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Z:\ssectorial\Q 2014\ARCHIVOS CONSUMO Y DESPERDICIO\CONSUMO EXTRADOM\HOSTELERIA25\INFORMES TRIMESTRALES Y ANUALES\TRIMESTRAL 2025\"/>
    </mc:Choice>
  </mc:AlternateContent>
  <xr:revisionPtr revIDLastSave="0" documentId="8_{B7212657-A85E-4290-A50A-5EE9643D1C72}" xr6:coauthVersionLast="47" xr6:coauthVersionMax="47" xr10:uidLastSave="{00000000-0000-0000-0000-000000000000}"/>
  <bookViews>
    <workbookView showSheetTabs="0" xWindow="-108" yWindow="-108" windowWidth="23256" windowHeight="12456" tabRatio="806" xr2:uid="{00000000-000D-0000-FFFF-FFFF00000000}"/>
  </bookViews>
  <sheets>
    <sheet name="PORTADA" sheetId="18" r:id="rId1"/>
    <sheet name="VARIABLES" sheetId="19" r:id="rId2"/>
    <sheet name="Conclusiones " sheetId="20" r:id="rId3"/>
    <sheet name="METODOLOGÍA " sheetId="21" r:id="rId4"/>
    <sheet name="Desplegables" sheetId="16" state="hidden" r:id="rId5"/>
    <sheet name="KPI_DATOS" sheetId="3" state="hidden" r:id="rId6"/>
    <sheet name="KPI" sheetId="5" r:id="rId7"/>
    <sheet name="PERFIL_DATOS" sheetId="7" state="hidden" r:id="rId8"/>
    <sheet name="PERFIL" sheetId="8" r:id="rId9"/>
    <sheet name="MOTIVOS_DATOS" sheetId="10" state="hidden" r:id="rId10"/>
    <sheet name="MOTIVOS" sheetId="9" r:id="rId11"/>
  </sheets>
  <definedNames>
    <definedName name="_xlnm._FilterDatabase" localSheetId="7" hidden="1">PERFIL_DATOS!$A$2:$D$5132</definedName>
    <definedName name="_GoBack" localSheetId="10">MOTIVOS!$A$24</definedName>
    <definedName name="_xlnm.Print_Area" localSheetId="2">'Conclusiones '!$A$1:$A$11</definedName>
    <definedName name="_xlnm.Print_Area" localSheetId="3">'METODOLOGÍA '!$A$1:$J$42</definedName>
    <definedName name="_xlnm.Print_Area" localSheetId="10">MOTIVOS!$A$1:$K$59</definedName>
    <definedName name="_xlnm.Print_Area" localSheetId="8">PERFIL!$A$1:$N$42</definedName>
    <definedName name="_xlnm.Print_Area" localSheetId="1">VARIABLES!$A$1:$A$55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8" l="1"/>
  <c r="E34" i="8"/>
  <c r="F34" i="8"/>
  <c r="G34" i="8"/>
  <c r="H34" i="8"/>
  <c r="I34" i="8"/>
  <c r="J34" i="8"/>
  <c r="K34" i="8"/>
  <c r="D35" i="8"/>
  <c r="E35" i="8"/>
  <c r="F35" i="8"/>
  <c r="G35" i="8"/>
  <c r="H35" i="8"/>
  <c r="I35" i="8"/>
  <c r="J35" i="8"/>
  <c r="K35" i="8"/>
  <c r="D36" i="8"/>
  <c r="E36" i="8"/>
  <c r="F36" i="8"/>
  <c r="G36" i="8"/>
  <c r="H36" i="8"/>
  <c r="I36" i="8"/>
  <c r="J36" i="8"/>
  <c r="K36" i="8"/>
  <c r="D37" i="8"/>
  <c r="E37" i="8"/>
  <c r="F37" i="8"/>
  <c r="G37" i="8"/>
  <c r="H37" i="8"/>
  <c r="I37" i="8"/>
  <c r="J37" i="8"/>
  <c r="K37" i="8"/>
  <c r="D38" i="8"/>
  <c r="E38" i="8"/>
  <c r="F38" i="8"/>
  <c r="G38" i="8"/>
  <c r="H38" i="8"/>
  <c r="I38" i="8"/>
  <c r="J38" i="8"/>
  <c r="K38" i="8"/>
  <c r="C38" i="8"/>
  <c r="C37" i="8"/>
  <c r="C36" i="8"/>
  <c r="C35" i="8"/>
  <c r="C34" i="8"/>
  <c r="D8" i="8"/>
  <c r="B7" i="5"/>
  <c r="G25" i="5" s="1"/>
  <c r="C9" i="5" l="1"/>
  <c r="A5050" i="7"/>
  <c r="A5076" i="7"/>
  <c r="A4962" i="7"/>
  <c r="A5035" i="7"/>
  <c r="A5013" i="7"/>
  <c r="A5048" i="7"/>
  <c r="A5065" i="7"/>
  <c r="A5037" i="7"/>
  <c r="A4999" i="7"/>
  <c r="A5082" i="7"/>
  <c r="A5062" i="7"/>
  <c r="A5023" i="7"/>
  <c r="A5077" i="7"/>
  <c r="A4970" i="7"/>
  <c r="A5043" i="7"/>
  <c r="D8" i="9"/>
  <c r="B8" i="9"/>
  <c r="A5045" i="7" l="1"/>
  <c r="A5107" i="7"/>
  <c r="A5004" i="7"/>
  <c r="A5033" i="7"/>
  <c r="A5051" i="7"/>
  <c r="A5096" i="7"/>
  <c r="A4977" i="7"/>
  <c r="A5009" i="7"/>
  <c r="A5064" i="7"/>
  <c r="A5014" i="7"/>
  <c r="A4964" i="7"/>
  <c r="A4975" i="7"/>
  <c r="A5109" i="7"/>
  <c r="A5066" i="7"/>
  <c r="A4990" i="7"/>
  <c r="A4988" i="7"/>
  <c r="A4993" i="7"/>
  <c r="A4979" i="7"/>
  <c r="A5024" i="7"/>
  <c r="A5063" i="7"/>
  <c r="A5003" i="7"/>
  <c r="A5092" i="7"/>
  <c r="A5129" i="7"/>
  <c r="A5052" i="7"/>
  <c r="A5079" i="7"/>
  <c r="A5090" i="7"/>
  <c r="A5091" i="7"/>
  <c r="A4969" i="7"/>
  <c r="A5124" i="7"/>
  <c r="A5117" i="7"/>
  <c r="A5060" i="7"/>
  <c r="A5067" i="7"/>
  <c r="A4972" i="7"/>
  <c r="A5041" i="7"/>
  <c r="A5028" i="7"/>
  <c r="A5083" i="7"/>
  <c r="A5032" i="7"/>
  <c r="A5106" i="7"/>
  <c r="A5085" i="7"/>
  <c r="A5075" i="7"/>
  <c r="A5056" i="7"/>
  <c r="A5068" i="7"/>
  <c r="A4997" i="7"/>
  <c r="A5078" i="7"/>
  <c r="A5000" i="7"/>
  <c r="A5101" i="7"/>
  <c r="A5016" i="7"/>
  <c r="A5081" i="7"/>
  <c r="A4991" i="7"/>
  <c r="A5108" i="7"/>
  <c r="A5057" i="7"/>
  <c r="A5072" i="7"/>
  <c r="A4986" i="7"/>
  <c r="A5029" i="7"/>
  <c r="A5088" i="7"/>
  <c r="A5130" i="7"/>
  <c r="A5084" i="7"/>
  <c r="A5093" i="7"/>
  <c r="A5112" i="7"/>
  <c r="A5058" i="7"/>
  <c r="A5116" i="7"/>
  <c r="A4983" i="7"/>
  <c r="A5119" i="7"/>
  <c r="A5007" i="7"/>
  <c r="A5002" i="7"/>
  <c r="A5073" i="7"/>
  <c r="A5127" i="7"/>
  <c r="A5010" i="7"/>
  <c r="A4968" i="7"/>
  <c r="A5026" i="7"/>
  <c r="A4978" i="7"/>
  <c r="A5031" i="7"/>
  <c r="A4980" i="7"/>
  <c r="A4971" i="7"/>
  <c r="A4996" i="7"/>
  <c r="A5123" i="7"/>
  <c r="A4994" i="7"/>
  <c r="A5017" i="7"/>
  <c r="A4992" i="7"/>
  <c r="A4967" i="7"/>
  <c r="A4995" i="7"/>
  <c r="A4973" i="7"/>
  <c r="A5118" i="7"/>
  <c r="A5102" i="7"/>
  <c r="A5131" i="7"/>
  <c r="A5069" i="7"/>
  <c r="A4998" i="7"/>
  <c r="A5036" i="7"/>
  <c r="A5089" i="7"/>
  <c r="A4981" i="7"/>
  <c r="A5121" i="7"/>
  <c r="A5110" i="7"/>
  <c r="A5015" i="7"/>
  <c r="A4974" i="7"/>
  <c r="A5008" i="7"/>
  <c r="A5055" i="7"/>
  <c r="A5071" i="7"/>
  <c r="A5025" i="7"/>
  <c r="A5113" i="7"/>
  <c r="A5100" i="7"/>
  <c r="A5086" i="7"/>
  <c r="A5034" i="7"/>
  <c r="A5042" i="7"/>
  <c r="A5097" i="7"/>
  <c r="A5074" i="7"/>
  <c r="A5053" i="7"/>
  <c r="A5103" i="7"/>
  <c r="A4982" i="7"/>
  <c r="A5054" i="7"/>
  <c r="A5125" i="7"/>
  <c r="A5099" i="7"/>
  <c r="A5019" i="7"/>
  <c r="A5104" i="7"/>
  <c r="A5132" i="7"/>
  <c r="A5120" i="7"/>
  <c r="A5038" i="7"/>
  <c r="A5122" i="7"/>
  <c r="A5094" i="7"/>
  <c r="A5012" i="7"/>
  <c r="A5087" i="7"/>
  <c r="A5047" i="7"/>
  <c r="A4963" i="7"/>
  <c r="A5059" i="7"/>
  <c r="A5080" i="7"/>
  <c r="A4984" i="7"/>
  <c r="A5044" i="7"/>
  <c r="A5021" i="7"/>
  <c r="A5128" i="7"/>
  <c r="A5126" i="7"/>
  <c r="A4976" i="7"/>
  <c r="A5111" i="7"/>
  <c r="A5018" i="7"/>
  <c r="A5005" i="7"/>
  <c r="A5095" i="7"/>
  <c r="A5098" i="7"/>
  <c r="A4965" i="7"/>
  <c r="A5061" i="7"/>
  <c r="A5049" i="7"/>
  <c r="A4985" i="7"/>
  <c r="A5027" i="7"/>
  <c r="A5114" i="7"/>
  <c r="A4966" i="7"/>
  <c r="A5040" i="7"/>
  <c r="A5006" i="7"/>
  <c r="A5105" i="7"/>
  <c r="A5022" i="7"/>
  <c r="A4987" i="7"/>
  <c r="A5011" i="7"/>
  <c r="A5030" i="7"/>
  <c r="A4989" i="7"/>
  <c r="A5001" i="7"/>
  <c r="A5046" i="7"/>
  <c r="A5115" i="7"/>
  <c r="A5020" i="7"/>
  <c r="A5039" i="7"/>
  <c r="A5070" i="7"/>
  <c r="A9" i="8"/>
  <c r="A16" i="5" l="1"/>
  <c r="D8" i="5"/>
  <c r="A429" i="3"/>
  <c r="A413" i="3"/>
  <c r="A407" i="3"/>
  <c r="A405" i="3"/>
  <c r="A441" i="3"/>
  <c r="A450" i="3"/>
  <c r="A422" i="3"/>
  <c r="A452" i="3"/>
  <c r="A446" i="3"/>
  <c r="A428" i="3"/>
  <c r="A439" i="3"/>
  <c r="A457" i="3"/>
  <c r="A411" i="3"/>
  <c r="A201" i="3"/>
  <c r="A183" i="3"/>
  <c r="A180" i="3"/>
  <c r="A185" i="3"/>
  <c r="A189" i="3"/>
  <c r="A224" i="3"/>
  <c r="A220" i="3"/>
  <c r="A199" i="3"/>
  <c r="A205" i="3"/>
  <c r="A211" i="3"/>
  <c r="A222" i="3"/>
  <c r="A53" i="5"/>
  <c r="E10" i="8"/>
  <c r="A36" i="5"/>
  <c r="A49" i="5"/>
  <c r="F10" i="8"/>
  <c r="A17" i="5"/>
  <c r="J8" i="5"/>
  <c r="A293" i="3"/>
  <c r="A314" i="3"/>
  <c r="A318" i="3"/>
  <c r="A340" i="3"/>
  <c r="A331" i="3"/>
  <c r="A315" i="3"/>
  <c r="A307" i="3"/>
  <c r="A339" i="3"/>
  <c r="A290" i="3"/>
  <c r="A336" i="3"/>
  <c r="A312" i="3"/>
  <c r="A34" i="5"/>
  <c r="A58" i="5"/>
  <c r="A40" i="5"/>
  <c r="A39" i="5"/>
  <c r="A37" i="5"/>
  <c r="K8" i="5"/>
  <c r="A563" i="3"/>
  <c r="A520" i="3"/>
  <c r="A542" i="3"/>
  <c r="A527" i="3"/>
  <c r="A554" i="3"/>
  <c r="A564" i="3"/>
  <c r="A570" i="3"/>
  <c r="A552" i="3"/>
  <c r="A562" i="3"/>
  <c r="A557" i="3"/>
  <c r="A547" i="3"/>
  <c r="A532" i="3"/>
  <c r="D10" i="8"/>
  <c r="A23" i="5"/>
  <c r="A54" i="5"/>
  <c r="H8" i="5"/>
  <c r="I10" i="8"/>
  <c r="A80" i="3"/>
  <c r="A76" i="3"/>
  <c r="A102" i="3"/>
  <c r="A71" i="3"/>
  <c r="A64" i="3"/>
  <c r="A68" i="3"/>
  <c r="A116" i="3"/>
  <c r="A67" i="3"/>
  <c r="A78" i="3"/>
  <c r="A115" i="3"/>
  <c r="A95" i="3"/>
  <c r="A113" i="3"/>
  <c r="A70" i="3"/>
  <c r="A105" i="3"/>
  <c r="A30" i="5"/>
  <c r="A51" i="5"/>
  <c r="A346" i="3"/>
  <c r="A379" i="3"/>
  <c r="A385" i="3"/>
  <c r="A374" i="3"/>
  <c r="A375" i="3"/>
  <c r="A391" i="3"/>
  <c r="A393" i="3"/>
  <c r="A378" i="3"/>
  <c r="A367" i="3"/>
  <c r="A400" i="3"/>
  <c r="A381" i="3"/>
  <c r="A383" i="3"/>
  <c r="A373" i="3"/>
  <c r="A396" i="3"/>
  <c r="A371" i="3"/>
  <c r="A398" i="3"/>
  <c r="A361" i="3"/>
  <c r="A392" i="3"/>
  <c r="A350" i="3"/>
  <c r="A351" i="3"/>
  <c r="A30" i="3"/>
  <c r="A19" i="3"/>
  <c r="A45" i="3"/>
  <c r="A41" i="3"/>
  <c r="A43" i="3"/>
  <c r="A52" i="3"/>
  <c r="A55" i="3"/>
  <c r="A59" i="3"/>
  <c r="A18" i="3"/>
  <c r="A31" i="3"/>
  <c r="A34" i="3"/>
  <c r="A47" i="3"/>
  <c r="A54" i="3"/>
  <c r="A17" i="3"/>
  <c r="A13" i="3"/>
  <c r="A7" i="3"/>
  <c r="A58" i="3"/>
  <c r="A41" i="5"/>
  <c r="A243" i="3"/>
  <c r="A253" i="3"/>
  <c r="A263" i="3"/>
  <c r="A237" i="3"/>
  <c r="A257" i="3"/>
  <c r="A264" i="3"/>
  <c r="A256" i="3"/>
  <c r="A287" i="3"/>
  <c r="A265" i="3"/>
  <c r="A247" i="3"/>
  <c r="A276" i="3"/>
  <c r="A260" i="3"/>
  <c r="A240" i="3"/>
  <c r="A241" i="3"/>
  <c r="A234" i="3"/>
  <c r="A277" i="3"/>
  <c r="A282" i="3"/>
  <c r="A236" i="3"/>
  <c r="A25" i="5"/>
  <c r="A47" i="5"/>
  <c r="C10" i="8"/>
  <c r="A44" i="5"/>
  <c r="A57" i="5"/>
  <c r="A15" i="5"/>
  <c r="A22" i="5"/>
  <c r="A31" i="5"/>
  <c r="A43" i="5"/>
  <c r="A2517" i="7"/>
  <c r="A2364" i="7"/>
  <c r="A1727" i="7"/>
  <c r="A3203" i="7"/>
  <c r="A1702" i="7"/>
  <c r="A2374" i="7"/>
  <c r="A2469" i="7"/>
  <c r="A2217" i="7"/>
  <c r="A2044" i="7"/>
  <c r="A1835" i="7"/>
  <c r="A1912" i="7"/>
  <c r="A1996" i="7"/>
  <c r="A1738" i="7"/>
  <c r="A2006" i="7"/>
  <c r="A3243" i="7"/>
  <c r="A2991" i="7"/>
  <c r="A2954" i="7"/>
  <c r="A2712" i="7"/>
  <c r="A1780" i="7"/>
  <c r="A1831" i="7"/>
  <c r="A2148" i="7"/>
  <c r="A2356" i="7"/>
  <c r="A1710" i="7"/>
  <c r="A2338" i="7"/>
  <c r="A2836" i="7"/>
  <c r="A3254" i="7"/>
  <c r="A3185" i="7"/>
  <c r="A1868" i="7"/>
  <c r="A1891" i="7"/>
  <c r="A2264" i="7"/>
  <c r="A2476" i="7"/>
  <c r="A2941" i="7"/>
  <c r="A1658" i="7"/>
  <c r="A3302" i="7"/>
  <c r="A2302" i="7"/>
  <c r="A3242" i="7"/>
  <c r="A1832" i="7"/>
  <c r="A2554" i="7"/>
  <c r="A2800" i="7"/>
  <c r="A2173" i="7"/>
  <c r="A2741" i="7"/>
  <c r="A1944" i="7"/>
  <c r="A1781" i="7"/>
  <c r="A2949" i="7"/>
  <c r="A2407" i="7"/>
  <c r="A2210" i="7"/>
  <c r="A2915" i="7"/>
  <c r="A1662" i="7"/>
  <c r="A2487" i="7"/>
  <c r="A2126" i="7"/>
  <c r="A3028" i="7"/>
  <c r="A3007" i="7"/>
  <c r="A2729" i="7"/>
  <c r="A1665" i="7"/>
  <c r="A2243" i="7"/>
  <c r="A2767" i="7"/>
  <c r="A1985" i="7"/>
  <c r="A1659" i="7"/>
  <c r="A2614" i="7"/>
  <c r="A1892" i="7"/>
  <c r="A3034" i="7"/>
  <c r="A1788" i="7"/>
  <c r="A2283" i="7"/>
  <c r="A2130" i="7"/>
  <c r="A2495" i="7"/>
  <c r="A3199" i="7"/>
  <c r="A2591" i="7"/>
  <c r="A2859" i="7"/>
  <c r="A3168" i="7"/>
  <c r="A2008" i="7"/>
  <c r="A3200" i="7"/>
  <c r="A1903" i="7"/>
  <c r="A2897" i="7"/>
  <c r="A2115" i="7"/>
  <c r="A2639" i="7"/>
  <c r="A2972" i="7"/>
  <c r="A2383" i="7"/>
  <c r="A2331" i="7"/>
  <c r="A3031" i="7"/>
  <c r="A1764" i="7"/>
  <c r="A2546" i="7"/>
  <c r="A1943" i="7"/>
  <c r="A1841" i="7"/>
  <c r="A2002" i="7"/>
  <c r="A2663" i="7"/>
  <c r="A3220" i="7"/>
  <c r="A3212" i="7"/>
  <c r="A1742" i="7"/>
  <c r="A1898" i="7"/>
  <c r="A3246" i="7"/>
  <c r="A1971" i="7"/>
  <c r="A2818" i="7"/>
  <c r="A2566" i="7"/>
  <c r="A2141" i="7"/>
  <c r="A2423" i="7"/>
  <c r="A2395" i="7"/>
  <c r="A2702" i="7"/>
  <c r="A2238" i="7"/>
  <c r="A2150" i="7"/>
  <c r="A3210" i="7"/>
  <c r="A3075" i="7"/>
  <c r="A2953" i="7"/>
  <c r="A2804" i="7"/>
  <c r="A2041" i="7"/>
  <c r="A1828" i="7"/>
  <c r="A1840" i="7"/>
  <c r="A2645" i="7"/>
  <c r="A2293" i="7"/>
  <c r="A2124" i="7"/>
  <c r="A1754" i="7"/>
  <c r="A1896" i="7"/>
  <c r="A2490" i="7"/>
  <c r="A2571" i="7"/>
  <c r="A2825" i="7"/>
  <c r="A1815" i="7"/>
  <c r="A3011" i="7"/>
  <c r="A3204" i="7"/>
  <c r="A1953" i="7"/>
  <c r="A2828" i="7"/>
  <c r="A3047" i="7"/>
  <c r="A2739" i="7"/>
  <c r="A3006" i="7"/>
  <c r="A2409" i="7"/>
  <c r="A2466" i="7"/>
  <c r="A3015" i="7"/>
  <c r="A1926" i="7"/>
  <c r="A2708" i="7"/>
  <c r="A3035" i="7"/>
  <c r="A2108" i="7"/>
  <c r="A1919" i="7"/>
  <c r="A2120" i="7"/>
  <c r="A1672" i="7"/>
  <c r="A2246" i="7"/>
  <c r="A2625" i="7"/>
  <c r="A2042" i="7"/>
  <c r="A2186" i="7"/>
  <c r="A2256" i="7"/>
  <c r="A1897" i="7"/>
  <c r="A2854" i="7"/>
  <c r="A1907" i="7"/>
  <c r="A2873" i="7"/>
  <c r="A2357" i="7"/>
  <c r="A2118" i="7"/>
  <c r="A2977" i="7"/>
  <c r="A2160" i="7"/>
  <c r="A2823" i="7"/>
  <c r="A2709" i="7"/>
  <c r="A1675" i="7"/>
  <c r="A3041" i="7"/>
  <c r="A1671" i="7"/>
  <c r="A3303" i="7"/>
  <c r="A2733" i="7"/>
  <c r="A3279" i="7"/>
  <c r="A3027" i="7"/>
  <c r="A2360" i="7"/>
  <c r="A1918" i="7"/>
  <c r="A1908" i="7"/>
  <c r="A2299" i="7"/>
  <c r="A2737" i="7"/>
  <c r="A2468" i="7"/>
  <c r="A2354" i="7"/>
  <c r="A1810" i="7"/>
  <c r="A2961" i="7"/>
  <c r="A3278" i="7"/>
  <c r="A1724" i="7"/>
  <c r="A1894" i="7"/>
  <c r="A2257" i="7"/>
  <c r="A1890" i="7"/>
  <c r="A1774" i="7"/>
  <c r="A2244" i="7"/>
  <c r="A2668" i="7"/>
  <c r="A3179" i="7"/>
  <c r="A3126" i="7"/>
  <c r="A2063" i="7"/>
  <c r="A2460" i="7"/>
  <c r="A2129" i="7"/>
  <c r="A2344" i="7"/>
  <c r="A2798" i="7"/>
  <c r="A2905" i="7"/>
  <c r="A2260" i="7"/>
  <c r="A2765" i="7"/>
  <c r="A2947" i="7"/>
  <c r="A1995" i="7"/>
  <c r="A2574" i="7"/>
  <c r="A2894" i="7"/>
  <c r="A2275" i="7"/>
  <c r="A3306" i="7"/>
  <c r="A1978" i="7"/>
  <c r="A3205" i="7"/>
  <c r="A2540" i="7"/>
  <c r="A3038" i="7"/>
  <c r="A1794" i="7"/>
  <c r="A2879" i="7"/>
  <c r="A2237" i="7"/>
  <c r="A2705" i="7"/>
  <c r="A1767" i="7"/>
  <c r="A3012" i="7"/>
  <c r="A2957" i="7"/>
  <c r="A1803" i="7"/>
  <c r="A3108" i="7"/>
  <c r="A1887" i="7"/>
  <c r="A2330" i="7"/>
  <c r="A2014" i="7"/>
  <c r="A3283" i="7"/>
  <c r="A2528" i="7"/>
  <c r="A2023" i="7"/>
  <c r="A3127" i="7"/>
  <c r="A1826" i="7"/>
  <c r="A2389" i="7"/>
  <c r="A1700" i="7"/>
  <c r="A1906" i="7"/>
  <c r="A1661" i="7"/>
  <c r="A1895" i="7"/>
  <c r="A2706" i="7"/>
  <c r="A2282" i="7"/>
  <c r="A2952" i="7"/>
  <c r="A2133" i="7"/>
  <c r="A2250" i="7"/>
  <c r="A2920" i="7"/>
  <c r="A2529" i="7"/>
  <c r="A2304" i="7"/>
  <c r="A2329" i="7"/>
  <c r="A2567" i="7"/>
  <c r="A1682" i="7"/>
  <c r="A1963" i="7"/>
  <c r="A1870" i="7"/>
  <c r="A3238" i="7"/>
  <c r="A1768" i="7"/>
  <c r="A1905" i="7"/>
  <c r="A3058" i="7"/>
  <c r="A1922" i="7"/>
  <c r="A1778" i="7"/>
  <c r="A1668" i="7"/>
  <c r="A2514" i="7"/>
  <c r="A2239" i="7"/>
  <c r="A3300" i="7"/>
  <c r="A2005" i="7"/>
  <c r="A3147" i="7"/>
  <c r="A3281" i="7"/>
  <c r="A2763" i="7"/>
  <c r="A2157" i="7"/>
  <c r="A1874" i="7"/>
  <c r="A1689" i="7"/>
  <c r="A2109" i="7"/>
  <c r="A1909" i="7"/>
  <c r="A2163" i="7"/>
  <c r="A2319" i="7"/>
  <c r="A2131" i="7"/>
  <c r="A3078" i="7"/>
  <c r="A3296" i="7"/>
  <c r="A2018" i="7"/>
  <c r="A1746" i="7"/>
  <c r="A3170" i="7"/>
  <c r="A1763" i="7"/>
  <c r="A2808" i="7"/>
  <c r="A3023" i="7"/>
  <c r="A2666" i="7"/>
  <c r="A1789" i="7"/>
  <c r="A1901" i="7"/>
  <c r="A2634" i="7"/>
  <c r="A1881" i="7"/>
  <c r="A3128" i="7"/>
  <c r="A2817" i="7"/>
  <c r="A3026" i="7"/>
  <c r="A1966" i="7"/>
  <c r="A2968" i="7"/>
  <c r="A1833" i="7"/>
  <c r="A2779" i="7"/>
  <c r="A2677" i="7"/>
  <c r="A3025" i="7"/>
  <c r="A2475" i="7"/>
  <c r="A1752" i="7"/>
  <c r="A2674" i="7"/>
  <c r="A2323" i="7"/>
  <c r="A2840" i="7"/>
  <c r="A3052" i="7"/>
  <c r="A1904" i="7"/>
  <c r="A2853" i="7"/>
  <c r="A2775" i="7"/>
  <c r="A2896" i="7"/>
  <c r="A1706" i="7"/>
  <c r="A2204" i="7"/>
  <c r="A2725" i="7"/>
  <c r="A2397" i="7"/>
  <c r="A2523" i="7"/>
  <c r="A1694" i="7"/>
  <c r="A2647" i="7"/>
  <c r="A2503" i="7"/>
  <c r="A3123" i="7"/>
  <c r="A2168" i="7"/>
  <c r="A1859" i="7"/>
  <c r="A2176" i="7"/>
  <c r="A2774" i="7"/>
  <c r="A1744" i="7"/>
  <c r="A2084" i="7"/>
  <c r="A3032" i="7"/>
  <c r="A2988" i="7"/>
  <c r="A2262" i="7"/>
  <c r="A2816" i="7"/>
  <c r="A1814" i="7"/>
  <c r="A1920" i="7"/>
  <c r="A2516" i="7"/>
  <c r="A2575" i="7"/>
  <c r="A1994" i="7"/>
  <c r="A2134" i="7"/>
  <c r="A1733" i="7"/>
  <c r="A2025" i="7"/>
  <c r="A2375" i="7"/>
  <c r="A3014" i="7"/>
  <c r="A1809" i="7"/>
  <c r="A3297" i="7"/>
  <c r="A2971" i="7"/>
  <c r="A3290" i="7"/>
  <c r="A3036" i="7"/>
  <c r="A1911" i="7"/>
  <c r="A1867" i="7"/>
  <c r="A2247" i="7"/>
  <c r="A1884" i="7"/>
  <c r="A3285" i="7"/>
  <c r="A3024" i="7"/>
  <c r="A2595" i="7"/>
  <c r="A2789" i="7"/>
  <c r="A2105" i="7"/>
  <c r="A1991" i="7"/>
  <c r="A2051" i="7"/>
  <c r="A3157" i="7"/>
  <c r="A1760" i="7"/>
  <c r="A1872" i="7"/>
  <c r="A2240" i="7"/>
  <c r="A3103" i="7"/>
  <c r="A2121" i="7"/>
  <c r="A1837" i="7"/>
  <c r="A2721" i="7"/>
  <c r="A3072" i="7"/>
  <c r="A1941" i="7"/>
  <c r="A2694" i="7"/>
  <c r="A2609" i="7"/>
  <c r="A3066" i="7"/>
  <c r="A3140" i="7"/>
  <c r="A3213" i="7"/>
  <c r="A1879" i="7"/>
  <c r="A2943" i="7"/>
  <c r="A2398" i="7"/>
  <c r="A2055" i="7"/>
  <c r="A1779" i="7"/>
  <c r="A2959" i="7"/>
  <c r="A2070" i="7"/>
  <c r="A1749" i="7"/>
  <c r="A2730" i="7"/>
  <c r="A2962" i="7"/>
  <c r="A3272" i="7"/>
  <c r="A2248" i="7"/>
  <c r="A2448" i="7"/>
  <c r="A2072" i="7"/>
  <c r="A3059" i="7"/>
  <c r="A1820" i="7"/>
  <c r="A2990" i="7"/>
  <c r="A2515" i="7"/>
  <c r="A2296" i="7"/>
  <c r="A2446" i="7"/>
  <c r="A1783" i="7"/>
  <c r="A1931" i="7"/>
  <c r="A3056" i="7"/>
  <c r="A2657" i="7"/>
  <c r="A1818" i="7"/>
  <c r="A2786" i="7"/>
  <c r="A2858" i="7"/>
  <c r="A2312" i="7"/>
  <c r="A2851" i="7"/>
  <c r="A1701" i="7"/>
  <c r="A2889" i="7"/>
  <c r="A3182" i="7"/>
  <c r="A2815" i="7"/>
  <c r="A2315" i="7"/>
  <c r="A2935" i="7"/>
  <c r="A2273" i="7"/>
  <c r="A2820" i="7"/>
  <c r="A2027" i="7"/>
  <c r="A1660" i="7"/>
  <c r="A1791" i="7"/>
  <c r="A1667" i="7"/>
  <c r="A3277" i="7"/>
  <c r="A2564" i="7"/>
  <c r="A3132" i="7"/>
  <c r="A3167" i="7"/>
  <c r="A2687" i="7"/>
  <c r="A3193" i="7"/>
  <c r="A3004" i="7"/>
  <c r="A2142" i="7"/>
  <c r="A2965" i="7"/>
  <c r="A1812" i="7"/>
  <c r="A3044" i="7"/>
  <c r="A2068" i="7"/>
  <c r="A3274" i="7"/>
  <c r="A1807" i="7"/>
  <c r="A2401" i="7"/>
  <c r="A2305" i="7"/>
  <c r="A2015" i="7"/>
  <c r="A1957" i="7"/>
  <c r="A1714" i="7"/>
  <c r="A2752" i="7"/>
  <c r="A2372" i="7"/>
  <c r="A2686" i="7"/>
  <c r="A1848" i="7"/>
  <c r="A2806" i="7"/>
  <c r="A2822" i="7"/>
  <c r="A1777" i="7"/>
  <c r="A2753" i="7"/>
  <c r="A1981" i="7"/>
  <c r="A2140" i="7"/>
  <c r="A2012" i="7"/>
  <c r="A2945" i="7"/>
  <c r="A1979" i="7"/>
  <c r="A2900" i="7"/>
  <c r="A2177" i="7"/>
  <c r="A2892" i="7"/>
  <c r="A1757" i="7"/>
  <c r="A2843" i="7"/>
  <c r="A3240" i="7"/>
  <c r="A2047" i="7"/>
  <c r="A1688" i="7"/>
  <c r="A497" i="3"/>
  <c r="A507" i="3"/>
  <c r="A508" i="3"/>
  <c r="A500" i="3"/>
  <c r="A466" i="3"/>
  <c r="A514" i="3"/>
  <c r="A461" i="3"/>
  <c r="A495" i="3"/>
  <c r="A480" i="3"/>
  <c r="A481" i="3"/>
  <c r="A472" i="3"/>
  <c r="A489" i="3"/>
  <c r="A470" i="3"/>
  <c r="A503" i="3"/>
  <c r="A459" i="3"/>
  <c r="A498" i="3"/>
  <c r="A492" i="3"/>
  <c r="A479" i="3"/>
  <c r="A471" i="3"/>
  <c r="A475" i="3"/>
  <c r="A463" i="3"/>
  <c r="A468" i="3"/>
  <c r="A462" i="3"/>
  <c r="A460" i="3"/>
  <c r="A476" i="3"/>
  <c r="A493" i="3"/>
  <c r="A485" i="3"/>
  <c r="A484" i="3"/>
  <c r="A510" i="3"/>
  <c r="A502" i="3"/>
  <c r="A496" i="3"/>
  <c r="A488" i="3"/>
  <c r="A501" i="3"/>
  <c r="A515" i="3"/>
  <c r="A504" i="3"/>
  <c r="A482" i="3"/>
  <c r="A506" i="3"/>
  <c r="A478" i="3"/>
  <c r="A467" i="3"/>
  <c r="A509" i="3"/>
  <c r="A511" i="3"/>
  <c r="A464" i="3"/>
  <c r="A48" i="5"/>
  <c r="A18" i="5"/>
  <c r="A10" i="5"/>
  <c r="A35" i="5"/>
  <c r="E8" i="5"/>
  <c r="A55" i="5"/>
  <c r="A9" i="5"/>
  <c r="A24" i="5"/>
  <c r="I8" i="5"/>
  <c r="H10" i="8"/>
  <c r="J10" i="8"/>
  <c r="A33" i="5"/>
  <c r="A32" i="5"/>
  <c r="A12" i="5"/>
  <c r="A26" i="5"/>
  <c r="A13" i="5"/>
  <c r="A50" i="5"/>
  <c r="G8" i="5"/>
  <c r="C8" i="5"/>
  <c r="A29" i="5"/>
  <c r="G10" i="8"/>
  <c r="A59" i="5"/>
  <c r="A38" i="5"/>
  <c r="A42" i="5"/>
  <c r="A19" i="5"/>
  <c r="A27" i="5"/>
  <c r="A21" i="5"/>
  <c r="K10" i="8"/>
  <c r="A28" i="5"/>
  <c r="A11" i="5"/>
  <c r="A45" i="5"/>
  <c r="A138" i="3"/>
  <c r="A134" i="3"/>
  <c r="A168" i="3"/>
  <c r="A131" i="3"/>
  <c r="A124" i="3"/>
  <c r="A160" i="3"/>
  <c r="A169" i="3"/>
  <c r="A126" i="3"/>
  <c r="A147" i="3"/>
  <c r="A123" i="3"/>
  <c r="A136" i="3"/>
  <c r="A161" i="3"/>
  <c r="A135" i="3"/>
  <c r="A148" i="3"/>
  <c r="A142" i="3"/>
  <c r="A151" i="3"/>
  <c r="A128" i="3"/>
  <c r="A171" i="3"/>
  <c r="A165" i="3"/>
  <c r="A164" i="3"/>
  <c r="A132" i="3"/>
  <c r="A130" i="3"/>
  <c r="A158" i="3"/>
  <c r="A139" i="3"/>
  <c r="A125" i="3"/>
  <c r="A137" i="3"/>
  <c r="A163" i="3"/>
  <c r="A173" i="3"/>
  <c r="A145" i="3"/>
  <c r="A159" i="3"/>
  <c r="A133" i="3"/>
  <c r="A149" i="3"/>
  <c r="A144" i="3"/>
  <c r="A166" i="3"/>
  <c r="A157" i="3"/>
  <c r="A129" i="3"/>
  <c r="A156" i="3"/>
  <c r="A150" i="3"/>
  <c r="F8" i="5"/>
  <c r="A798" i="7"/>
  <c r="A381" i="7"/>
  <c r="A1579" i="7"/>
  <c r="A114" i="7"/>
  <c r="A1095" i="7"/>
  <c r="A1191" i="7"/>
  <c r="A116" i="7"/>
  <c r="A1073" i="7"/>
  <c r="A1273" i="7"/>
  <c r="A1608" i="7"/>
  <c r="A834" i="7"/>
  <c r="A1379" i="7"/>
  <c r="A638" i="7"/>
  <c r="A1120" i="7"/>
  <c r="A464" i="7"/>
  <c r="A351" i="7"/>
  <c r="A476" i="7"/>
  <c r="A84" i="7"/>
  <c r="A1241" i="7"/>
  <c r="A1576" i="7"/>
  <c r="A677" i="7"/>
  <c r="A802" i="7"/>
  <c r="A606" i="7"/>
  <c r="A932" i="7"/>
  <c r="A1414" i="7"/>
  <c r="A515" i="7"/>
  <c r="A319" i="7"/>
  <c r="A444" i="7"/>
  <c r="A1517" i="7"/>
  <c r="A52" i="7"/>
  <c r="A770" i="7"/>
  <c r="A105" i="7"/>
  <c r="A800" i="7"/>
  <c r="A558" i="7"/>
  <c r="A1631" i="7"/>
  <c r="A166" i="7"/>
  <c r="A266" i="7"/>
  <c r="A884" i="7"/>
  <c r="A1366" i="7"/>
  <c r="A467" i="7"/>
  <c r="A705" i="7"/>
  <c r="A428" i="7"/>
  <c r="A855" i="7"/>
  <c r="A672" i="7"/>
  <c r="A574" i="7"/>
  <c r="A1017" i="7"/>
  <c r="A1647" i="7"/>
  <c r="A542" i="7"/>
  <c r="A747" i="7"/>
  <c r="A744" i="7"/>
  <c r="A1082" i="7"/>
  <c r="A273" i="7"/>
  <c r="A347" i="7"/>
  <c r="A1087" i="7"/>
  <c r="A322" i="7"/>
  <c r="A1650" i="7"/>
  <c r="A623" i="7"/>
  <c r="A620" i="7"/>
  <c r="A806" i="7"/>
  <c r="A201" i="7"/>
  <c r="A1378" i="7"/>
  <c r="A1131" i="7"/>
  <c r="A425" i="7"/>
  <c r="A406" i="7"/>
  <c r="A1271" i="7"/>
  <c r="A1558" i="7"/>
  <c r="A531" i="7"/>
  <c r="A1180" i="7"/>
  <c r="A1015" i="7"/>
  <c r="A804" i="7"/>
  <c r="A1158" i="7"/>
  <c r="A1169" i="7"/>
  <c r="A1456" i="7"/>
  <c r="A429" i="7"/>
  <c r="A426" i="7"/>
  <c r="A1371" i="7"/>
  <c r="A1642" i="7"/>
  <c r="A532" i="7"/>
  <c r="A1168" i="7"/>
  <c r="A891" i="7"/>
  <c r="A1226" i="7"/>
  <c r="A997" i="7"/>
  <c r="A625" i="7"/>
  <c r="A544" i="7"/>
  <c r="A983" i="7"/>
  <c r="A1412" i="7"/>
  <c r="A501" i="7"/>
  <c r="A413" i="7"/>
  <c r="A414" i="7"/>
  <c r="A1359" i="7"/>
  <c r="A1646" i="7"/>
  <c r="A619" i="7"/>
  <c r="A1545" i="7"/>
  <c r="A175" i="7"/>
  <c r="A725" i="7"/>
  <c r="A722" i="7"/>
  <c r="A1246" i="7"/>
  <c r="A969" i="7"/>
  <c r="A1224" i="7"/>
  <c r="A1071" i="7"/>
  <c r="A1522" i="7"/>
  <c r="A492" i="7"/>
  <c r="A1437" i="7"/>
  <c r="A67" i="7"/>
  <c r="A697" i="7"/>
  <c r="A1543" i="7"/>
  <c r="A803" i="7"/>
  <c r="A120" i="7"/>
  <c r="A970" i="7"/>
  <c r="A1324" i="7"/>
  <c r="A297" i="7"/>
  <c r="A1430" i="7"/>
  <c r="A1076" i="7"/>
  <c r="A1441" i="7"/>
  <c r="A71" i="7"/>
  <c r="A676" i="7"/>
  <c r="A1621" i="7"/>
  <c r="A28" i="7"/>
  <c r="A974" i="7"/>
  <c r="A1328" i="7"/>
  <c r="A298" i="7"/>
  <c r="A1243" i="7"/>
  <c r="A1514" i="7"/>
  <c r="A487" i="7"/>
  <c r="A404" i="7"/>
  <c r="A1349" i="7"/>
  <c r="A763" i="7"/>
  <c r="A760" i="7"/>
  <c r="A1098" i="7"/>
  <c r="A96" i="7"/>
  <c r="A869" i="7"/>
  <c r="A866" i="7"/>
  <c r="A401" i="7"/>
  <c r="A207" i="7"/>
  <c r="A395" i="7"/>
  <c r="A815" i="7"/>
  <c r="A242" i="7"/>
  <c r="A742" i="7"/>
  <c r="A1245" i="7"/>
  <c r="A1074" i="7"/>
  <c r="A399" i="7"/>
  <c r="A1021" i="7"/>
  <c r="A762" i="7"/>
  <c r="A1624" i="7"/>
  <c r="A577" i="7"/>
  <c r="A1233" i="7"/>
  <c r="A1264" i="7"/>
  <c r="A603" i="7"/>
  <c r="A1175" i="7"/>
  <c r="A171" i="7"/>
  <c r="A876" i="7"/>
  <c r="A535" i="7"/>
  <c r="A818" i="7"/>
  <c r="A609" i="7"/>
  <c r="A1634" i="7"/>
  <c r="A1448" i="7"/>
  <c r="A190" i="7"/>
  <c r="A990" i="7"/>
  <c r="A1551" i="7"/>
  <c r="A1582" i="7"/>
  <c r="A1255" i="7"/>
  <c r="A1493" i="7"/>
  <c r="A1219" i="7"/>
  <c r="A785" i="7"/>
  <c r="A514" i="7"/>
  <c r="A736" i="7"/>
  <c r="A1314" i="7"/>
  <c r="A56" i="7"/>
  <c r="A653" i="7"/>
  <c r="A632" i="7"/>
  <c r="A1305" i="7"/>
  <c r="A1256" i="7"/>
  <c r="A221" i="7"/>
  <c r="A595" i="7"/>
  <c r="A945" i="7"/>
  <c r="A1409" i="7"/>
  <c r="A753" i="7"/>
  <c r="A271" i="7"/>
  <c r="A1210" i="7"/>
  <c r="A1065" i="7"/>
  <c r="A1460" i="7"/>
  <c r="A101" i="7"/>
  <c r="A475" i="7"/>
  <c r="A438" i="7"/>
  <c r="A980" i="7"/>
  <c r="A288" i="7"/>
  <c r="A1007" i="7"/>
  <c r="A1181" i="7"/>
  <c r="A49" i="7"/>
  <c r="A407" i="7"/>
  <c r="A949" i="7"/>
  <c r="A824" i="7"/>
  <c r="A659" i="7"/>
  <c r="A433" i="7"/>
  <c r="A862" i="7"/>
  <c r="A1454" i="7"/>
  <c r="A196" i="7"/>
  <c r="A1060" i="7"/>
  <c r="A831" i="7"/>
  <c r="A129" i="7"/>
  <c r="A773" i="7"/>
  <c r="A593" i="7"/>
  <c r="A1186" i="7"/>
  <c r="A151" i="7"/>
  <c r="A339" i="7"/>
  <c r="A761" i="7"/>
  <c r="A1629" i="7"/>
  <c r="A1263" i="7"/>
  <c r="A1330" i="7"/>
  <c r="A1272" i="7"/>
  <c r="A1422" i="7"/>
  <c r="A1476" i="7"/>
  <c r="A765" i="7"/>
  <c r="A110" i="7"/>
  <c r="A579" i="7"/>
  <c r="A1599" i="7"/>
  <c r="A211" i="7"/>
  <c r="A852" i="7"/>
  <c r="A1541" i="7"/>
  <c r="A1603" i="7"/>
  <c r="A986" i="7"/>
  <c r="A1562" i="7"/>
  <c r="A821" i="7"/>
  <c r="A1616" i="7"/>
  <c r="A333" i="7"/>
  <c r="A955" i="7"/>
  <c r="A696" i="7"/>
  <c r="A1369" i="7"/>
  <c r="A1192" i="7"/>
  <c r="A157" i="7"/>
  <c r="A665" i="7"/>
  <c r="A548" i="7"/>
  <c r="A10" i="7"/>
  <c r="A1235" i="7"/>
  <c r="A938" i="7"/>
  <c r="A1627" i="7"/>
  <c r="A1386" i="7"/>
  <c r="A1604" i="7"/>
  <c r="A397" i="7"/>
  <c r="A635" i="7"/>
  <c r="A982" i="7"/>
  <c r="A1591" i="7"/>
  <c r="A1622" i="7"/>
  <c r="A1149" i="7"/>
  <c r="A1395" i="7"/>
  <c r="A1626" i="7"/>
  <c r="A1276" i="7"/>
  <c r="A1053" i="7"/>
  <c r="A830" i="7"/>
  <c r="A772" i="7"/>
  <c r="A146" i="7"/>
  <c r="A200" i="7"/>
  <c r="A1505" i="7"/>
  <c r="A1615" i="7"/>
  <c r="A1289" i="7"/>
  <c r="A1447" i="7"/>
  <c r="A1557" i="7"/>
  <c r="A865" i="7"/>
  <c r="A1617" i="7"/>
  <c r="A1325" i="7"/>
  <c r="A1563" i="7"/>
  <c r="A1194" i="7"/>
  <c r="A1559" i="7"/>
  <c r="A1413" i="7"/>
  <c r="A1547" i="7"/>
  <c r="A1208" i="7"/>
  <c r="A241" i="7"/>
  <c r="A1457" i="7"/>
  <c r="A1418" i="7"/>
  <c r="A1655" i="7"/>
  <c r="A1637" i="7"/>
  <c r="A1124" i="7"/>
  <c r="A1198" i="7"/>
  <c r="A1432" i="7"/>
  <c r="A1587" i="7"/>
  <c r="A1474" i="7"/>
  <c r="A1584" i="7"/>
  <c r="A1258" i="7"/>
  <c r="A1288" i="7"/>
  <c r="A1526" i="7"/>
  <c r="A1024" i="7"/>
  <c r="A121" i="7"/>
  <c r="A1552" i="7"/>
  <c r="A1406" i="7"/>
  <c r="A1281" i="7"/>
  <c r="A1586" i="7"/>
  <c r="A833" i="7"/>
  <c r="A687" i="7"/>
  <c r="A1202" i="7"/>
  <c r="A1145" i="7"/>
  <c r="A1377" i="7"/>
  <c r="A1231" i="7"/>
  <c r="A1469" i="7"/>
  <c r="A1116" i="7"/>
  <c r="A1343" i="7"/>
  <c r="A1066" i="7"/>
  <c r="A1285" i="7"/>
  <c r="A15" i="7"/>
  <c r="A1230" i="7"/>
  <c r="A1291" i="7"/>
  <c r="A1513" i="7"/>
  <c r="A1415" i="7"/>
  <c r="A1527" i="7"/>
  <c r="A1362" i="7"/>
  <c r="A1146" i="7"/>
  <c r="A1304" i="7"/>
  <c r="A1542" i="7"/>
  <c r="A496" i="7"/>
  <c r="A1570" i="7"/>
  <c r="A1278" i="7"/>
  <c r="A1516" i="7"/>
  <c r="A1610" i="7"/>
  <c r="A1512" i="7"/>
  <c r="A768" i="7"/>
  <c r="A1129" i="7"/>
  <c r="A1151" i="7"/>
  <c r="A702" i="7"/>
  <c r="A1054" i="7"/>
  <c r="A838" i="7"/>
  <c r="A782" i="7"/>
  <c r="A764" i="7"/>
  <c r="A874" i="7"/>
  <c r="A962" i="7"/>
  <c r="A1327" i="7"/>
  <c r="A968" i="7"/>
  <c r="A1269" i="7"/>
  <c r="A977" i="7"/>
  <c r="A1006" i="7"/>
  <c r="A1421" i="7"/>
  <c r="A1403" i="7"/>
  <c r="A1046" i="7"/>
  <c r="A948" i="7"/>
  <c r="A1167" i="7"/>
  <c r="A1405" i="7"/>
  <c r="A1481" i="7"/>
  <c r="A1639" i="7"/>
  <c r="A1042" i="7"/>
  <c r="A1364" i="7"/>
  <c r="A1553" i="7"/>
  <c r="A1465" i="7"/>
  <c r="A1495" i="7"/>
  <c r="A1142" i="7"/>
  <c r="A368" i="7"/>
  <c r="A1521" i="7"/>
  <c r="A1613" i="7"/>
  <c r="A1463" i="7"/>
  <c r="A993" i="7"/>
  <c r="A167" i="7"/>
  <c r="A54" i="7"/>
  <c r="A812" i="7"/>
  <c r="A303" i="7"/>
  <c r="A556" i="7"/>
  <c r="A286" i="7"/>
  <c r="A637" i="7"/>
  <c r="A132" i="7"/>
  <c r="A1502" i="7"/>
  <c r="A1307" i="7"/>
  <c r="A1063" i="7"/>
  <c r="A837" i="7"/>
  <c r="A1394" i="7"/>
  <c r="A1455" i="7"/>
  <c r="A1111" i="7"/>
  <c r="A176" i="7"/>
  <c r="A1574" i="7"/>
  <c r="A752" i="7"/>
  <c r="A591" i="7"/>
  <c r="A86" i="7"/>
  <c r="A1515" i="7"/>
  <c r="A1030" i="7"/>
  <c r="A1072" i="7"/>
  <c r="A810" i="7"/>
  <c r="A408" i="7"/>
  <c r="A999" i="7"/>
  <c r="A540" i="7"/>
  <c r="A361" i="7"/>
  <c r="A848" i="7"/>
  <c r="A142" i="7"/>
  <c r="A370" i="7"/>
  <c r="A1089" i="7"/>
  <c r="A1035" i="7"/>
  <c r="A516" i="7"/>
  <c r="A245" i="7"/>
  <c r="A1039" i="7"/>
  <c r="A58" i="7"/>
  <c r="A984" i="7"/>
  <c r="A935" i="7"/>
  <c r="A581" i="7"/>
  <c r="A204" i="7"/>
  <c r="A953" i="7"/>
  <c r="A48" i="7"/>
  <c r="A1318" i="7"/>
  <c r="A820" i="7"/>
  <c r="A546" i="7"/>
  <c r="A463" i="7"/>
  <c r="A181" i="7"/>
  <c r="A1064" i="7"/>
  <c r="A902" i="7"/>
  <c r="A643" i="7"/>
  <c r="A1407" i="7"/>
  <c r="A682" i="7"/>
  <c r="A280" i="7"/>
  <c r="A125" i="7"/>
  <c r="A412" i="7"/>
  <c r="A227" i="7"/>
  <c r="A149" i="7"/>
  <c r="A1483" i="7"/>
  <c r="A486" i="7"/>
  <c r="A373" i="7"/>
  <c r="A1126" i="7"/>
  <c r="A783" i="7"/>
  <c r="A416" i="7"/>
  <c r="A1002" i="7"/>
  <c r="A1345" i="7"/>
  <c r="A441" i="7"/>
  <c r="A1592" i="7"/>
  <c r="A1397" i="7"/>
  <c r="A704" i="7"/>
  <c r="A1162" i="7"/>
  <c r="A1533" i="7"/>
  <c r="A808" i="7"/>
  <c r="A262" i="7"/>
  <c r="A533" i="7"/>
  <c r="A259" i="7"/>
  <c r="A1135" i="7"/>
  <c r="A1051" i="7"/>
  <c r="A777" i="7"/>
  <c r="A223" i="7"/>
  <c r="A302" i="7"/>
  <c r="A355" i="7"/>
  <c r="A1458" i="7"/>
  <c r="A282" i="7"/>
  <c r="A249" i="7"/>
  <c r="A754" i="7"/>
  <c r="A40" i="7"/>
  <c r="A1341" i="7"/>
  <c r="A729" i="7"/>
  <c r="A83" i="7"/>
  <c r="A1529" i="7"/>
  <c r="A453" i="7"/>
  <c r="A106" i="7"/>
  <c r="A751" i="7"/>
  <c r="A584" i="7"/>
  <c r="A143" i="7"/>
  <c r="A434" i="7"/>
  <c r="A1439" i="7"/>
  <c r="A827" i="7"/>
  <c r="A1546" i="7"/>
  <c r="A1061" i="7"/>
  <c r="A936" i="7"/>
  <c r="A1286" i="7"/>
  <c r="A1539" i="7"/>
  <c r="A554" i="7"/>
  <c r="A393" i="7"/>
  <c r="A1044" i="7"/>
  <c r="A627" i="7"/>
  <c r="A1388" i="7"/>
  <c r="A470" i="7"/>
  <c r="A357" i="7"/>
  <c r="A480" i="7"/>
  <c r="A601" i="7"/>
  <c r="A1112" i="7"/>
  <c r="A1410" i="7"/>
  <c r="A1005" i="7"/>
  <c r="A822" i="7"/>
  <c r="A189" i="7"/>
  <c r="A592" i="7"/>
  <c r="A367" i="7"/>
  <c r="A1614" i="7"/>
  <c r="A1464" i="7"/>
  <c r="A918" i="7"/>
  <c r="A1347" i="7"/>
  <c r="A350" i="7"/>
  <c r="A680" i="7"/>
  <c r="A914" i="7"/>
  <c r="A183" i="7"/>
  <c r="A909" i="7"/>
  <c r="A1132" i="7"/>
  <c r="A976" i="7"/>
  <c r="A648" i="7"/>
  <c r="A669" i="7"/>
  <c r="A1536" i="7"/>
  <c r="A250" i="7"/>
  <c r="A345" i="7"/>
  <c r="A136" i="7"/>
  <c r="A1287" i="7"/>
  <c r="A675" i="7"/>
  <c r="A860" i="7"/>
  <c r="A212" i="7"/>
  <c r="A662" i="7"/>
  <c r="A549" i="7"/>
  <c r="A481" i="7"/>
  <c r="A545" i="7"/>
  <c r="A660" i="7"/>
  <c r="A243" i="7"/>
  <c r="A430" i="7"/>
  <c r="A967" i="7"/>
  <c r="A1155" i="7"/>
  <c r="A943" i="7"/>
  <c r="A527" i="7"/>
  <c r="A875" i="7"/>
  <c r="A582" i="7"/>
  <c r="A64" i="7"/>
  <c r="A213" i="7"/>
  <c r="A210" i="7"/>
  <c r="A324" i="7"/>
  <c r="A384" i="7"/>
  <c r="A1031" i="7"/>
  <c r="A1174" i="7"/>
  <c r="A1560" i="7"/>
  <c r="A37" i="7"/>
  <c r="A1029" i="7"/>
  <c r="A185" i="7"/>
  <c r="A184" i="7"/>
  <c r="A522" i="7"/>
  <c r="A598" i="7"/>
  <c r="A1317" i="7"/>
  <c r="A1223" i="7"/>
  <c r="A1611" i="7"/>
  <c r="A326" i="7"/>
  <c r="A656" i="7"/>
  <c r="A600" i="7"/>
  <c r="A1480" i="7"/>
  <c r="A563" i="7"/>
  <c r="A730" i="7"/>
  <c r="A1306" i="7"/>
  <c r="A565" i="7"/>
  <c r="A154" i="7"/>
  <c r="A1143" i="7"/>
  <c r="A123" i="7"/>
  <c r="A334" i="7"/>
  <c r="A1645" i="7"/>
  <c r="A320" i="7"/>
  <c r="A1247" i="7"/>
  <c r="A20" i="7"/>
  <c r="A794" i="7"/>
  <c r="A1633" i="7"/>
  <c r="A1262" i="7"/>
  <c r="A1466" i="7"/>
  <c r="A1350" i="7"/>
  <c r="A193" i="7"/>
  <c r="A929" i="7"/>
  <c r="A605" i="7"/>
  <c r="A328" i="7"/>
  <c r="A693" i="7"/>
  <c r="A972" i="7"/>
  <c r="A1176" i="7"/>
  <c r="A216" i="7"/>
  <c r="A743" i="7"/>
  <c r="A778" i="7"/>
  <c r="A1141" i="7"/>
  <c r="A979" i="7"/>
  <c r="A1404" i="7"/>
  <c r="A710" i="7"/>
  <c r="A654" i="7"/>
  <c r="A1453" i="7"/>
  <c r="A65" i="7"/>
  <c r="A1462" i="7"/>
  <c r="A1619" i="7"/>
  <c r="A437" i="7"/>
  <c r="A801" i="7"/>
  <c r="A717" i="7"/>
  <c r="A312" i="7"/>
  <c r="A147" i="7"/>
  <c r="A371" i="7"/>
  <c r="A543" i="7"/>
  <c r="A650" i="7"/>
  <c r="A583" i="7"/>
  <c r="A1193" i="7"/>
  <c r="A727" i="7"/>
  <c r="A1114" i="7"/>
  <c r="A779" i="7"/>
  <c r="A1334" i="7"/>
  <c r="A349" i="7"/>
  <c r="A47" i="7"/>
  <c r="A308" i="7"/>
  <c r="A1427" i="7"/>
  <c r="A716" i="7"/>
  <c r="A415" i="7"/>
  <c r="A455" i="7"/>
  <c r="A723" i="7"/>
  <c r="A1528" i="7"/>
  <c r="A3" i="7"/>
  <c r="A1003" i="7"/>
  <c r="A951" i="7"/>
  <c r="A978" i="7"/>
  <c r="A385" i="7"/>
  <c r="A206" i="7"/>
  <c r="A197" i="7"/>
  <c r="A588" i="7"/>
  <c r="A1049" i="7"/>
  <c r="A292" i="7"/>
  <c r="A9" i="7"/>
  <c r="A1048" i="7"/>
  <c r="A115" i="7"/>
  <c r="A260" i="7"/>
  <c r="A1028" i="7"/>
  <c r="A1227" i="7"/>
  <c r="A1575" i="7"/>
  <c r="A817" i="7"/>
  <c r="A490" i="7"/>
  <c r="A295" i="7"/>
  <c r="A681" i="7"/>
  <c r="A1381" i="7"/>
  <c r="A555" i="7"/>
  <c r="A405" i="7"/>
  <c r="A1425" i="7"/>
  <c r="A795" i="7"/>
  <c r="A1150" i="7"/>
  <c r="A854" i="7"/>
  <c r="A1203" i="7"/>
  <c r="A998" i="7"/>
  <c r="A529" i="7"/>
  <c r="A141" i="7"/>
  <c r="A786" i="7"/>
  <c r="A1170" i="7"/>
  <c r="A57" i="7"/>
  <c r="A362" i="7"/>
  <c r="A192" i="7"/>
  <c r="A449" i="7"/>
  <c r="A550" i="7"/>
  <c r="A1232" i="7"/>
  <c r="A553" i="7"/>
  <c r="A539" i="7"/>
  <c r="A1300" i="7"/>
  <c r="A1485" i="7"/>
  <c r="A726" i="7"/>
  <c r="A217" i="7"/>
  <c r="A559" i="7"/>
  <c r="A7" i="7"/>
  <c r="A597" i="7"/>
  <c r="A1303" i="7"/>
  <c r="A971" i="7"/>
  <c r="A1034" i="7"/>
  <c r="A1331" i="7"/>
  <c r="A1532" i="7"/>
  <c r="A911" i="7"/>
  <c r="A1372" i="7"/>
  <c r="A228" i="7"/>
  <c r="A159" i="7"/>
  <c r="A832" i="7"/>
  <c r="A1486" i="7"/>
  <c r="A422" i="7"/>
  <c r="A60" i="7"/>
  <c r="A988" i="7"/>
  <c r="A418" i="7"/>
  <c r="A537" i="7"/>
  <c r="A846" i="7"/>
  <c r="A411" i="7"/>
  <c r="A657" i="7"/>
  <c r="A1357" i="7"/>
  <c r="A191" i="7"/>
  <c r="A1013" i="7"/>
  <c r="A940" i="7"/>
  <c r="A769" i="7"/>
  <c r="A488" i="7"/>
  <c r="A1510" i="7"/>
  <c r="A1152" i="7"/>
  <c r="A731" i="7"/>
  <c r="A1121" i="7"/>
  <c r="A791" i="7"/>
  <c r="A1598" i="7"/>
  <c r="A172" i="7"/>
  <c r="A17" i="7"/>
  <c r="A792" i="7"/>
  <c r="A897" i="7"/>
  <c r="A628" i="7"/>
  <c r="A655" i="7"/>
  <c r="A981" i="7"/>
  <c r="A513" i="7"/>
  <c r="A689" i="7"/>
  <c r="A602" i="7"/>
  <c r="A294" i="7"/>
  <c r="A155" i="7"/>
  <c r="A66" i="7"/>
  <c r="A1043" i="7"/>
  <c r="A104" i="7"/>
  <c r="A409" i="7"/>
  <c r="A46" i="7"/>
  <c r="A1229" i="7"/>
  <c r="A1207" i="7"/>
  <c r="A1461" i="7"/>
  <c r="A651" i="7"/>
  <c r="A270" i="7"/>
  <c r="A915" i="7"/>
  <c r="A1040" i="7"/>
  <c r="A596" i="7"/>
  <c r="A715" i="7"/>
  <c r="A1475" i="7"/>
  <c r="A534" i="7"/>
  <c r="A410" i="7"/>
  <c r="A1032" i="7"/>
  <c r="A1215" i="7"/>
  <c r="A103" i="7"/>
  <c r="A750" i="7"/>
  <c r="A272" i="7"/>
  <c r="A1530" i="7"/>
  <c r="A1299" i="7"/>
  <c r="A664" i="7"/>
  <c r="A1595" i="7"/>
  <c r="A452" i="7"/>
  <c r="A202" i="7"/>
  <c r="A240" i="7"/>
  <c r="A1140" i="7"/>
  <c r="A32" i="7"/>
  <c r="A1284" i="7"/>
  <c r="A22" i="7"/>
  <c r="A77" i="7"/>
  <c r="A647" i="7"/>
  <c r="A1618" i="7"/>
  <c r="A1402" i="7"/>
  <c r="A536" i="7"/>
  <c r="A883" i="7"/>
  <c r="A1211" i="7"/>
  <c r="A1445" i="7"/>
  <c r="A505" i="7"/>
  <c r="A235" i="7"/>
  <c r="A989" i="7"/>
  <c r="A160" i="7"/>
  <c r="A1602" i="7"/>
  <c r="A1184" i="7"/>
  <c r="A332" i="7"/>
  <c r="A1125" i="7"/>
  <c r="A836" i="7"/>
  <c r="A991" i="7"/>
  <c r="A1234" i="7"/>
  <c r="A1609" i="7"/>
  <c r="A688" i="7"/>
  <c r="A905" i="7"/>
  <c r="A491" i="7"/>
  <c r="A365" i="7"/>
  <c r="A263" i="7"/>
  <c r="A1225" i="7"/>
  <c r="A928" i="7"/>
  <c r="A162" i="7"/>
  <c r="A1411" i="7"/>
  <c r="A1001" i="7"/>
  <c r="A59" i="7"/>
  <c r="A578" i="7"/>
  <c r="A1014" i="7"/>
  <c r="A1470" i="7"/>
  <c r="A631" i="7"/>
  <c r="A886" i="7"/>
  <c r="A1373" i="7"/>
  <c r="A708" i="7"/>
  <c r="A1313" i="7"/>
  <c r="A1353" i="7"/>
  <c r="A649" i="7"/>
  <c r="A961" i="7"/>
  <c r="A109" i="7"/>
  <c r="A74" i="7"/>
  <c r="A1027" i="7"/>
  <c r="A246" i="7"/>
  <c r="A300" i="7"/>
  <c r="A112" i="7"/>
  <c r="A985" i="7"/>
  <c r="A76" i="7"/>
  <c r="A1580" i="7"/>
  <c r="A1277" i="7"/>
  <c r="A387" i="7"/>
  <c r="A1654" i="7"/>
  <c r="A776" i="7"/>
  <c r="A857" i="7"/>
  <c r="A1190" i="7"/>
  <c r="A1531" i="7"/>
  <c r="A1605" i="7"/>
  <c r="A130" i="7"/>
  <c r="A473" i="7"/>
  <c r="A1520" i="7"/>
  <c r="A1138" i="7"/>
  <c r="A1221" i="7"/>
  <c r="A823" i="7"/>
  <c r="A382" i="7"/>
  <c r="A127" i="7"/>
  <c r="A813" i="7"/>
  <c r="A372" i="7"/>
  <c r="A599" i="7"/>
  <c r="A209" i="7"/>
  <c r="A1026" i="7"/>
  <c r="A640" i="7"/>
  <c r="A1443" i="7"/>
  <c r="A570" i="7"/>
  <c r="A639" i="7"/>
  <c r="A165" i="7"/>
  <c r="A811" i="7"/>
  <c r="A695" i="7"/>
  <c r="A1322" i="7"/>
  <c r="A712" i="7"/>
  <c r="A784" i="7"/>
  <c r="A992" i="7"/>
  <c r="A1022" i="7"/>
  <c r="A924" i="7"/>
  <c r="A1293" i="7"/>
  <c r="A1433" i="7"/>
  <c r="A758" i="7"/>
  <c r="A244" i="7"/>
  <c r="A144" i="7"/>
  <c r="A567" i="7"/>
  <c r="A694" i="7"/>
  <c r="A1055" i="7"/>
  <c r="A274" i="7"/>
  <c r="A799" i="7"/>
  <c r="A666" i="7"/>
  <c r="A400" i="7"/>
  <c r="A289" i="7"/>
  <c r="A257" i="7"/>
  <c r="A766" i="7"/>
  <c r="A137" i="7"/>
  <c r="A796" i="7"/>
  <c r="A70" i="7"/>
  <c r="A1638" i="7"/>
  <c r="A1228" i="7"/>
  <c r="A100" i="7"/>
  <c r="A630" i="7"/>
  <c r="A1468" i="7"/>
  <c r="A44" i="7"/>
  <c r="A927" i="7"/>
  <c r="A1166" i="7"/>
  <c r="A208" i="7"/>
  <c r="A1444" i="7"/>
  <c r="A691" i="7"/>
  <c r="A1052" i="7"/>
  <c r="A497" i="7"/>
  <c r="A685" i="7"/>
  <c r="A1201" i="7"/>
  <c r="A1133" i="7"/>
  <c r="A1310" i="7"/>
  <c r="A1534" i="7"/>
  <c r="A1085" i="7"/>
  <c r="A472" i="7"/>
  <c r="A683" i="7"/>
  <c r="A396" i="7"/>
  <c r="A568" i="7"/>
  <c r="A741" i="7"/>
  <c r="A421" i="7"/>
  <c r="A644" i="7"/>
  <c r="A52" i="5"/>
  <c r="A4335" i="7"/>
  <c r="A4714" i="7"/>
  <c r="A4844" i="7"/>
  <c r="A4609" i="7"/>
  <c r="A3720" i="7"/>
  <c r="A3992" i="7"/>
  <c r="A4500" i="7"/>
  <c r="A3476" i="7"/>
  <c r="A3975" i="7"/>
  <c r="A4197" i="7"/>
  <c r="A4122" i="7"/>
  <c r="A4630" i="7"/>
  <c r="A4105" i="7"/>
  <c r="A3814" i="7"/>
  <c r="A4615" i="7"/>
  <c r="A4812" i="7"/>
  <c r="A3531" i="7"/>
  <c r="A4419" i="7"/>
  <c r="A4755" i="7"/>
  <c r="A3848" i="7"/>
  <c r="A3597" i="7"/>
  <c r="A4427" i="7"/>
  <c r="A4757" i="7"/>
  <c r="A3446" i="7"/>
  <c r="A4569" i="7"/>
  <c r="A4917" i="7"/>
  <c r="A3647" i="7"/>
  <c r="A4472" i="7"/>
  <c r="A3448" i="7"/>
  <c r="A4585" i="7"/>
  <c r="A3665" i="7"/>
  <c r="A4210" i="7"/>
  <c r="A4857" i="7"/>
  <c r="A4094" i="7"/>
  <c r="A3578" i="7"/>
  <c r="A4077" i="7"/>
  <c r="A4575" i="7"/>
  <c r="A3311" i="7"/>
  <c r="A4392" i="7"/>
  <c r="A3487" i="7"/>
  <c r="A3721" i="7"/>
  <c r="A3932" i="7"/>
  <c r="A3416" i="7"/>
  <c r="A3915" i="7"/>
  <c r="A4407" i="7"/>
  <c r="A4903" i="7"/>
  <c r="A4178" i="7"/>
  <c r="A4825" i="7"/>
  <c r="A3732" i="7"/>
  <c r="A4158" i="7"/>
  <c r="A4009" i="7"/>
  <c r="A4247" i="7"/>
  <c r="A4932" i="7"/>
  <c r="A4224" i="7"/>
  <c r="A4716" i="7"/>
  <c r="A3435" i="7"/>
  <c r="A4169" i="7"/>
  <c r="A4659" i="7"/>
  <c r="A4149" i="7"/>
  <c r="A4469" i="7"/>
  <c r="A3348" i="7"/>
  <c r="A4814" i="7"/>
  <c r="A3724" i="7"/>
  <c r="A3994" i="7"/>
  <c r="A3478" i="7"/>
  <c r="A3977" i="7"/>
  <c r="A4949" i="7"/>
  <c r="A3679" i="7"/>
  <c r="A4192" i="7"/>
  <c r="A4684" i="7"/>
  <c r="A3403" i="7"/>
  <c r="A3469" i="7"/>
  <c r="A4126" i="7"/>
  <c r="A4634" i="7"/>
  <c r="A4109" i="7"/>
  <c r="A3726" i="7"/>
  <c r="A4557" i="7"/>
  <c r="A4800" i="7"/>
  <c r="A4491" i="7"/>
  <c r="A3742" i="7"/>
  <c r="A4573" i="7"/>
  <c r="A3537" i="7"/>
  <c r="A4381" i="7"/>
  <c r="A3678" i="7"/>
  <c r="A3966" i="7"/>
  <c r="A4474" i="7"/>
  <c r="A3450" i="7"/>
  <c r="A4937" i="7"/>
  <c r="A3359" i="7"/>
  <c r="A3580" i="7"/>
  <c r="A4079" i="7"/>
  <c r="A4591" i="7"/>
  <c r="A3313" i="7"/>
  <c r="A3787" i="7"/>
  <c r="A4401" i="7"/>
  <c r="A4786" i="7"/>
  <c r="A3505" i="7"/>
  <c r="A4635" i="7"/>
  <c r="A4697" i="7"/>
  <c r="A4406" i="7"/>
  <c r="A4643" i="7"/>
  <c r="A4864" i="7"/>
  <c r="A3583" i="7"/>
  <c r="A4435" i="7"/>
  <c r="A4823" i="7"/>
  <c r="A4028" i="7"/>
  <c r="A4536" i="7"/>
  <c r="A3512" i="7"/>
  <c r="A4011" i="7"/>
  <c r="A3373" i="7"/>
  <c r="A4185" i="7"/>
  <c r="A4661" i="7"/>
  <c r="A4477" i="7"/>
  <c r="A3350" i="7"/>
  <c r="A4832" i="7"/>
  <c r="A3551" i="7"/>
  <c r="A4308" i="7"/>
  <c r="A4217" i="7"/>
  <c r="A3697" i="7"/>
  <c r="A4242" i="7"/>
  <c r="A4906" i="7"/>
  <c r="A3341" i="7"/>
  <c r="A3981" i="7"/>
  <c r="A4219" i="7"/>
  <c r="A4920" i="7"/>
  <c r="A3699" i="7"/>
  <c r="A3484" i="7"/>
  <c r="A4221" i="7"/>
  <c r="A3701" i="7"/>
  <c r="A4262" i="7"/>
  <c r="A4606" i="7"/>
  <c r="A3550" i="7"/>
  <c r="A4113" i="7"/>
  <c r="A4368" i="7"/>
  <c r="A3539" i="7"/>
  <c r="A4747" i="7"/>
  <c r="A3904" i="7"/>
  <c r="A4476" i="7"/>
  <c r="A3452" i="7"/>
  <c r="A3951" i="7"/>
  <c r="A3669" i="7"/>
  <c r="A4230" i="7"/>
  <c r="A4658" i="7"/>
  <c r="A3377" i="7"/>
  <c r="A4082" i="7"/>
  <c r="A4574" i="7"/>
  <c r="A3899" i="7"/>
  <c r="A4647" i="7"/>
  <c r="A4592" i="7"/>
  <c r="A4947" i="7"/>
  <c r="A3866" i="7"/>
  <c r="A3900" i="7"/>
  <c r="A4646" i="7"/>
  <c r="A3312" i="7"/>
  <c r="A4312" i="7"/>
  <c r="A4679" i="7"/>
  <c r="A3812" i="7"/>
  <c r="A3514" i="7"/>
  <c r="A3639" i="7"/>
  <c r="A4531" i="7"/>
  <c r="A4717" i="7"/>
  <c r="A3536" i="7"/>
  <c r="A4014" i="7"/>
  <c r="A4364" i="7"/>
  <c r="A4485" i="7"/>
  <c r="A4758" i="7"/>
  <c r="A3590" i="7"/>
  <c r="A4281" i="7"/>
  <c r="A4706" i="7"/>
  <c r="A3538" i="7"/>
  <c r="A3827" i="7"/>
  <c r="A4110" i="7"/>
  <c r="A4239" i="7"/>
  <c r="A4851" i="7"/>
  <c r="A4261" i="7"/>
  <c r="A4264" i="7"/>
  <c r="A4548" i="7"/>
  <c r="A3861" i="7"/>
  <c r="A4051" i="7"/>
  <c r="A4399" i="7"/>
  <c r="A4586" i="7"/>
  <c r="A4209" i="7"/>
  <c r="A4824" i="7"/>
  <c r="A3771" i="7"/>
  <c r="A4196" i="7"/>
  <c r="A4464" i="7"/>
  <c r="A4830" i="7"/>
  <c r="A3630" i="7"/>
  <c r="A3809" i="7"/>
  <c r="A4069" i="7"/>
  <c r="A4208" i="7"/>
  <c r="A4556" i="7"/>
  <c r="A4927" i="7"/>
  <c r="A3386" i="7"/>
  <c r="A3511" i="7"/>
  <c r="A4594" i="7"/>
  <c r="A4811" i="7"/>
  <c r="A3408" i="7"/>
  <c r="A4865" i="7"/>
  <c r="A3462" i="7"/>
  <c r="A3587" i="7"/>
  <c r="A4227" i="7"/>
  <c r="A4775" i="7"/>
  <c r="A4072" i="7"/>
  <c r="A4201" i="7"/>
  <c r="A4813" i="7"/>
  <c r="A3410" i="7"/>
  <c r="A3558" i="7"/>
  <c r="A3683" i="7"/>
  <c r="A4020" i="7"/>
  <c r="A4639" i="7"/>
  <c r="A3596" i="7"/>
  <c r="A4136" i="7"/>
  <c r="A4420" i="7"/>
  <c r="A4802" i="7"/>
  <c r="A4174" i="7"/>
  <c r="A4212" i="7"/>
  <c r="A4480" i="7"/>
  <c r="A3796" i="7"/>
  <c r="A4803" i="7"/>
  <c r="A3400" i="7"/>
  <c r="A3525" i="7"/>
  <c r="A4213" i="7"/>
  <c r="A3676" i="7"/>
  <c r="A3791" i="7"/>
  <c r="A4267" i="7"/>
  <c r="A4908" i="7"/>
  <c r="A4871" i="7"/>
  <c r="A3733" i="7"/>
  <c r="A3813" i="7"/>
  <c r="A4112" i="7"/>
  <c r="A4495" i="7"/>
  <c r="A4538" i="7"/>
  <c r="A4909" i="7"/>
  <c r="A3818" i="7"/>
  <c r="A4886" i="7"/>
  <c r="A4289" i="7"/>
  <c r="A4936" i="7"/>
  <c r="A3331" i="7"/>
  <c r="A4487" i="7"/>
  <c r="A4524" i="7"/>
  <c r="A4895" i="7"/>
  <c r="A3354" i="7"/>
  <c r="A4779" i="7"/>
  <c r="A3376" i="7"/>
  <c r="A3453" i="7"/>
  <c r="A4001" i="7"/>
  <c r="A4188" i="7"/>
  <c r="A4371" i="7"/>
  <c r="A4705" i="7"/>
  <c r="A3327" i="7"/>
  <c r="A3986" i="7"/>
  <c r="A4653" i="7"/>
  <c r="A4743" i="7"/>
  <c r="A3340" i="7"/>
  <c r="A3703" i="7"/>
  <c r="A4471" i="7"/>
  <c r="A4781" i="7"/>
  <c r="A3677" i="7"/>
  <c r="A4078" i="7"/>
  <c r="A4819" i="7"/>
  <c r="A4116" i="7"/>
  <c r="A4229" i="7"/>
  <c r="A4446" i="7"/>
  <c r="A4806" i="7"/>
  <c r="A4790" i="7"/>
  <c r="A4720" i="7"/>
  <c r="A4793" i="7"/>
  <c r="A4828" i="7"/>
  <c r="A4810" i="7"/>
  <c r="A4771" i="7"/>
  <c r="A4774" i="7"/>
  <c r="A4777" i="7"/>
  <c r="A4663" i="7"/>
  <c r="A4893" i="7"/>
  <c r="A4737" i="7"/>
  <c r="A4847" i="7"/>
  <c r="A4701" i="7"/>
  <c r="A4761" i="7"/>
  <c r="A4652" i="7"/>
  <c r="A4501" i="7"/>
  <c r="A4616" i="7"/>
  <c r="A4703" i="7"/>
  <c r="A4618" i="7"/>
  <c r="A4418" i="7"/>
  <c r="A4640" i="7"/>
  <c r="A4437" i="7"/>
  <c r="A4456" i="7"/>
  <c r="A4689" i="7"/>
  <c r="A4375" i="7"/>
  <c r="A4402" i="7"/>
  <c r="A4245" i="7"/>
  <c r="A4532" i="7"/>
  <c r="A4565" i="7"/>
  <c r="A4393" i="7"/>
  <c r="A4441" i="7"/>
  <c r="A4732" i="7"/>
  <c r="A4959" i="7"/>
  <c r="A4770" i="7"/>
  <c r="A4843" i="7"/>
  <c r="A4681" i="7"/>
  <c r="A4572" i="7"/>
  <c r="A4665" i="7"/>
  <c r="A4410" i="7"/>
  <c r="A4648" i="7"/>
  <c r="A4874" i="7"/>
  <c r="A4432" i="7"/>
  <c r="A4654" i="7"/>
  <c r="A4540" i="7"/>
  <c r="A4773" i="7"/>
  <c r="A4776" i="7"/>
  <c r="A4638" i="7"/>
  <c r="A4255" i="7"/>
  <c r="A4721" i="7"/>
  <c r="A4434" i="7"/>
  <c r="A4295" i="7"/>
  <c r="A4494" i="7"/>
  <c r="A4257" i="7"/>
  <c r="A4490" i="7"/>
  <c r="A4383" i="7"/>
  <c r="A4203" i="7"/>
  <c r="A4297" i="7"/>
  <c r="A4302" i="7"/>
  <c r="A4511" i="7"/>
  <c r="A4225" i="7"/>
  <c r="A4314" i="7"/>
  <c r="A4266" i="7"/>
  <c r="A4479" i="7"/>
  <c r="A4404" i="7"/>
  <c r="A4263" i="7"/>
  <c r="A4711" i="7"/>
  <c r="A4329" i="7"/>
  <c r="A4623" i="7"/>
  <c r="A4554" i="7"/>
  <c r="A4408" i="7"/>
  <c r="A4597" i="7"/>
  <c r="A4400" i="7"/>
  <c r="A4576" i="7"/>
  <c r="A4414" i="7"/>
  <c r="A4428" i="7"/>
  <c r="A4613" i="7"/>
  <c r="A4251" i="7"/>
  <c r="A4293" i="7"/>
  <c r="A4235" i="7"/>
  <c r="A4355" i="7"/>
  <c r="A4394" i="7"/>
  <c r="A4296" i="7"/>
  <c r="A4237" i="7"/>
  <c r="A4385" i="7"/>
  <c r="A4211" i="7"/>
  <c r="A4305" i="7"/>
  <c r="A4571" i="7"/>
  <c r="A4310" i="7"/>
  <c r="A4134" i="7"/>
  <c r="A4457" i="7"/>
  <c r="A4321" i="7"/>
  <c r="A4307" i="7"/>
  <c r="A4561" i="7"/>
  <c r="A4315" i="7"/>
  <c r="A4388" i="7"/>
  <c r="A4155" i="7"/>
  <c r="A3916" i="7"/>
  <c r="A3671" i="7"/>
  <c r="A3328" i="7"/>
  <c r="A4900" i="7"/>
  <c r="A4162" i="7"/>
  <c r="A3691" i="7"/>
  <c r="A3439" i="7"/>
  <c r="A3358" i="7"/>
  <c r="A4353" i="7"/>
  <c r="A3995" i="7"/>
  <c r="A3347" i="7"/>
  <c r="A3698" i="7"/>
  <c r="A3759" i="7"/>
  <c r="A3623" i="7"/>
  <c r="A3334" i="7"/>
  <c r="A4760" i="7"/>
  <c r="A4598" i="7"/>
  <c r="A3504" i="7"/>
  <c r="A4897" i="7"/>
  <c r="A4429" i="7"/>
  <c r="A4093" i="7"/>
  <c r="A3573" i="7"/>
  <c r="A3540" i="7"/>
  <c r="A4144" i="7"/>
  <c r="A3985" i="7"/>
  <c r="A3593" i="7"/>
  <c r="A3432" i="7"/>
  <c r="A4473" i="7"/>
  <c r="A3934" i="7"/>
  <c r="A3543" i="7"/>
  <c r="A4626" i="7"/>
  <c r="A4507" i="7"/>
  <c r="A3891" i="7"/>
  <c r="A3548" i="7"/>
  <c r="A4102" i="7"/>
  <c r="A3704" i="7"/>
  <c r="A3570" i="7"/>
  <c r="A4243" i="7"/>
  <c r="A4497" i="7"/>
  <c r="A3495" i="7"/>
  <c r="A4868" i="7"/>
  <c r="A4199" i="7"/>
  <c r="A3681" i="7"/>
  <c r="A3322" i="7"/>
  <c r="A3965" i="7"/>
  <c r="A3445" i="7"/>
  <c r="A3412" i="7"/>
  <c r="A4656" i="7"/>
  <c r="A4048" i="7"/>
  <c r="A3857" i="7"/>
  <c r="A3337" i="7"/>
  <c r="A3714" i="7"/>
  <c r="A4799" i="7"/>
  <c r="A4004" i="7"/>
  <c r="A4577" i="7"/>
  <c r="A3618" i="7"/>
  <c r="A3456" i="7"/>
  <c r="A3807" i="7"/>
  <c r="A3528" i="7"/>
  <c r="A4644" i="7"/>
  <c r="A3938" i="7"/>
  <c r="A3645" i="7"/>
  <c r="A3317" i="7"/>
  <c r="A3345" i="7"/>
  <c r="A3552" i="7"/>
  <c r="A4807" i="7"/>
  <c r="A4483" i="7"/>
  <c r="A3493" i="7"/>
  <c r="A3460" i="7"/>
  <c r="A4096" i="7"/>
  <c r="A4033" i="7"/>
  <c r="A3385" i="7"/>
  <c r="A4596" i="7"/>
  <c r="A4294" i="7"/>
  <c r="A3781" i="7"/>
  <c r="A3725" i="7"/>
  <c r="A4766" i="7"/>
  <c r="A3735" i="7"/>
  <c r="A3430" i="7"/>
  <c r="A4797" i="7"/>
  <c r="A4067" i="7"/>
  <c r="A4924" i="7"/>
  <c r="A4838" i="7"/>
  <c r="A4246" i="7"/>
  <c r="A4023" i="7"/>
  <c r="A4730" i="7"/>
  <c r="A3395" i="7"/>
  <c r="A4718" i="7"/>
  <c r="A4552" i="7"/>
  <c r="A4008" i="7"/>
  <c r="A4066" i="7"/>
  <c r="A4505" i="7"/>
  <c r="A3655" i="7"/>
  <c r="A4628" i="7"/>
  <c r="A4103" i="7"/>
  <c r="A3738" i="7"/>
  <c r="A3357" i="7"/>
  <c r="A4650" i="7"/>
  <c r="A3997" i="7"/>
  <c r="A4740" i="7"/>
  <c r="A4071" i="7"/>
  <c r="A3369" i="7"/>
  <c r="A4168" i="7"/>
  <c r="A3684" i="7"/>
  <c r="A4389" i="7"/>
  <c r="A3581" i="7"/>
  <c r="A4708" i="7"/>
  <c r="A4595" i="7"/>
  <c r="A3717" i="7"/>
  <c r="A3411" i="7"/>
  <c r="A4624" i="7"/>
  <c r="A3795" i="7"/>
  <c r="A4061" i="7"/>
  <c r="A3718" i="7"/>
  <c r="A4332" i="7"/>
  <c r="A3471" i="7"/>
  <c r="A3451" i="7"/>
  <c r="A4085" i="7"/>
  <c r="A3527" i="7"/>
  <c r="A4259" i="7"/>
  <c r="A4792" i="7"/>
  <c r="A4340" i="7"/>
  <c r="A3332" i="7"/>
  <c r="A4283" i="7"/>
  <c r="A3598" i="7"/>
  <c r="A4629" i="7"/>
  <c r="A3869" i="7"/>
  <c r="A4367" i="7"/>
  <c r="A4017" i="7"/>
  <c r="A4956" i="7"/>
  <c r="A3556" i="7"/>
  <c r="A3591" i="7"/>
  <c r="A3488" i="7"/>
  <c r="A3912" i="7"/>
  <c r="A3744" i="7"/>
  <c r="A4496" i="7"/>
  <c r="A4837" i="7"/>
  <c r="A3343" i="7"/>
  <c r="A4489" i="7"/>
  <c r="A3310" i="7"/>
  <c r="A4961" i="7"/>
  <c r="A4252" i="7"/>
  <c r="A4198" i="7"/>
  <c r="A3458" i="7"/>
  <c r="A4316" i="7"/>
  <c r="A3675" i="7"/>
  <c r="A4934" i="7"/>
  <c r="A3470" i="7"/>
  <c r="A4271" i="7"/>
  <c r="A3774" i="7"/>
  <c r="A3860" i="7"/>
  <c r="A3889" i="7"/>
  <c r="A3835" i="7"/>
  <c r="A3694" i="7"/>
  <c r="A4741" i="7"/>
  <c r="A3463" i="7"/>
  <c r="A3360" i="7"/>
  <c r="A4059" i="7"/>
  <c r="A4709" i="7"/>
  <c r="A3805" i="7"/>
  <c r="A4804" i="7"/>
  <c r="A4137" i="7"/>
  <c r="A3692" i="7"/>
  <c r="A4481" i="7"/>
  <c r="A3653" i="7"/>
  <c r="A4498" i="7"/>
  <c r="A3974" i="7"/>
  <c r="A4520" i="7"/>
  <c r="A4845" i="7"/>
  <c r="A3906" i="7"/>
  <c r="A3367" i="7"/>
  <c r="A4539" i="7"/>
  <c r="A3682" i="7"/>
  <c r="A4510" i="7"/>
  <c r="A3325" i="7"/>
  <c r="A4131" i="7"/>
  <c r="A4559" i="7"/>
  <c r="A4946" i="7"/>
  <c r="A4835" i="7"/>
  <c r="A3931" i="7"/>
  <c r="A3524" i="7"/>
  <c r="A4631" i="7"/>
  <c r="A3534" i="7"/>
  <c r="A4326" i="7"/>
  <c r="A4322" i="7"/>
  <c r="A3828" i="7"/>
  <c r="A3888" i="7"/>
  <c r="A4347" i="7"/>
  <c r="A4269" i="7"/>
  <c r="A4756" i="7"/>
  <c r="A3585" i="7"/>
  <c r="A3859" i="7"/>
  <c r="A3513" i="7"/>
  <c r="A4890" i="7"/>
  <c r="A3592" i="7"/>
  <c r="A4299" i="7"/>
  <c r="A4901" i="7"/>
  <c r="A3422" i="7"/>
  <c r="A4095" i="7"/>
  <c r="A4590" i="7"/>
  <c r="A4386" i="7"/>
  <c r="A4801" i="7"/>
  <c r="A3554" i="7"/>
  <c r="A3393" i="7"/>
  <c r="A4928" i="7"/>
  <c r="A3316" i="7"/>
  <c r="A3747" i="7"/>
  <c r="A3356" i="7"/>
  <c r="A4119" i="7"/>
  <c r="A4357" i="7"/>
  <c r="A4612" i="7"/>
  <c r="A3457" i="7"/>
  <c r="A4088" i="7"/>
  <c r="A4282" i="7"/>
  <c r="A4619" i="7"/>
  <c r="A4300" i="7"/>
  <c r="A4170" i="7"/>
  <c r="A3967" i="7"/>
  <c r="A3767" i="7"/>
  <c r="A4537" i="7"/>
  <c r="A3380" i="7"/>
  <c r="A3599" i="7"/>
  <c r="A3397" i="7"/>
  <c r="A4099" i="7"/>
  <c r="A4108" i="7"/>
  <c r="A3713" i="7"/>
  <c r="A4620" i="7"/>
  <c r="A3542" i="7"/>
  <c r="A3577" i="7"/>
  <c r="A4398" i="7"/>
  <c r="A3383" i="7"/>
  <c r="A4290" i="7"/>
  <c r="A3506" i="7"/>
  <c r="A3991" i="7"/>
  <c r="A4826" i="7"/>
  <c r="A3722" i="7"/>
  <c r="A3491" i="7"/>
  <c r="A3941" i="7"/>
  <c r="A3902" i="7"/>
  <c r="A3329" i="7"/>
  <c r="A4320" i="7"/>
  <c r="A3626" i="7"/>
  <c r="A3765" i="7"/>
  <c r="A4074" i="7"/>
  <c r="A4960" i="7"/>
  <c r="A4707" i="7"/>
  <c r="A3852" i="7"/>
  <c r="A3649" i="7"/>
  <c r="A4256" i="7"/>
  <c r="A4550" i="7"/>
  <c r="A3561" i="7"/>
  <c r="A4754" i="7"/>
  <c r="A3716" i="7"/>
  <c r="A3772" i="7"/>
  <c r="A4258" i="7"/>
  <c r="A3426" i="7"/>
  <c r="A4745" i="7"/>
  <c r="A3576" i="7"/>
  <c r="A3826" i="7"/>
  <c r="A3414" i="7"/>
  <c r="A4944" i="7"/>
  <c r="A3896" i="7"/>
  <c r="A3689" i="7"/>
  <c r="A4380" i="7"/>
  <c r="A4677" i="7"/>
  <c r="A3604" i="7"/>
  <c r="A4049" i="7"/>
  <c r="A4233" i="7"/>
  <c r="A4929" i="7"/>
  <c r="A3498" i="7"/>
  <c r="A3776" i="7"/>
  <c r="A3499" i="7"/>
  <c r="A4876" i="7"/>
  <c r="A4584" i="7"/>
  <c r="A3670" i="7"/>
  <c r="A4641" i="7"/>
  <c r="A4422" i="7"/>
  <c r="A4765" i="7"/>
  <c r="A3680" i="7"/>
  <c r="A4742" i="7"/>
  <c r="A4492" i="7"/>
  <c r="A3418" i="7"/>
  <c r="A3990" i="7"/>
  <c r="A4189" i="7"/>
  <c r="A4482" i="7"/>
  <c r="A3810" i="7"/>
  <c r="A3624" i="7"/>
  <c r="A4958" i="7"/>
  <c r="A4056" i="7"/>
  <c r="A3631" i="7"/>
  <c r="A4853" i="7"/>
  <c r="A3344" i="7"/>
  <c r="A4311" i="7"/>
  <c r="A4193" i="7"/>
  <c r="A3917" i="7"/>
  <c r="A4521" i="7"/>
  <c r="A3388" i="7"/>
  <c r="A4724" i="7"/>
  <c r="A3315" i="7"/>
  <c r="A3635" i="7"/>
  <c r="A3763" i="7"/>
  <c r="A4423" i="7"/>
  <c r="A3496" i="7"/>
  <c r="A3940" i="7"/>
  <c r="A4875" i="7"/>
  <c r="A4933" i="7"/>
  <c r="A4222" i="7"/>
  <c r="A3461" i="7"/>
  <c r="A4879" i="7"/>
  <c r="A3503" i="7"/>
  <c r="A4725" i="7"/>
  <c r="A4167" i="7"/>
  <c r="A3690" i="7"/>
  <c r="A4002" i="7"/>
  <c r="A4637" i="7"/>
  <c r="A4651" i="7"/>
  <c r="A4753" i="7"/>
  <c r="A3636" i="7"/>
  <c r="A4284" i="7"/>
  <c r="A3749" i="7"/>
  <c r="A4250" i="7"/>
  <c r="A3507" i="7"/>
  <c r="A3517" i="7"/>
  <c r="A4475" i="7"/>
  <c r="A3777" i="7"/>
  <c r="A4816" i="7"/>
  <c r="A3643" i="7"/>
  <c r="A3333" i="7"/>
  <c r="A4870" i="7"/>
  <c r="A3808" i="7"/>
  <c r="A4075" i="7"/>
  <c r="A3375" i="7"/>
  <c r="A4390" i="7"/>
  <c r="A4022" i="7"/>
  <c r="A3562" i="7"/>
  <c r="A4006" i="7"/>
  <c r="A4180" i="7"/>
  <c r="A4891" i="7"/>
  <c r="A3831" i="7"/>
  <c r="A3644" i="7"/>
  <c r="A3628" i="7"/>
  <c r="A3481" i="7"/>
  <c r="A4953" i="7"/>
  <c r="A4904" i="7"/>
  <c r="A4076" i="7"/>
  <c r="A3730" i="7"/>
  <c r="A3661" i="7"/>
  <c r="A4778" i="7"/>
  <c r="A4836" i="7"/>
  <c r="A4568" i="7"/>
  <c r="A4839" i="7"/>
  <c r="A3489" i="7"/>
  <c r="A4120" i="7"/>
  <c r="A3660" i="7"/>
  <c r="A3349" i="7"/>
  <c r="A4127" i="7"/>
  <c r="A4896" i="7"/>
  <c r="A3405" i="7"/>
  <c r="A3379" i="7"/>
  <c r="A4010" i="7"/>
  <c r="A4519" i="7"/>
  <c r="A3486" i="7"/>
  <c r="A3659" i="7"/>
  <c r="A4547" i="7"/>
  <c r="A4667" i="7"/>
  <c r="A3515" i="7"/>
  <c r="A3806" i="7"/>
  <c r="A3523" i="7"/>
  <c r="A3779" i="7"/>
  <c r="A3396" i="7"/>
  <c r="A3415" i="7"/>
  <c r="A3509" i="7"/>
  <c r="A3875" i="7"/>
  <c r="A3760" i="7"/>
  <c r="A4794" i="7"/>
  <c r="A4850" i="7"/>
  <c r="A3743" i="7"/>
  <c r="A3734" i="7"/>
  <c r="A3696" i="7"/>
  <c r="A3381" i="7"/>
  <c r="A3532" i="7"/>
  <c r="A4015" i="7"/>
  <c r="A4285" i="7"/>
  <c r="A4152" i="7"/>
  <c r="A3802" i="7"/>
  <c r="A3887" i="7"/>
  <c r="A3663" i="7"/>
  <c r="A4083" i="7"/>
  <c r="A4370" i="7"/>
  <c r="A4902" i="7"/>
  <c r="A3467" i="7"/>
  <c r="A4859" i="7"/>
  <c r="A4785" i="7"/>
  <c r="A3535" i="7"/>
  <c r="A3668" i="7"/>
  <c r="A3468" i="7"/>
  <c r="A4530" i="7"/>
  <c r="A4731" i="7"/>
  <c r="A4351" i="7"/>
  <c r="A3865" i="7"/>
  <c r="A3529" i="7"/>
  <c r="A3736" i="7"/>
  <c r="A4317" i="7"/>
  <c r="A3575" i="7"/>
  <c r="A3424" i="7"/>
  <c r="A3553" i="7"/>
  <c r="A4387" i="7"/>
  <c r="A4523" i="7"/>
  <c r="A4101" i="7"/>
  <c r="A4341" i="7"/>
  <c r="A3423" i="7"/>
  <c r="A4244" i="7"/>
  <c r="A3361" i="7"/>
  <c r="A4206" i="7"/>
  <c r="A3803" i="7"/>
  <c r="A3637" i="7"/>
  <c r="A4670" i="7"/>
  <c r="A3544" i="7"/>
  <c r="A3939" i="7"/>
  <c r="A3706" i="7"/>
  <c r="A4452" i="7"/>
  <c r="A4842" i="7"/>
  <c r="A4142" i="7"/>
  <c r="A4073" i="7"/>
  <c r="A4880" i="7"/>
  <c r="A4942" i="7"/>
  <c r="A3398" i="7"/>
  <c r="A4415" i="7"/>
  <c r="A4065" i="7"/>
  <c r="A3309" i="7"/>
  <c r="A3673" i="7"/>
  <c r="A4796" i="7"/>
  <c r="A3522" i="7"/>
  <c r="A3351" i="7"/>
  <c r="A3782" i="7"/>
  <c r="A3825" i="7"/>
  <c r="A4831" i="7"/>
  <c r="A3582" i="7"/>
  <c r="A4036" i="7"/>
  <c r="A4888" i="7"/>
  <c r="A3989" i="7"/>
  <c r="A4783" i="7"/>
  <c r="A4140" i="7"/>
  <c r="A3918" i="7"/>
  <c r="A4655" i="7"/>
  <c r="A4952" i="7"/>
  <c r="A4349" i="7"/>
  <c r="A3490" i="7"/>
  <c r="A4788" i="7"/>
  <c r="A3958" i="7"/>
  <c r="A4669" i="7"/>
  <c r="A3321" i="7"/>
  <c r="A4265" i="7"/>
  <c r="A3741" i="7"/>
  <c r="A3688" i="7"/>
  <c r="A3756" i="7"/>
  <c r="A3764" i="7"/>
  <c r="A3664" i="7"/>
  <c r="A4563" i="7"/>
  <c r="A3650" i="7"/>
  <c r="A3961" i="7"/>
  <c r="A3800" i="7"/>
  <c r="A4161" i="7"/>
  <c r="A4798" i="7"/>
  <c r="A3833" i="7"/>
  <c r="A3394" i="7"/>
  <c r="A4031" i="7"/>
  <c r="A3459" i="7"/>
  <c r="A3474" i="7"/>
  <c r="A4611" i="7"/>
  <c r="A3594" i="7"/>
  <c r="A4715" i="7"/>
  <c r="A3775" i="7"/>
  <c r="A3572" i="7"/>
  <c r="A3466" i="7"/>
  <c r="A3324" i="7"/>
  <c r="A4268" i="7"/>
  <c r="A4448" i="7"/>
  <c r="A3832" i="7"/>
  <c r="A3454" i="7"/>
  <c r="A3908" i="7"/>
  <c r="A3978" i="7"/>
  <c r="A4948" i="7"/>
  <c r="A3545" i="7"/>
  <c r="A4279" i="7"/>
  <c r="A3822" i="7"/>
  <c r="A3999" i="7"/>
  <c r="A4097" i="7"/>
  <c r="A4214" i="7"/>
  <c r="A4898" i="7"/>
  <c r="A4588" i="7"/>
  <c r="A4012" i="7"/>
  <c r="A4567" i="7"/>
  <c r="A4817" i="7"/>
  <c r="A4365" i="7"/>
  <c r="A4081" i="7"/>
  <c r="A3494" i="7"/>
  <c r="A4159" i="7"/>
  <c r="A3366" i="7"/>
  <c r="A3693" i="7"/>
  <c r="A3564" i="7"/>
  <c r="A3657" i="7"/>
  <c r="A4115" i="7"/>
  <c r="A3407" i="7"/>
  <c r="A20" i="5"/>
  <c r="A46" i="5"/>
  <c r="A14" i="5"/>
  <c r="A56" i="5"/>
  <c r="A619" i="3"/>
  <c r="A578" i="3"/>
  <c r="A588" i="3"/>
  <c r="A626" i="3"/>
  <c r="A611" i="3"/>
  <c r="A620" i="3"/>
  <c r="A607" i="3"/>
  <c r="A603" i="3"/>
  <c r="A583" i="3"/>
  <c r="A592" i="3"/>
  <c r="A575" i="3"/>
  <c r="A582" i="3"/>
  <c r="A586" i="3"/>
  <c r="A618" i="3"/>
  <c r="A628" i="3"/>
  <c r="A622" i="3"/>
  <c r="A584" i="3"/>
  <c r="A576" i="3"/>
  <c r="A613" i="3"/>
  <c r="A614" i="3"/>
  <c r="A602" i="3"/>
  <c r="A593" i="3"/>
  <c r="A605" i="3"/>
  <c r="A597" i="3"/>
  <c r="A589" i="3"/>
  <c r="A594" i="3"/>
  <c r="A610" i="3"/>
  <c r="A590" i="3"/>
  <c r="A599" i="3"/>
  <c r="A601" i="3"/>
  <c r="A624" i="3"/>
  <c r="A587" i="3"/>
  <c r="A629" i="3"/>
  <c r="A615" i="3"/>
  <c r="A573" i="3"/>
  <c r="A596" i="3"/>
  <c r="A617" i="3"/>
  <c r="A616" i="3"/>
  <c r="A579" i="3"/>
  <c r="A627" i="3"/>
  <c r="A581" i="3"/>
  <c r="A612" i="3"/>
  <c r="A608" i="3"/>
  <c r="A598" i="3"/>
  <c r="A397" i="10"/>
  <c r="A289" i="10"/>
  <c r="A344" i="10"/>
  <c r="A369" i="10"/>
  <c r="A350" i="10"/>
  <c r="A303" i="10"/>
  <c r="A366" i="10"/>
  <c r="A363" i="10"/>
  <c r="A308" i="10"/>
  <c r="A362" i="10"/>
  <c r="A360" i="10"/>
  <c r="A401" i="10"/>
  <c r="A305" i="10"/>
  <c r="A404" i="10"/>
  <c r="A349" i="10"/>
  <c r="A373" i="10"/>
  <c r="A342" i="10"/>
  <c r="A412" i="10"/>
  <c r="A376" i="10"/>
  <c r="A377" i="10"/>
  <c r="A407" i="10"/>
  <c r="A396" i="10"/>
  <c r="A291" i="10"/>
  <c r="A333" i="10"/>
  <c r="A298" i="10"/>
  <c r="A357" i="10"/>
  <c r="A371" i="10"/>
  <c r="A288" i="10"/>
  <c r="A390" i="10"/>
  <c r="A353" i="10"/>
  <c r="A283" i="10"/>
  <c r="A384" i="10"/>
  <c r="A383" i="10"/>
  <c r="A306" i="10"/>
  <c r="A293" i="10"/>
  <c r="A302" i="10"/>
  <c r="A295" i="10"/>
  <c r="A352" i="10"/>
  <c r="A403" i="10"/>
  <c r="A416" i="10"/>
  <c r="A378" i="10"/>
  <c r="A292" i="10"/>
  <c r="A395" i="10"/>
  <c r="A314" i="10"/>
  <c r="A347" i="10"/>
  <c r="A325" i="10"/>
  <c r="A281" i="10"/>
  <c r="A336" i="10"/>
  <c r="A410" i="10"/>
  <c r="J10" i="9"/>
  <c r="E10" i="9"/>
  <c r="A28" i="10"/>
  <c r="A89" i="10"/>
  <c r="A25" i="10"/>
  <c r="A70" i="10"/>
  <c r="A12" i="10"/>
  <c r="A73" i="10"/>
  <c r="A77" i="10"/>
  <c r="A7" i="10"/>
  <c r="A19" i="10"/>
  <c r="A29" i="10"/>
  <c r="A59" i="10"/>
  <c r="A52" i="10"/>
  <c r="A107" i="10"/>
  <c r="A123" i="10"/>
  <c r="A21" i="10"/>
  <c r="A119" i="10"/>
  <c r="A134" i="10"/>
  <c r="A55" i="10"/>
  <c r="A76" i="10"/>
  <c r="A71" i="10"/>
  <c r="A88" i="10"/>
  <c r="A128" i="10"/>
  <c r="A85" i="10"/>
  <c r="A17" i="10"/>
  <c r="A78" i="10"/>
  <c r="A61" i="10"/>
  <c r="A138" i="10"/>
  <c r="A103" i="10"/>
  <c r="A43" i="10"/>
  <c r="A62" i="10"/>
  <c r="A83" i="10"/>
  <c r="A125" i="10"/>
  <c r="A117" i="10"/>
  <c r="A80" i="10"/>
  <c r="A137" i="10"/>
  <c r="A130" i="10"/>
  <c r="A113" i="10"/>
  <c r="A68" i="10"/>
  <c r="A66" i="10"/>
  <c r="A45" i="10"/>
  <c r="A108" i="10"/>
  <c r="A255" i="10"/>
  <c r="A267" i="10"/>
  <c r="A168" i="10"/>
  <c r="A214" i="10"/>
  <c r="A262" i="10"/>
  <c r="A175" i="10"/>
  <c r="A201" i="10"/>
  <c r="A223" i="10"/>
  <c r="A227" i="10"/>
  <c r="A152" i="10"/>
  <c r="A213" i="10"/>
  <c r="A178" i="10"/>
  <c r="A251" i="10"/>
  <c r="A143" i="10"/>
  <c r="A206" i="10"/>
  <c r="A202" i="10"/>
  <c r="A157" i="10"/>
  <c r="A203" i="10"/>
  <c r="A252" i="10"/>
  <c r="A265" i="10"/>
  <c r="A149" i="10"/>
  <c r="A259" i="10"/>
  <c r="A197" i="10"/>
  <c r="A192" i="10"/>
  <c r="A171" i="10"/>
  <c r="A236" i="10"/>
  <c r="A242" i="10"/>
  <c r="A196" i="10"/>
  <c r="A195" i="10"/>
  <c r="A205" i="10"/>
  <c r="A186" i="10"/>
  <c r="A142" i="10"/>
  <c r="A173" i="10"/>
  <c r="A272" i="10"/>
  <c r="A221" i="10"/>
  <c r="A180" i="10"/>
  <c r="A226" i="10"/>
  <c r="A240" i="10"/>
  <c r="A170" i="10"/>
  <c r="A167" i="10"/>
  <c r="A169" i="10"/>
  <c r="A266" i="10"/>
  <c r="A179" i="10"/>
  <c r="A244" i="10"/>
  <c r="D10" i="9"/>
  <c r="I10" i="9"/>
  <c r="H10" i="9"/>
  <c r="G10" i="9"/>
  <c r="K10" i="9"/>
  <c r="C10" i="9"/>
  <c r="F10" i="9"/>
  <c r="A330" i="10" l="1"/>
  <c r="A268" i="10"/>
  <c r="A166" i="10"/>
  <c r="A257" i="10"/>
  <c r="A27" i="10"/>
  <c r="A49" i="10"/>
  <c r="A44" i="10"/>
  <c r="A37" i="10"/>
  <c r="A105" i="10"/>
  <c r="A304" i="10"/>
  <c r="A364" i="10"/>
  <c r="A313" i="10"/>
  <c r="A299" i="10"/>
  <c r="A3711" i="7"/>
  <c r="A4327" i="7"/>
  <c r="A3705" i="7"/>
  <c r="A4642" i="7"/>
  <c r="A4673" i="7"/>
  <c r="A3834" i="7"/>
  <c r="A3895" i="7"/>
  <c r="A4443" i="7"/>
  <c r="A4856" i="7"/>
  <c r="A4172" i="7"/>
  <c r="A4633" i="7"/>
  <c r="A4058" i="7"/>
  <c r="A4535" i="7"/>
  <c r="A3640" i="7"/>
  <c r="A1113" i="7"/>
  <c r="A1139" i="7"/>
  <c r="A937" i="7"/>
  <c r="A510" i="7"/>
  <c r="A1238" i="7"/>
  <c r="A310" i="7"/>
  <c r="A748" i="7"/>
  <c r="A634" i="7"/>
  <c r="A403" i="7"/>
  <c r="A1315" i="7"/>
  <c r="A117" i="7"/>
  <c r="A141" i="3"/>
  <c r="A2597" i="7"/>
  <c r="A2834" i="7"/>
  <c r="A3099" i="7"/>
  <c r="A275" i="10"/>
  <c r="A1340" i="7"/>
  <c r="A156" i="7"/>
  <c r="A1091" i="7"/>
  <c r="A3124" i="7"/>
  <c r="A2270" i="7"/>
  <c r="A2536" i="7"/>
  <c r="A3054" i="7"/>
  <c r="A2976" i="7"/>
  <c r="A2675" i="7"/>
  <c r="A3287" i="7"/>
  <c r="A2291" i="7"/>
  <c r="A3855" i="7"/>
  <c r="A112" i="10"/>
  <c r="A4306" i="7"/>
  <c r="A1674" i="7"/>
  <c r="A1790" i="7"/>
  <c r="A161" i="10"/>
  <c r="A109" i="10"/>
  <c r="A139" i="10"/>
  <c r="A84" i="10"/>
  <c r="A4463" i="7"/>
  <c r="A4855" i="7"/>
  <c r="A4053" i="7"/>
  <c r="A3823" i="7"/>
  <c r="A4373" i="7"/>
  <c r="A4417" i="7"/>
  <c r="A3817" i="7"/>
  <c r="A457" i="7"/>
  <c r="A670" i="7"/>
  <c r="A193" i="10"/>
  <c r="A4710" i="7"/>
  <c r="A3449" i="7"/>
  <c r="A3429" i="7"/>
  <c r="A4815" i="7"/>
  <c r="A661" i="7"/>
  <c r="A323" i="7"/>
  <c r="A4849" i="7"/>
  <c r="A3251" i="7"/>
  <c r="A231" i="10"/>
  <c r="A274" i="10"/>
  <c r="A132" i="10"/>
  <c r="A312" i="10"/>
  <c r="A188" i="7"/>
  <c r="A448" i="7"/>
  <c r="A318" i="7"/>
  <c r="A1423" i="7"/>
  <c r="A1195" i="7"/>
  <c r="A188" i="10"/>
  <c r="A341" i="10"/>
  <c r="A4195" i="7"/>
  <c r="A1428" i="7"/>
  <c r="A232" i="7"/>
  <c r="A1504" i="7"/>
  <c r="A629" i="7"/>
  <c r="A1434" i="7"/>
  <c r="A1585" i="7"/>
  <c r="A1320" i="7"/>
  <c r="A1078" i="7"/>
  <c r="A1338" i="7"/>
  <c r="A2443" i="7"/>
  <c r="A4046" i="7"/>
  <c r="A4862" i="7"/>
  <c r="A745" i="7"/>
  <c r="A1110" i="7"/>
  <c r="A218" i="10"/>
  <c r="A75" i="10"/>
  <c r="A35" i="10"/>
  <c r="A4551" i="7"/>
  <c r="A4930" i="7"/>
  <c r="A3877" i="7"/>
  <c r="A1212" i="7"/>
  <c r="A156" i="10"/>
  <c r="A3700" i="7"/>
  <c r="A3936" i="7"/>
  <c r="A176" i="10"/>
  <c r="A127" i="10"/>
  <c r="A99" i="10"/>
  <c r="A4090" i="7"/>
  <c r="A3957" i="7"/>
  <c r="A3962" i="7"/>
  <c r="A652" i="7"/>
  <c r="A1556" i="7"/>
  <c r="A580" i="7"/>
  <c r="A180" i="7"/>
  <c r="A1154" i="7"/>
  <c r="A621" i="7"/>
  <c r="A1100" i="7"/>
  <c r="A512" i="7"/>
  <c r="A307" i="7"/>
  <c r="A1566" i="7"/>
  <c r="A140" i="10"/>
  <c r="A100" i="10"/>
  <c r="A8" i="10"/>
  <c r="A39" i="10"/>
  <c r="A58" i="10"/>
  <c r="A331" i="10"/>
  <c r="A398" i="10"/>
  <c r="A415" i="10"/>
  <c r="A4171" i="7"/>
  <c r="A3987" i="7"/>
  <c r="A3483" i="7"/>
  <c r="A3702" i="7"/>
  <c r="A4151" i="7"/>
  <c r="A4447" i="7"/>
  <c r="A4354" i="7"/>
  <c r="A3326" i="7"/>
  <c r="A3851" i="7"/>
  <c r="A3477" i="7"/>
  <c r="A4319" i="7"/>
  <c r="A4391" i="7"/>
  <c r="A4680" i="7"/>
  <c r="A4037" i="7"/>
  <c r="A4450" i="7"/>
  <c r="A4019" i="7"/>
  <c r="A4499" i="7"/>
  <c r="A4436" i="7"/>
  <c r="A4860" i="7"/>
  <c r="A4791" i="7"/>
  <c r="A3949" i="7"/>
  <c r="A4124" i="7"/>
  <c r="A4160" i="7"/>
  <c r="A3433" i="7"/>
  <c r="A131" i="7"/>
  <c r="A1392" i="7"/>
  <c r="A98" i="7"/>
  <c r="A1137" i="7"/>
  <c r="A268" i="7"/>
  <c r="A889" i="7"/>
  <c r="A636" i="7"/>
  <c r="A718" i="7"/>
  <c r="A711" i="7"/>
  <c r="A612" i="7"/>
  <c r="A923" i="7"/>
  <c r="A150" i="7"/>
  <c r="A871" i="7"/>
  <c r="A321" i="7"/>
  <c r="A509" i="7"/>
  <c r="A1179" i="7"/>
  <c r="A219" i="7"/>
  <c r="A128" i="7"/>
  <c r="A1426" i="7"/>
  <c r="A525" i="7"/>
  <c r="A1496" i="7"/>
  <c r="A215" i="7"/>
  <c r="A6" i="7"/>
  <c r="A538" i="7"/>
  <c r="A1115" i="7"/>
  <c r="A167" i="3"/>
  <c r="A473" i="3"/>
  <c r="A2292" i="7"/>
  <c r="A2650" i="7"/>
  <c r="A2868" i="7"/>
  <c r="A2766" i="7"/>
  <c r="A2792" i="7"/>
  <c r="A2669" i="7"/>
  <c r="A3293" i="7"/>
  <c r="A1802" i="7"/>
  <c r="A2143" i="7"/>
  <c r="A2955" i="7"/>
  <c r="A2099" i="7"/>
  <c r="A2799" i="7"/>
  <c r="A2274" i="7"/>
  <c r="A2981" i="7"/>
  <c r="A2450" i="7"/>
  <c r="A3088" i="7"/>
  <c r="A253" i="10"/>
  <c r="A225" i="10"/>
  <c r="A164" i="10"/>
  <c r="A264" i="10"/>
  <c r="A22" i="10"/>
  <c r="A74" i="10"/>
  <c r="A15" i="10"/>
  <c r="A319" i="10"/>
  <c r="A316" i="10"/>
  <c r="A372" i="10"/>
  <c r="A623" i="3"/>
  <c r="A4873" i="7"/>
  <c r="A3959" i="7"/>
  <c r="A4179" i="7"/>
  <c r="A3521" i="7"/>
  <c r="A4411" i="7"/>
  <c r="A4861" i="7"/>
  <c r="A4173" i="7"/>
  <c r="A4526" i="7"/>
  <c r="A4338" i="7"/>
  <c r="A4678" i="7"/>
  <c r="A3654" i="7"/>
  <c r="A4919" i="7"/>
  <c r="A4617" i="7"/>
  <c r="A4506" i="7"/>
  <c r="A4729" i="7"/>
  <c r="A500" i="7"/>
  <c r="A1389" i="7"/>
  <c r="A524" i="7"/>
  <c r="A633" i="7"/>
  <c r="A360" i="7"/>
  <c r="A1507" i="7"/>
  <c r="A1367" i="7"/>
  <c r="A1298" i="7"/>
  <c r="A805" i="7"/>
  <c r="A477" i="7"/>
  <c r="A755" i="7"/>
  <c r="A1337" i="7"/>
  <c r="A819" i="7"/>
  <c r="A269" i="7"/>
  <c r="A1491" i="7"/>
  <c r="A1442" i="7"/>
  <c r="A236" i="7"/>
  <c r="A1199" i="7"/>
  <c r="A771" i="7"/>
  <c r="A1440" i="7"/>
  <c r="A1182" i="7"/>
  <c r="A1173" i="7"/>
  <c r="A1070" i="7"/>
  <c r="A1473" i="7"/>
  <c r="A912" i="7"/>
  <c r="A1342" i="7"/>
  <c r="A703" i="7"/>
  <c r="A394" i="7"/>
  <c r="A921" i="7"/>
  <c r="A341" i="7"/>
  <c r="A1153" i="7"/>
  <c r="A1452" i="7"/>
  <c r="A325" i="7"/>
  <c r="A97" i="7"/>
  <c r="A1093" i="7"/>
  <c r="A499" i="3"/>
  <c r="A2633" i="7"/>
  <c r="A2812" i="7"/>
  <c r="A3232" i="7"/>
  <c r="A2342" i="7"/>
  <c r="A2280" i="7"/>
  <c r="A2458" i="7"/>
  <c r="A2007" i="7"/>
  <c r="A2135" i="7"/>
  <c r="A1977" i="7"/>
  <c r="A2156" i="7"/>
  <c r="A1697" i="7"/>
  <c r="A2982" i="7"/>
  <c r="A1858" i="7"/>
  <c r="A2793" i="7"/>
  <c r="A2886" i="7"/>
  <c r="A1850" i="7"/>
  <c r="A2592" i="7"/>
  <c r="A3071" i="7"/>
  <c r="A1934" i="7"/>
  <c r="A2276" i="7"/>
  <c r="A2369" i="7"/>
  <c r="A210" i="10"/>
  <c r="A273" i="10"/>
  <c r="A189" i="10"/>
  <c r="A30" i="10"/>
  <c r="A290" i="10"/>
  <c r="A3820" i="7"/>
  <c r="A4546" i="7"/>
  <c r="A3886" i="7"/>
  <c r="A3980" i="7"/>
  <c r="A4509" i="7"/>
  <c r="A3342" i="7"/>
  <c r="A4272" i="7"/>
  <c r="A4738" i="7"/>
  <c r="A4223" i="7"/>
  <c r="A4733" i="7"/>
  <c r="A3427" i="7"/>
  <c r="A3569" i="7"/>
  <c r="A3497" i="7"/>
  <c r="A3409" i="7"/>
  <c r="A3849" i="7"/>
  <c r="A271" i="10"/>
  <c r="A163" i="10"/>
  <c r="A232" i="10"/>
  <c r="A249" i="10"/>
  <c r="A182" i="10"/>
  <c r="A91" i="10"/>
  <c r="A114" i="10"/>
  <c r="A79" i="10"/>
  <c r="A81" i="10"/>
  <c r="A111" i="10"/>
  <c r="A279" i="10"/>
  <c r="A340" i="10"/>
  <c r="A365" i="10"/>
  <c r="A394" i="10"/>
  <c r="A409" i="10"/>
  <c r="A595" i="3"/>
  <c r="A3748" i="7"/>
  <c r="A3914" i="7"/>
  <c r="A3883" i="7"/>
  <c r="A4139" i="7"/>
  <c r="A3339" i="7"/>
  <c r="A3603" i="7"/>
  <c r="A3314" i="7"/>
  <c r="A4416" i="7"/>
  <c r="A3909" i="7"/>
  <c r="A4671" i="7"/>
  <c r="A3885" i="7"/>
  <c r="A3617" i="7"/>
  <c r="A3824" i="7"/>
  <c r="A4877" i="7"/>
  <c r="A3911" i="7"/>
  <c r="A4858" i="7"/>
  <c r="A3520" i="7"/>
  <c r="A3492" i="7"/>
  <c r="A4549" i="7"/>
  <c r="A4063" i="7"/>
  <c r="A4323" i="7"/>
  <c r="A4735" i="7"/>
  <c r="A4675" i="7"/>
  <c r="A4688" i="7"/>
  <c r="A4772" i="7"/>
  <c r="A4822" i="7"/>
  <c r="A4846" i="7"/>
  <c r="A4764" i="7"/>
  <c r="A3372" i="7"/>
  <c r="A3656" i="7"/>
  <c r="A4704" i="7"/>
  <c r="A4690" i="7"/>
  <c r="A3998" i="7"/>
  <c r="A3610" i="7"/>
  <c r="A4215" i="7"/>
  <c r="A3708" i="7"/>
  <c r="A4470" i="7"/>
  <c r="A3797" i="7"/>
  <c r="A4787" i="7"/>
  <c r="A256" i="7"/>
  <c r="A714" i="7"/>
  <c r="A898" i="7"/>
  <c r="A1391" i="7"/>
  <c r="A1097" i="7"/>
  <c r="A255" i="7"/>
  <c r="A450" i="7"/>
  <c r="A735" i="7"/>
  <c r="A587" i="7"/>
  <c r="A663" i="7"/>
  <c r="A732" i="7"/>
  <c r="A79" i="7"/>
  <c r="A809" i="7"/>
  <c r="A1351" i="7"/>
  <c r="A309" i="7"/>
  <c r="A134" i="7"/>
  <c r="A521" i="7"/>
  <c r="A757" i="7"/>
  <c r="A445" i="7"/>
  <c r="A789" i="7"/>
  <c r="A1266" i="7"/>
  <c r="A917" i="7"/>
  <c r="A925" i="7"/>
  <c r="A1535" i="7"/>
  <c r="A868" i="7"/>
  <c r="A1344" i="7"/>
  <c r="A19" i="7"/>
  <c r="A1104" i="7"/>
  <c r="A1309" i="7"/>
  <c r="A541" i="7"/>
  <c r="A4780" i="7"/>
  <c r="A172" i="10"/>
  <c r="A243" i="10"/>
  <c r="A104" i="10"/>
  <c r="A387" i="10"/>
  <c r="A4147" i="7"/>
  <c r="A4270" i="7"/>
  <c r="A4187" i="7"/>
  <c r="A3953" i="7"/>
  <c r="A4580" i="7"/>
  <c r="A4614" i="7"/>
  <c r="A4325" i="7"/>
  <c r="A4442" i="7"/>
  <c r="A4818" i="7"/>
  <c r="A4336" i="7"/>
  <c r="A139" i="7"/>
  <c r="A468" i="7"/>
  <c r="A380" i="7"/>
  <c r="A94" i="7"/>
  <c r="A120" i="10"/>
  <c r="A159" i="10"/>
  <c r="A158" i="10"/>
  <c r="A370" i="10"/>
  <c r="A367" i="10"/>
  <c r="A322" i="10"/>
  <c r="A3901" i="7"/>
  <c r="A4527" i="7"/>
  <c r="A3584" i="7"/>
  <c r="A4925" i="7"/>
  <c r="A4555" i="7"/>
  <c r="A4153" i="7"/>
  <c r="A29" i="7"/>
  <c r="A1652" i="7"/>
  <c r="A75" i="7"/>
  <c r="A42" i="7"/>
  <c r="A569" i="7"/>
  <c r="A872" i="7"/>
  <c r="A1431" i="7"/>
  <c r="A1187" i="7"/>
  <c r="A1497" i="7"/>
  <c r="A1323" i="7"/>
  <c r="A888" i="7"/>
  <c r="A191" i="10"/>
  <c r="A42" i="10"/>
  <c r="A57" i="10"/>
  <c r="A41" i="10"/>
  <c r="A379" i="10"/>
  <c r="A4885" i="7"/>
  <c r="A4545" i="7"/>
  <c r="A3879" i="7"/>
  <c r="A4050" i="7"/>
  <c r="A3420" i="7"/>
  <c r="A4292" i="7"/>
  <c r="A4165" i="7"/>
  <c r="A3839" i="7"/>
  <c r="A3642" i="7"/>
  <c r="A4440" i="7"/>
  <c r="A780" i="7"/>
  <c r="A706" i="7"/>
  <c r="A1635" i="7"/>
  <c r="A528" i="7"/>
  <c r="A899" i="7"/>
  <c r="A1593" i="7"/>
  <c r="A304" i="7"/>
  <c r="A1588" i="7"/>
  <c r="A1213" i="7"/>
  <c r="A1653" i="7"/>
  <c r="A960" i="7"/>
  <c r="A1067" i="7"/>
  <c r="A1382" i="7"/>
  <c r="A887" i="7"/>
  <c r="A3172" i="7"/>
  <c r="A2732" i="7"/>
  <c r="A2728" i="7"/>
  <c r="A2898" i="7"/>
  <c r="A2655" i="7"/>
  <c r="A2781" i="7"/>
  <c r="A3111" i="7"/>
  <c r="A2198" i="7"/>
  <c r="A3051" i="7"/>
  <c r="A2599" i="7"/>
  <c r="A2942" i="7"/>
  <c r="A3189" i="7"/>
  <c r="A2615" i="7"/>
  <c r="A2295" i="7"/>
  <c r="A2913" i="7"/>
  <c r="A3273" i="7"/>
  <c r="A1825" i="7"/>
  <c r="A207" i="10"/>
  <c r="A90" i="10"/>
  <c r="A31" i="10"/>
  <c r="A121" i="10"/>
  <c r="A345" i="10"/>
  <c r="A282" i="10"/>
  <c r="A625" i="3"/>
  <c r="A3475" i="7"/>
  <c r="A3389" i="7"/>
  <c r="A3723" i="7"/>
  <c r="A4439" i="7"/>
  <c r="A4907" i="7"/>
  <c r="A4763" i="7"/>
  <c r="A3929" i="7"/>
  <c r="A3873" i="7"/>
  <c r="A3335" i="7"/>
  <c r="A3547" i="7"/>
  <c r="A4453" i="7"/>
  <c r="A4166" i="7"/>
  <c r="A3870" i="7"/>
  <c r="A3586" i="7"/>
  <c r="A1374" i="7"/>
  <c r="A5" i="10"/>
  <c r="A4030" i="7"/>
  <c r="A3621" i="7"/>
  <c r="A3563" i="7"/>
  <c r="A939" i="7"/>
  <c r="A941" i="7"/>
  <c r="A788" i="7"/>
  <c r="A590" i="7"/>
  <c r="A85" i="7"/>
  <c r="A1589" i="7"/>
  <c r="A1424" i="7"/>
  <c r="A1237" i="7"/>
  <c r="A1164" i="7"/>
  <c r="A208" i="10"/>
  <c r="A278" i="10"/>
  <c r="A229" i="10"/>
  <c r="A20" i="10"/>
  <c r="A4403" i="7"/>
  <c r="A4872" i="7"/>
  <c r="A3421" i="7"/>
  <c r="A4869" i="7"/>
  <c r="A3579" i="7"/>
  <c r="A3770" i="7"/>
  <c r="A4522" i="7"/>
  <c r="A4698" i="7"/>
  <c r="A4025" i="7"/>
  <c r="A3853" i="7"/>
  <c r="A4397" i="7"/>
  <c r="A4922" i="7"/>
  <c r="A3719" i="7"/>
  <c r="A459" i="7"/>
  <c r="A1119" i="7"/>
  <c r="A877" i="7"/>
  <c r="A356" i="7"/>
  <c r="A95" i="7"/>
  <c r="A353" i="7"/>
  <c r="A1222" i="7"/>
  <c r="A1102" i="7"/>
  <c r="A562" i="7"/>
  <c r="A1188" i="7"/>
  <c r="A432" i="7"/>
  <c r="A2026" i="7"/>
  <c r="A1785" i="7"/>
  <c r="A2412" i="7"/>
  <c r="A2416" i="7"/>
  <c r="A3097" i="7"/>
  <c r="A1961" i="7"/>
  <c r="A3227" i="7"/>
  <c r="A2081" i="7"/>
  <c r="A2964" i="7"/>
  <c r="A2573" i="7"/>
  <c r="A2707" i="7"/>
  <c r="A1834" i="7"/>
  <c r="A2411" i="7"/>
  <c r="A2780" i="7"/>
  <c r="A199" i="10"/>
  <c r="A93" i="10"/>
  <c r="A385" i="10"/>
  <c r="A402" i="10"/>
  <c r="A307" i="10"/>
  <c r="A4150" i="7"/>
  <c r="A4460" i="7"/>
  <c r="A3920" i="7"/>
  <c r="A3619" i="7"/>
  <c r="A386" i="10"/>
  <c r="A4833" i="7"/>
  <c r="A3695" i="7"/>
  <c r="A4183" i="7"/>
  <c r="A3740" i="7"/>
  <c r="A3793" i="7"/>
  <c r="A3737" i="7"/>
  <c r="A3954" i="7"/>
  <c r="A4627" i="7"/>
  <c r="A4207" i="7"/>
  <c r="A4379" i="7"/>
  <c r="A3864" i="7"/>
  <c r="A419" i="7"/>
  <c r="A1004" i="7"/>
  <c r="A1159" i="7"/>
  <c r="A624" i="7"/>
  <c r="A910" i="7"/>
  <c r="A222" i="7"/>
  <c r="A344" i="7"/>
  <c r="A260" i="10"/>
  <c r="A270" i="10"/>
  <c r="A118" i="10"/>
  <c r="A301" i="10"/>
  <c r="A324" i="10"/>
  <c r="A606" i="3"/>
  <c r="A4694" i="7"/>
  <c r="A4098" i="7"/>
  <c r="A3533" i="7"/>
  <c r="A4005" i="7"/>
  <c r="A3910" i="7"/>
  <c r="A3319" i="7"/>
  <c r="A4744" i="7"/>
  <c r="A4027" i="7"/>
  <c r="A4430" i="7"/>
  <c r="A3976" i="7"/>
  <c r="A4502" i="7"/>
  <c r="A867" i="7"/>
  <c r="A1204" i="7"/>
  <c r="A469" i="7"/>
  <c r="A251" i="7"/>
  <c r="A1511" i="7"/>
  <c r="A1267" i="7"/>
  <c r="A337" i="7"/>
  <c r="A933" i="7"/>
  <c r="A679" i="7"/>
  <c r="A1519" i="7"/>
  <c r="A1257" i="7"/>
  <c r="A1509" i="7"/>
  <c r="A1250" i="7"/>
  <c r="A2917" i="7"/>
  <c r="A3166" i="7"/>
  <c r="A2568" i="7"/>
  <c r="A2321" i="7"/>
  <c r="A2116" i="7"/>
  <c r="A2692" i="7"/>
  <c r="A2263" i="7"/>
  <c r="A2205" i="7"/>
  <c r="A2522" i="7"/>
  <c r="A1698" i="7"/>
  <c r="A2960" i="7"/>
  <c r="A3187" i="7"/>
  <c r="A258" i="10"/>
  <c r="A269" i="10"/>
  <c r="A217" i="10"/>
  <c r="A56" i="10"/>
  <c r="A24" i="10"/>
  <c r="A296" i="10"/>
  <c r="A3927" i="7"/>
  <c r="A3750" i="7"/>
  <c r="A3658" i="7"/>
  <c r="A3955" i="7"/>
  <c r="A3434" i="7"/>
  <c r="A4057" i="7"/>
  <c r="A4438" i="7"/>
  <c r="A3121" i="7"/>
  <c r="A2846" i="7"/>
  <c r="A2207" i="7"/>
  <c r="A1730" i="7"/>
  <c r="A3055" i="7"/>
  <c r="A2827" i="7"/>
  <c r="A2151" i="7"/>
  <c r="A3129" i="7"/>
  <c r="A3191" i="7"/>
  <c r="A2417" i="7"/>
  <c r="A1849" i="7"/>
  <c r="A3110" i="7"/>
  <c r="A246" i="3"/>
  <c r="A32" i="3"/>
  <c r="A22" i="3"/>
  <c r="A63" i="3"/>
  <c r="A86" i="3"/>
  <c r="A517" i="3"/>
  <c r="A332" i="3"/>
  <c r="A184" i="10"/>
  <c r="A235" i="10"/>
  <c r="A277" i="10"/>
  <c r="A237" i="10"/>
  <c r="A261" i="10"/>
  <c r="A256" i="10"/>
  <c r="A211" i="10"/>
  <c r="A177" i="10"/>
  <c r="A6" i="10"/>
  <c r="A64" i="10"/>
  <c r="A110" i="10"/>
  <c r="A50" i="10"/>
  <c r="A46" i="10"/>
  <c r="A11" i="10"/>
  <c r="A94" i="10"/>
  <c r="A65" i="10"/>
  <c r="A311" i="10"/>
  <c r="A318" i="10"/>
  <c r="A315" i="10"/>
  <c r="A334" i="10"/>
  <c r="A321" i="10"/>
  <c r="A356" i="10"/>
  <c r="A591" i="3"/>
  <c r="A3745" i="7"/>
  <c r="A3984" i="7"/>
  <c r="A4503" i="7"/>
  <c r="A3874" i="7"/>
  <c r="A4913" i="7"/>
  <c r="A3903" i="7"/>
  <c r="A3925" i="7"/>
  <c r="A3436" i="7"/>
  <c r="A3355" i="7"/>
  <c r="A4722" i="7"/>
  <c r="A3574" i="7"/>
  <c r="A4042" i="7"/>
  <c r="A4035" i="7"/>
  <c r="A4231" i="7"/>
  <c r="A3838" i="7"/>
  <c r="A3442" i="7"/>
  <c r="A4405" i="7"/>
  <c r="A4060" i="7"/>
  <c r="A3840" i="7"/>
  <c r="A4086" i="7"/>
  <c r="A3557" i="7"/>
  <c r="A4220" i="7"/>
  <c r="A3729" i="7"/>
  <c r="A3428" i="7"/>
  <c r="A3399" i="7"/>
  <c r="A4190" i="7"/>
  <c r="A3502" i="7"/>
  <c r="A3611" i="7"/>
  <c r="A3352" i="7"/>
  <c r="A4324" i="7"/>
  <c r="A3641" i="7"/>
  <c r="A4905" i="7"/>
  <c r="A4784" i="7"/>
  <c r="A4238" i="7"/>
  <c r="A4599" i="7"/>
  <c r="A4544" i="7"/>
  <c r="A4277" i="7"/>
  <c r="A4767" i="7"/>
  <c r="A3769" i="7"/>
  <c r="A4039" i="7"/>
  <c r="A3890" i="7"/>
  <c r="A4062" i="7"/>
  <c r="A3739" i="7"/>
  <c r="A3792" i="7"/>
  <c r="A4123" i="7"/>
  <c r="A4118" i="7"/>
  <c r="A3709" i="7"/>
  <c r="A3882" i="7"/>
  <c r="A3613" i="7"/>
  <c r="A3937" i="7"/>
  <c r="A4939" i="7"/>
  <c r="A4114" i="7"/>
  <c r="A3482" i="7"/>
  <c r="A4346" i="7"/>
  <c r="A3707" i="7"/>
  <c r="A4352" i="7"/>
  <c r="A3633" i="7"/>
  <c r="A4602" i="7"/>
  <c r="A3945" i="7"/>
  <c r="A1596" i="7"/>
  <c r="A91" i="7"/>
  <c r="A1296" i="7"/>
  <c r="A503" i="7"/>
  <c r="A1321" i="7"/>
  <c r="A957" i="7"/>
  <c r="A642" i="7"/>
  <c r="A388" i="7"/>
  <c r="A1062" i="7"/>
  <c r="A248" i="7"/>
  <c r="A1185" i="7"/>
  <c r="A519" i="7"/>
  <c r="A1396" i="7"/>
  <c r="A575" i="7"/>
  <c r="A903" i="7"/>
  <c r="A767" i="7"/>
  <c r="A1571" i="7"/>
  <c r="A234" i="7"/>
  <c r="A611" i="7"/>
  <c r="A733" i="7"/>
  <c r="A1651" i="7"/>
  <c r="A99" i="7"/>
  <c r="A336" i="7"/>
  <c r="A614" i="7"/>
  <c r="A102" i="7"/>
  <c r="A851" i="7"/>
  <c r="A313" i="7"/>
  <c r="A671" i="7"/>
  <c r="A61" i="7"/>
  <c r="A261" i="7"/>
  <c r="A894" i="7"/>
  <c r="A1467" i="7"/>
  <c r="A1069" i="7"/>
  <c r="A247" i="7"/>
  <c r="A1612" i="7"/>
  <c r="A284" i="7"/>
  <c r="A1251" i="7"/>
  <c r="A1144" i="7"/>
  <c r="A1090" i="7"/>
  <c r="A843" i="7"/>
  <c r="A26" i="7"/>
  <c r="A1075" i="7"/>
  <c r="A1577" i="7"/>
  <c r="A1025" i="7"/>
  <c r="A474" i="7"/>
  <c r="A1499" i="7"/>
  <c r="A1311" i="7"/>
  <c r="A352" i="7"/>
  <c r="A1308" i="7"/>
  <c r="A1583" i="7"/>
  <c r="A465" i="7"/>
  <c r="A1196" i="7"/>
  <c r="A1471" i="7"/>
  <c r="A316" i="7"/>
  <c r="A585" i="7"/>
  <c r="A264" i="7"/>
  <c r="A386" i="7"/>
  <c r="A893" i="7"/>
  <c r="A646" i="7"/>
  <c r="A1079" i="7"/>
  <c r="A963" i="7"/>
  <c r="A495" i="7"/>
  <c r="A616" i="7"/>
  <c r="A994" i="7"/>
  <c r="A1487" i="7"/>
  <c r="A4218" i="7"/>
  <c r="A3897" i="7"/>
  <c r="A4334" i="7"/>
  <c r="A4459" i="7"/>
  <c r="A4343" i="7"/>
  <c r="A4465" i="7"/>
  <c r="A4488" i="7"/>
  <c r="A4700" i="7"/>
  <c r="A4564" i="7"/>
  <c r="A4695" i="7"/>
  <c r="A4157" i="7"/>
  <c r="A4143" i="7"/>
  <c r="A3413" i="7"/>
  <c r="A3924" i="7"/>
  <c r="A3390" i="7"/>
  <c r="A3753" i="7"/>
  <c r="A3625" i="7"/>
  <c r="A3784" i="7"/>
  <c r="A3881" i="7"/>
  <c r="A4604" i="7"/>
  <c r="A3819" i="7"/>
  <c r="A4782" i="7"/>
  <c r="A4935" i="7"/>
  <c r="A3606" i="7"/>
  <c r="A4376" i="7"/>
  <c r="A423" i="7"/>
  <c r="A331" i="7"/>
  <c r="A523" i="7"/>
  <c r="A856" i="7"/>
  <c r="A617" i="7"/>
  <c r="A391" i="7"/>
  <c r="A774" i="7"/>
  <c r="A594" i="7"/>
  <c r="A90" i="7"/>
  <c r="A1107" i="7"/>
  <c r="A205" i="7"/>
  <c r="A797" i="7"/>
  <c r="A1500" i="7"/>
  <c r="A847" i="7"/>
  <c r="A108" i="7"/>
  <c r="A1178" i="7"/>
  <c r="A296" i="7"/>
  <c r="A1478" i="7"/>
  <c r="A667" i="7"/>
  <c r="A229" i="7"/>
  <c r="A1018" i="7"/>
  <c r="A88" i="7"/>
  <c r="A482" i="7"/>
  <c r="A1117" i="7"/>
  <c r="A728" i="7"/>
  <c r="A738" i="7"/>
  <c r="A1189" i="7"/>
  <c r="A908" i="7"/>
  <c r="A881" i="7"/>
  <c r="A1435" i="7"/>
  <c r="A1244" i="7"/>
  <c r="A376" i="7"/>
  <c r="A390" i="7"/>
  <c r="A572" i="7"/>
  <c r="A1127" i="7"/>
  <c r="A713" i="7"/>
  <c r="A1355" i="7"/>
  <c r="A576" i="7"/>
  <c r="A254" i="7"/>
  <c r="A973" i="7"/>
  <c r="A950" i="7"/>
  <c r="A38" i="7"/>
  <c r="A145" i="7"/>
  <c r="A3266" i="7"/>
  <c r="A2598" i="7"/>
  <c r="A2782" i="7"/>
  <c r="A2641" i="7"/>
  <c r="A3161" i="7"/>
  <c r="A2440" i="7"/>
  <c r="A1976" i="7"/>
  <c r="A3083" i="7"/>
  <c r="A2183" i="7"/>
  <c r="A2758" i="7"/>
  <c r="A2325" i="7"/>
  <c r="A2584" i="7"/>
  <c r="A2078" i="7"/>
  <c r="A2923" i="7"/>
  <c r="A2091" i="7"/>
  <c r="A2504" i="7"/>
  <c r="A1787" i="7"/>
  <c r="A1993" i="7"/>
  <c r="A3048" i="7"/>
  <c r="A2029" i="7"/>
  <c r="A2716" i="7"/>
  <c r="A2037" i="7"/>
  <c r="A1758" i="7"/>
  <c r="A2225" i="7"/>
  <c r="A2337" i="7"/>
  <c r="A2429" i="7"/>
  <c r="A2936" i="7"/>
  <c r="A2334" i="7"/>
  <c r="A3241" i="7"/>
  <c r="A2077" i="7"/>
  <c r="A2343" i="7"/>
  <c r="A3138" i="7"/>
  <c r="A3250" i="7"/>
  <c r="A3258" i="7"/>
  <c r="A2290" i="7"/>
  <c r="A3259" i="7"/>
  <c r="A1936" i="7"/>
  <c r="A1929" i="7"/>
  <c r="A2747" i="7"/>
  <c r="A2139" i="7"/>
  <c r="A3192" i="7"/>
  <c r="A1939" i="7"/>
  <c r="A2979" i="7"/>
  <c r="A1691" i="7"/>
  <c r="A2559" i="7"/>
  <c r="A2724" i="7"/>
  <c r="A2787" i="7"/>
  <c r="A2158" i="7"/>
  <c r="A2394" i="7"/>
  <c r="A1705" i="7"/>
  <c r="A1839" i="7"/>
  <c r="A2832" i="7"/>
  <c r="A2491" i="7"/>
  <c r="A1741" i="7"/>
  <c r="A2277" i="7"/>
  <c r="A3079" i="7"/>
  <c r="A2390" i="7"/>
  <c r="A2380" i="7"/>
  <c r="A286" i="3"/>
  <c r="A38" i="3"/>
  <c r="A36" i="3"/>
  <c r="A376" i="3"/>
  <c r="A399" i="3"/>
  <c r="A555" i="3"/>
  <c r="A540" i="3"/>
  <c r="A321" i="3"/>
  <c r="A215" i="3"/>
  <c r="A426" i="3"/>
  <c r="A276" i="10"/>
  <c r="A241" i="10"/>
  <c r="A239" i="10"/>
  <c r="A209" i="10"/>
  <c r="A174" i="10"/>
  <c r="A165" i="10"/>
  <c r="A116" i="10"/>
  <c r="A98" i="10"/>
  <c r="A14" i="10"/>
  <c r="A67" i="10"/>
  <c r="A38" i="10"/>
  <c r="A133" i="10"/>
  <c r="A135" i="10"/>
  <c r="A51" i="10"/>
  <c r="A380" i="10"/>
  <c r="A285" i="10"/>
  <c r="A374" i="10"/>
  <c r="A354" i="10"/>
  <c r="A382" i="10"/>
  <c r="A300" i="10"/>
  <c r="A400" i="10"/>
  <c r="A3846" i="7"/>
  <c r="A228" i="10"/>
  <c r="A160" i="10"/>
  <c r="A238" i="10"/>
  <c r="A124" i="10"/>
  <c r="A16" i="10"/>
  <c r="A361" i="10"/>
  <c r="A621" i="3"/>
  <c r="A4330" i="7"/>
  <c r="A4593" i="7"/>
  <c r="A3948" i="7"/>
  <c r="A3330" i="7"/>
  <c r="A4054" i="7"/>
  <c r="A4553" i="7"/>
  <c r="A4840" i="7"/>
  <c r="A3816" i="7"/>
  <c r="A4941" i="7"/>
  <c r="A4789" i="7"/>
  <c r="A4899" i="7"/>
  <c r="A842" i="7"/>
  <c r="A230" i="7"/>
  <c r="A1498" i="7"/>
  <c r="A1348" i="7"/>
  <c r="A756" i="7"/>
  <c r="A746" i="7"/>
  <c r="A460" i="7"/>
  <c r="A1648" i="7"/>
  <c r="A24" i="7"/>
  <c r="A1523" i="7"/>
  <c r="A1268" i="7"/>
  <c r="A87" i="7"/>
  <c r="A359" i="7"/>
  <c r="A1023" i="7"/>
  <c r="A314" i="7"/>
  <c r="A117" i="3"/>
  <c r="A2679" i="7"/>
  <c r="A1969" i="7"/>
  <c r="A2471" i="7"/>
  <c r="A1761" i="7"/>
  <c r="A2838" i="7"/>
  <c r="A1923" i="7"/>
  <c r="A2189" i="7"/>
  <c r="A2033" i="7"/>
  <c r="A2631" i="7"/>
  <c r="A3118" i="7"/>
  <c r="A2235" i="7"/>
  <c r="A2441" i="7"/>
  <c r="A2437" i="7"/>
  <c r="A279" i="3"/>
  <c r="A357" i="3"/>
  <c r="A324" i="3"/>
  <c r="A327" i="3"/>
  <c r="A289" i="3"/>
  <c r="A206" i="3"/>
  <c r="A456" i="3"/>
  <c r="A3568" i="7"/>
  <c r="A3338" i="7"/>
  <c r="A4746" i="7"/>
  <c r="A4748" i="7"/>
  <c r="A3417" i="7"/>
  <c r="A3648" i="7"/>
  <c r="A3798" i="7"/>
  <c r="A230" i="10"/>
  <c r="A194" i="10"/>
  <c r="A406" i="10"/>
  <c r="A359" i="10"/>
  <c r="A317" i="10"/>
  <c r="A609" i="3"/>
  <c r="A3472" i="7"/>
  <c r="A3842" i="7"/>
  <c r="A3365" i="7"/>
  <c r="A3526" i="7"/>
  <c r="A3894" i="7"/>
  <c r="A3620" i="7"/>
  <c r="A4413" i="7"/>
  <c r="A3589" i="7"/>
  <c r="A3443" i="7"/>
  <c r="A3566" i="7"/>
  <c r="A4130" i="7"/>
  <c r="A4445" i="7"/>
  <c r="A4516" i="7"/>
  <c r="A4645" i="7"/>
  <c r="A4600" i="7"/>
  <c r="A4736" i="7"/>
  <c r="A4478" i="7"/>
  <c r="A4451" i="7"/>
  <c r="A3815" i="7"/>
  <c r="A4727" i="7"/>
  <c r="A113" i="7"/>
  <c r="A1590" i="7"/>
  <c r="A626" i="7"/>
  <c r="A1482" i="7"/>
  <c r="A233" i="7"/>
  <c r="A152" i="7"/>
  <c r="A1259" i="7"/>
  <c r="A1160" i="7"/>
  <c r="A68" i="7"/>
  <c r="A1368" i="7"/>
  <c r="A31" i="7"/>
  <c r="A1122" i="7"/>
  <c r="A508" i="7"/>
  <c r="A2370" i="7"/>
  <c r="A2524" i="7"/>
  <c r="A1836" i="7"/>
  <c r="A2623" i="7"/>
  <c r="A2087" i="7"/>
  <c r="A3222" i="7"/>
  <c r="A2404" i="7"/>
  <c r="A2911" i="7"/>
  <c r="A2355" i="7"/>
  <c r="A1974" i="7"/>
  <c r="A2420" i="7"/>
  <c r="A2653" i="7"/>
  <c r="A2415" i="7"/>
  <c r="A2351" i="7"/>
  <c r="A2221" i="7"/>
  <c r="A2234" i="7"/>
  <c r="A1958" i="7"/>
  <c r="A1743" i="7"/>
  <c r="A2167" i="7"/>
  <c r="A2785" i="7"/>
  <c r="A3145" i="7"/>
  <c r="A2464" i="7"/>
  <c r="A2166" i="7"/>
  <c r="A1750" i="7"/>
  <c r="A2021" i="7"/>
  <c r="A2144" i="7"/>
  <c r="A2159" i="7"/>
  <c r="A3046" i="7"/>
  <c r="A1709" i="7"/>
  <c r="A198" i="10"/>
  <c r="A151" i="10"/>
  <c r="A87" i="10"/>
  <c r="A63" i="10"/>
  <c r="A131" i="10"/>
  <c r="A33" i="10"/>
  <c r="A375" i="10"/>
  <c r="A413" i="10"/>
  <c r="A408" i="10"/>
  <c r="A577" i="3"/>
  <c r="A3778" i="7"/>
  <c r="A4699" i="7"/>
  <c r="A248" i="10"/>
  <c r="A101" i="10"/>
  <c r="A26" i="10"/>
  <c r="A18" i="10"/>
  <c r="A355" i="10"/>
  <c r="A358" i="10"/>
  <c r="A391" i="10"/>
  <c r="A4955" i="7"/>
  <c r="A4000" i="7"/>
  <c r="A4205" i="7"/>
  <c r="A3605" i="7"/>
  <c r="A4943" i="7"/>
  <c r="A4409" i="7"/>
  <c r="A4712" i="7"/>
  <c r="A4827" i="7"/>
  <c r="A3378" i="7"/>
  <c r="A3768" i="7"/>
  <c r="A4726" i="7"/>
  <c r="A4608" i="7"/>
  <c r="A4668" i="7"/>
  <c r="A4361" i="7"/>
  <c r="A3947" i="7"/>
  <c r="A3346" i="7"/>
  <c r="A374" i="7"/>
  <c r="A1086" i="7"/>
  <c r="A343" i="7"/>
  <c r="A1380" i="7"/>
  <c r="A1265" i="7"/>
  <c r="A237" i="7"/>
  <c r="A987" i="7"/>
  <c r="A1416" i="7"/>
  <c r="A864" i="7"/>
  <c r="A1408" i="7"/>
  <c r="A1183" i="7"/>
  <c r="A290" i="7"/>
  <c r="A674" i="7"/>
  <c r="A1068" i="7"/>
  <c r="A41" i="7"/>
  <c r="A1205" i="7"/>
  <c r="A1099" i="7"/>
  <c r="A814" i="7"/>
  <c r="A78" i="7"/>
  <c r="A900" i="7"/>
  <c r="A1446" i="7"/>
  <c r="A2190" i="7"/>
  <c r="A2723" i="7"/>
  <c r="A2593" i="7"/>
  <c r="A2322" i="7"/>
  <c r="A2086" i="7"/>
  <c r="A2561" i="7"/>
  <c r="A1703" i="7"/>
  <c r="A3084" i="7"/>
  <c r="A3174" i="7"/>
  <c r="A2648" i="7"/>
  <c r="A2013" i="7"/>
  <c r="A2506" i="7"/>
  <c r="A1773" i="7"/>
  <c r="A1954" i="7"/>
  <c r="A3228" i="7"/>
  <c r="A2547" i="7"/>
  <c r="A3105" i="7"/>
  <c r="A1657" i="7"/>
  <c r="A2028" i="7"/>
  <c r="A2626" i="7"/>
  <c r="A3235" i="7"/>
  <c r="A97" i="3"/>
  <c r="A145" i="10"/>
  <c r="A222" i="10"/>
  <c r="A212" i="10"/>
  <c r="A263" i="10"/>
  <c r="A185" i="10"/>
  <c r="A69" i="10"/>
  <c r="A34" i="10"/>
  <c r="A332" i="10"/>
  <c r="A327" i="10"/>
  <c r="A389" i="10"/>
  <c r="A399" i="10"/>
  <c r="A585" i="3"/>
  <c r="A3685" i="7"/>
  <c r="A4882" i="7"/>
  <c r="A839" i="7"/>
  <c r="A1218" i="7"/>
  <c r="A1081" i="7"/>
  <c r="A369" i="7"/>
  <c r="A506" i="7"/>
  <c r="A152" i="3"/>
  <c r="A465" i="3"/>
  <c r="A3181" i="7"/>
  <c r="A2268" i="7"/>
  <c r="A2940" i="7"/>
  <c r="A1722" i="7"/>
  <c r="A2049" i="7"/>
  <c r="A2676" i="7"/>
  <c r="A2318" i="7"/>
  <c r="A2848" i="7"/>
  <c r="A2170" i="7"/>
  <c r="A1678" i="7"/>
  <c r="A1865" i="7"/>
  <c r="A3175" i="7"/>
  <c r="A2361" i="7"/>
  <c r="A3284" i="7"/>
  <c r="A2797" i="7"/>
  <c r="A1927" i="7"/>
  <c r="A2431" i="7"/>
  <c r="A3160" i="7"/>
  <c r="A2664" i="7"/>
  <c r="A3142" i="7"/>
  <c r="A3136" i="7"/>
  <c r="A1755" i="7"/>
  <c r="A2285" i="7"/>
  <c r="A2419" i="7"/>
  <c r="A2893" i="7"/>
  <c r="A2425" i="7"/>
  <c r="A2904" i="7"/>
  <c r="A2340" i="7"/>
  <c r="A2341" i="7"/>
  <c r="A1793" i="7"/>
  <c r="A2030" i="7"/>
  <c r="A2778" i="7"/>
  <c r="A2481" i="7"/>
  <c r="A3211" i="7"/>
  <c r="A3009" i="7"/>
  <c r="A1924" i="7"/>
  <c r="A2413" i="7"/>
  <c r="A3292" i="7"/>
  <c r="A2622" i="7"/>
  <c r="A1854" i="7"/>
  <c r="A2011" i="7"/>
  <c r="A2863" i="7"/>
  <c r="A2720" i="7"/>
  <c r="A2874" i="7"/>
  <c r="A2110" i="7"/>
  <c r="A2493" i="7"/>
  <c r="A2578" i="7"/>
  <c r="A1770" i="7"/>
  <c r="A2172" i="7"/>
  <c r="A3091" i="7"/>
  <c r="A3261" i="7"/>
  <c r="A3114" i="7"/>
  <c r="A2289" i="7"/>
  <c r="A2359" i="7"/>
  <c r="A2821" i="7"/>
  <c r="A2045" i="7"/>
  <c r="A2174" i="7"/>
  <c r="A1704" i="7"/>
  <c r="A2228" i="7"/>
  <c r="A3165" i="7"/>
  <c r="A3107" i="7"/>
  <c r="A2509" i="7"/>
  <c r="A3115" i="7"/>
  <c r="A3120" i="7"/>
  <c r="A2801" i="7"/>
  <c r="A3180" i="7"/>
  <c r="A2527" i="7"/>
  <c r="A254" i="3"/>
  <c r="A37" i="3"/>
  <c r="A359" i="3"/>
  <c r="A363" i="3"/>
  <c r="A103" i="3"/>
  <c r="A524" i="3"/>
  <c r="A309" i="3"/>
  <c r="A334" i="3"/>
  <c r="A208" i="3"/>
  <c r="A423" i="3"/>
  <c r="A432" i="3"/>
  <c r="A1630" i="7"/>
  <c r="A600" i="3"/>
  <c r="A4894" i="7"/>
  <c r="A3841" i="7"/>
  <c r="A4106" i="7"/>
  <c r="A4911" i="7"/>
  <c r="A3973" i="7"/>
  <c r="A3559" i="7"/>
  <c r="A4146" i="7"/>
  <c r="A3607" i="7"/>
  <c r="A3404" i="7"/>
  <c r="A4912" i="7"/>
  <c r="A4734" i="7"/>
  <c r="A4029" i="7"/>
  <c r="A4945" i="7"/>
  <c r="A4713" i="7"/>
  <c r="A3928" i="7"/>
  <c r="A3666" i="7"/>
  <c r="A3946" i="7"/>
  <c r="A4513" i="7"/>
  <c r="A3627" i="7"/>
  <c r="A4286" i="7"/>
  <c r="A4038" i="7"/>
  <c r="A3773" i="7"/>
  <c r="A4543" i="7"/>
  <c r="A4021" i="7"/>
  <c r="A3972" i="7"/>
  <c r="A4092" i="7"/>
  <c r="A4372" i="7"/>
  <c r="A3652" i="7"/>
  <c r="A3762" i="7"/>
  <c r="A3854" i="7"/>
  <c r="A4226" i="7"/>
  <c r="A4273" i="7"/>
  <c r="A3362" i="7"/>
  <c r="A4309" i="7"/>
  <c r="A4013" i="7"/>
  <c r="A3651" i="7"/>
  <c r="A4425" i="7"/>
  <c r="A3799" i="7"/>
  <c r="A4248" i="7"/>
  <c r="A4583" i="7"/>
  <c r="A4878" i="7"/>
  <c r="A4749" i="7"/>
  <c r="A4566" i="7"/>
  <c r="A4288" i="7"/>
  <c r="A4666" i="7"/>
  <c r="A4702" i="7"/>
  <c r="A3600" i="7"/>
  <c r="A3905" i="7"/>
  <c r="A3672" i="7"/>
  <c r="A3473" i="7"/>
  <c r="A4914" i="7"/>
  <c r="A4881" i="7"/>
  <c r="A3500" i="7"/>
  <c r="A3752" i="7"/>
  <c r="A3983" i="7"/>
  <c r="A4918" i="7"/>
  <c r="A3382" i="7"/>
  <c r="A4032" i="7"/>
  <c r="A4449" i="7"/>
  <c r="A3829" i="7"/>
  <c r="A613" i="7"/>
  <c r="A402" i="7"/>
  <c r="A311" i="7"/>
  <c r="A5" i="7"/>
  <c r="A947" i="7"/>
  <c r="A863" i="7"/>
  <c r="A607" i="7"/>
  <c r="A187" i="7"/>
  <c r="A1518" i="7"/>
  <c r="A253" i="7"/>
  <c r="A1096" i="7"/>
  <c r="A174" i="7"/>
  <c r="A1239" i="7"/>
  <c r="A327" i="7"/>
  <c r="A118" i="7"/>
  <c r="A140" i="7"/>
  <c r="A1578" i="7"/>
  <c r="A55" i="7"/>
  <c r="A1094" i="7"/>
  <c r="A163" i="7"/>
  <c r="A363" i="7"/>
  <c r="A1564" i="7"/>
  <c r="A1279" i="7"/>
  <c r="A1332" i="7"/>
  <c r="A342" i="7"/>
  <c r="A699" i="7"/>
  <c r="A135" i="7"/>
  <c r="A1012" i="7"/>
  <c r="A913" i="7"/>
  <c r="A1335" i="7"/>
  <c r="A673" i="7"/>
  <c r="A1118" i="7"/>
  <c r="A1384" i="7"/>
  <c r="A816" i="7"/>
  <c r="A1573" i="7"/>
  <c r="A858" i="7"/>
  <c r="A1398" i="7"/>
  <c r="A1290" i="7"/>
  <c r="A1197" i="7"/>
  <c r="A13" i="7"/>
  <c r="A1641" i="7"/>
  <c r="A1597" i="7"/>
  <c r="A279" i="7"/>
  <c r="A169" i="7"/>
  <c r="A461" i="7"/>
  <c r="A471" i="7"/>
  <c r="A901" i="7"/>
  <c r="A787" i="7"/>
  <c r="A153" i="7"/>
  <c r="A18" i="7"/>
  <c r="A178" i="7"/>
  <c r="A931" i="7"/>
  <c r="A1020" i="7"/>
  <c r="A36" i="7"/>
  <c r="A1387" i="7"/>
  <c r="A547" i="7"/>
  <c r="A1581" i="7"/>
  <c r="A172" i="3"/>
  <c r="A122" i="3"/>
  <c r="A140" i="3"/>
  <c r="A119" i="3"/>
  <c r="A150" i="10"/>
  <c r="A219" i="10"/>
  <c r="A245" i="10"/>
  <c r="A183" i="10"/>
  <c r="A181" i="10"/>
  <c r="A220" i="10"/>
  <c r="A254" i="10"/>
  <c r="A95" i="10"/>
  <c r="A10" i="10"/>
  <c r="A86" i="10"/>
  <c r="A54" i="10"/>
  <c r="A72" i="10"/>
  <c r="A40" i="10"/>
  <c r="A4" i="10"/>
  <c r="A411" i="10"/>
  <c r="A392" i="10"/>
  <c r="A337" i="10"/>
  <c r="A381" i="10"/>
  <c r="A294" i="10"/>
  <c r="A284" i="10"/>
  <c r="A348" i="10"/>
  <c r="A155" i="10"/>
  <c r="A234" i="10"/>
  <c r="A153" i="10"/>
  <c r="A224" i="10"/>
  <c r="A162" i="10"/>
  <c r="A246" i="10"/>
  <c r="A247" i="10"/>
  <c r="A53" i="10"/>
  <c r="A129" i="10"/>
  <c r="A13" i="10"/>
  <c r="A60" i="10"/>
  <c r="A23" i="10"/>
  <c r="A32" i="10"/>
  <c r="A97" i="10"/>
  <c r="A286" i="10"/>
  <c r="A414" i="10"/>
  <c r="A388" i="10"/>
  <c r="A329" i="10"/>
  <c r="A328" i="10"/>
  <c r="A343" i="10"/>
  <c r="A604" i="3"/>
  <c r="A233" i="10"/>
  <c r="A147" i="10"/>
  <c r="A146" i="10"/>
  <c r="A250" i="10"/>
  <c r="A216" i="10"/>
  <c r="A144" i="10"/>
  <c r="A204" i="10"/>
  <c r="A48" i="10"/>
  <c r="A47" i="10"/>
  <c r="A96" i="10"/>
  <c r="A36" i="10"/>
  <c r="A126" i="10"/>
  <c r="A136" i="10"/>
  <c r="A92" i="10"/>
  <c r="A339" i="10"/>
  <c r="A351" i="10"/>
  <c r="A335" i="10"/>
  <c r="A309" i="10"/>
  <c r="A323" i="10"/>
  <c r="A405" i="10"/>
  <c r="A280" i="10"/>
  <c r="A310" i="10"/>
  <c r="A215" i="10"/>
  <c r="A148" i="10"/>
  <c r="A187" i="10"/>
  <c r="A154" i="10"/>
  <c r="A141" i="10"/>
  <c r="A200" i="10"/>
  <c r="A190" i="10"/>
  <c r="A122" i="10"/>
  <c r="A115" i="10"/>
  <c r="A102" i="10"/>
  <c r="A82" i="10"/>
  <c r="A3" i="10"/>
  <c r="A106" i="10"/>
  <c r="A9" i="10"/>
  <c r="A338" i="10"/>
  <c r="A393" i="10"/>
  <c r="A368" i="10"/>
  <c r="A287" i="10"/>
  <c r="A320" i="10"/>
  <c r="A297" i="10"/>
  <c r="A346" i="10"/>
  <c r="A326" i="10"/>
  <c r="A477" i="3"/>
  <c r="A513" i="3"/>
  <c r="A1875" i="7"/>
  <c r="A2852" i="7"/>
  <c r="A2563" i="7"/>
  <c r="A3233" i="7"/>
  <c r="A3265" i="7"/>
  <c r="A2734" i="7"/>
  <c r="A1948" i="7"/>
  <c r="A2761" i="7"/>
  <c r="A3043" i="7"/>
  <c r="A3196" i="7"/>
  <c r="A4587" i="7"/>
  <c r="A4133" i="7"/>
  <c r="A4750" i="7"/>
  <c r="A3862" i="7"/>
  <c r="A4916" i="7"/>
  <c r="A4369" i="7"/>
  <c r="A3546" i="7"/>
  <c r="A4883" i="7"/>
  <c r="A3863" i="7"/>
  <c r="A4884" i="7"/>
  <c r="A4951" i="7"/>
  <c r="A4467" i="7"/>
  <c r="A4541" i="7"/>
  <c r="A3794" i="7"/>
  <c r="A4558" i="7"/>
  <c r="A4182" i="7"/>
  <c r="A4728" i="7"/>
  <c r="A3988" i="7"/>
  <c r="A3963" i="7"/>
  <c r="A4493" i="7"/>
  <c r="A3616" i="7"/>
  <c r="A3588" i="7"/>
  <c r="A4024" i="7"/>
  <c r="A3425" i="7"/>
  <c r="A4691" i="7"/>
  <c r="A3926" i="7"/>
  <c r="A3758" i="7"/>
  <c r="A3844" i="7"/>
  <c r="A4084" i="7"/>
  <c r="A4156" i="7"/>
  <c r="A4466" i="7"/>
  <c r="A4318" i="7"/>
  <c r="A4378" i="7"/>
  <c r="A4610" i="7"/>
  <c r="A4382" i="7"/>
  <c r="A4887" i="7"/>
  <c r="A4915" i="7"/>
  <c r="A3374" i="7"/>
  <c r="A4458" i="7"/>
  <c r="A4723" i="7"/>
  <c r="A4889" i="7"/>
  <c r="A4328" i="7"/>
  <c r="A4533" i="7"/>
  <c r="A4570" i="7"/>
  <c r="A4508" i="7"/>
  <c r="A3979" i="7"/>
  <c r="A4686" i="7"/>
  <c r="A3898" i="7"/>
  <c r="A4892" i="7"/>
  <c r="A4111" i="7"/>
  <c r="A3878" i="7"/>
  <c r="A4625" i="7"/>
  <c r="A3510" i="7"/>
  <c r="A4274" i="7"/>
  <c r="A4455" i="7"/>
  <c r="A3401" i="7"/>
  <c r="A4461" i="7"/>
  <c r="A226" i="7"/>
  <c r="A1036" i="7"/>
  <c r="A1059" i="7"/>
  <c r="A520" i="7"/>
  <c r="A72" i="7"/>
  <c r="A781" i="7"/>
  <c r="A329" i="7"/>
  <c r="A485" i="7"/>
  <c r="A1561" i="7"/>
  <c r="A119" i="7"/>
  <c r="A317" i="7"/>
  <c r="A1376" i="7"/>
  <c r="A608" i="7"/>
  <c r="A739" i="7"/>
  <c r="A920" i="7"/>
  <c r="A335" i="7"/>
  <c r="A389" i="7"/>
  <c r="A1297" i="7"/>
  <c r="A186" i="7"/>
  <c r="A1488" i="7"/>
  <c r="A287" i="7"/>
  <c r="A1157" i="7"/>
  <c r="A1420" i="7"/>
  <c r="A526" i="7"/>
  <c r="A1383" i="7"/>
  <c r="A1134" i="7"/>
  <c r="A849" i="7"/>
  <c r="A907" i="7"/>
  <c r="A3969" i="7"/>
  <c r="A4003" i="7"/>
  <c r="A4454" i="7"/>
  <c r="A4621" i="7"/>
  <c r="A4125" i="7"/>
  <c r="A4280" i="7"/>
  <c r="A995" i="7"/>
  <c r="A231" i="7"/>
  <c r="A62" i="7"/>
  <c r="A43" i="7"/>
  <c r="A1554" i="7"/>
  <c r="A299" i="7"/>
  <c r="A82" i="7"/>
  <c r="A1636" i="7"/>
  <c r="A301" i="7"/>
  <c r="A278" i="7"/>
  <c r="A1123" i="7"/>
  <c r="A224" i="7"/>
  <c r="A305" i="7"/>
  <c r="A1165" i="7"/>
  <c r="A1352" i="7"/>
  <c r="A483" i="7"/>
  <c r="A1339" i="7"/>
  <c r="A1549" i="7"/>
  <c r="A709" i="7"/>
  <c r="A1280" i="7"/>
  <c r="A127" i="3"/>
  <c r="A120" i="3"/>
  <c r="A494" i="3"/>
  <c r="A3086" i="7"/>
  <c r="A2996" i="7"/>
  <c r="A2544" i="7"/>
  <c r="A3252" i="7"/>
  <c r="A2880" i="7"/>
  <c r="A3190" i="7"/>
  <c r="A2805" i="7"/>
  <c r="A2807" i="7"/>
  <c r="A2550" i="7"/>
  <c r="A2690" i="7"/>
  <c r="A1708" i="7"/>
  <c r="A2119" i="7"/>
  <c r="A2112" i="7"/>
  <c r="A3074" i="7"/>
  <c r="A2671" i="7"/>
  <c r="A2795" i="7"/>
  <c r="A2596" i="7"/>
  <c r="A2467" i="7"/>
  <c r="A2603" i="7"/>
  <c r="A2127" i="7"/>
  <c r="A2579" i="7"/>
  <c r="A3042" i="7"/>
  <c r="A2642" i="7"/>
  <c r="A3143" i="7"/>
  <c r="A3206" i="7"/>
  <c r="A2146" i="7"/>
  <c r="A2447" i="7"/>
  <c r="A1983" i="7"/>
  <c r="A2449" i="7"/>
  <c r="A1829" i="7"/>
  <c r="A2617" i="7"/>
  <c r="A2400" i="7"/>
  <c r="A2206" i="7"/>
  <c r="A3081" i="7"/>
  <c r="A3065" i="7"/>
  <c r="A3077" i="7"/>
  <c r="A2094" i="7"/>
  <c r="A1716" i="7"/>
  <c r="A2909" i="7"/>
  <c r="A2179" i="7"/>
  <c r="A2388" i="7"/>
  <c r="A1736" i="7"/>
  <c r="A3082" i="7"/>
  <c r="A2162" i="7"/>
  <c r="A3131" i="7"/>
  <c r="A1808" i="7"/>
  <c r="A2582" i="7"/>
  <c r="A2619" i="7"/>
  <c r="A3067" i="7"/>
  <c r="A2624" i="7"/>
  <c r="A2058" i="7"/>
  <c r="A3053" i="7"/>
  <c r="A2079" i="7"/>
  <c r="A2537" i="7"/>
  <c r="A2871" i="7"/>
  <c r="A2699" i="7"/>
  <c r="A2421" i="7"/>
  <c r="A2209" i="7"/>
  <c r="A3061" i="7"/>
  <c r="A1972" i="7"/>
  <c r="A3177" i="7"/>
  <c r="A2750" i="7"/>
  <c r="A1058" i="7"/>
  <c r="A896" i="7"/>
  <c r="A1363" i="7"/>
  <c r="A658" i="7"/>
  <c r="A807" i="7"/>
  <c r="A1041" i="7"/>
  <c r="A358" i="7"/>
  <c r="A375" i="7"/>
  <c r="A148" i="7"/>
  <c r="A564" i="7"/>
  <c r="A379" i="7"/>
  <c r="A507" i="7"/>
  <c r="A1399" i="7"/>
  <c r="A1057" i="7"/>
  <c r="A1354" i="7"/>
  <c r="A1217" i="7"/>
  <c r="A1537" i="7"/>
  <c r="A1130" i="7"/>
  <c r="A1214" i="7"/>
  <c r="A1489" i="7"/>
  <c r="A1494" i="7"/>
  <c r="A1274" i="7"/>
  <c r="A1358" i="7"/>
  <c r="A23" i="7"/>
  <c r="A1326" i="7"/>
  <c r="A1084" i="7"/>
  <c r="A1417" i="7"/>
  <c r="A93" i="7"/>
  <c r="A1009" i="7"/>
  <c r="A1506" i="7"/>
  <c r="A1136" i="7"/>
  <c r="A63" i="7"/>
  <c r="A34" i="7"/>
  <c r="A1206" i="7"/>
  <c r="A1294" i="7"/>
  <c r="A133" i="7"/>
  <c r="A759" i="7"/>
  <c r="A1555" i="7"/>
  <c r="A560" i="7"/>
  <c r="A826" i="7"/>
  <c r="A1080" i="7"/>
  <c r="A214" i="7"/>
  <c r="A964" i="7"/>
  <c r="A383" i="7"/>
  <c r="A118" i="3"/>
  <c r="A3993" i="7"/>
  <c r="A4337" i="7"/>
  <c r="A4582" i="7"/>
  <c r="A3804" i="7"/>
  <c r="A3930" i="7"/>
  <c r="A4331" i="7"/>
  <c r="A3950" i="7"/>
  <c r="A3754" i="7"/>
  <c r="A3565" i="7"/>
  <c r="A4164" i="7"/>
  <c r="A4923" i="7"/>
  <c r="A3437" i="7"/>
  <c r="A3712" i="7"/>
  <c r="A3710" i="7"/>
  <c r="A4649" i="7"/>
  <c r="A4087" i="7"/>
  <c r="A3353" i="7"/>
  <c r="A3789" i="7"/>
  <c r="A3323" i="7"/>
  <c r="A3876" i="7"/>
  <c r="A4834" i="7"/>
  <c r="A4129" i="7"/>
  <c r="A3370" i="7"/>
  <c r="A3336" i="7"/>
  <c r="A3935" i="7"/>
  <c r="A3757" i="7"/>
  <c r="A3893" i="7"/>
  <c r="A3567" i="7"/>
  <c r="A3830" i="7"/>
  <c r="A3384" i="7"/>
  <c r="A4301" i="7"/>
  <c r="A4034" i="7"/>
  <c r="A4921" i="7"/>
  <c r="A3320" i="7"/>
  <c r="A3892" i="7"/>
  <c r="A4200" i="7"/>
  <c r="A4138" i="7"/>
  <c r="A3571" i="7"/>
  <c r="A4926" i="7"/>
  <c r="A4374" i="7"/>
  <c r="A3956" i="7"/>
  <c r="A3788" i="7"/>
  <c r="A4333" i="7"/>
  <c r="A4603" i="7"/>
  <c r="A4484" i="7"/>
  <c r="A4424" i="7"/>
  <c r="A4241" i="7"/>
  <c r="A4795" i="7"/>
  <c r="A4751" i="7"/>
  <c r="A4605" i="7"/>
  <c r="A4517" i="7"/>
  <c r="A4683" i="7"/>
  <c r="A4660" i="7"/>
  <c r="A4562" i="7"/>
  <c r="A4560" i="7"/>
  <c r="A4809" i="7"/>
  <c r="A4579" i="7"/>
  <c r="A4253" i="7"/>
  <c r="A4518" i="7"/>
  <c r="A4175" i="7"/>
  <c r="A4181" i="7"/>
  <c r="A4529" i="7"/>
  <c r="A4313" i="7"/>
  <c r="A4820" i="7"/>
  <c r="A4064" i="7"/>
  <c r="A3480" i="7"/>
  <c r="A4287" i="7"/>
  <c r="A3674" i="7"/>
  <c r="A4228" i="7"/>
  <c r="A3612" i="7"/>
  <c r="A4345" i="7"/>
  <c r="A3501" i="7"/>
  <c r="A4534" i="7"/>
  <c r="A3943" i="7"/>
  <c r="A4682" i="7"/>
  <c r="A4145" i="7"/>
  <c r="A1083" i="7"/>
  <c r="A1283" i="7"/>
  <c r="A551" i="7"/>
  <c r="A239" i="7"/>
  <c r="A8" i="7"/>
  <c r="A1103" i="7"/>
  <c r="A571" i="7"/>
  <c r="A965" i="7"/>
  <c r="A446" i="7"/>
  <c r="A885" i="7"/>
  <c r="A45" i="7"/>
  <c r="A366" i="7"/>
  <c r="A267" i="7"/>
  <c r="A906" i="7"/>
  <c r="A281" i="7"/>
  <c r="A462" i="7"/>
  <c r="A277" i="7"/>
  <c r="A291" i="7"/>
  <c r="A12" i="7"/>
  <c r="A1450" i="7"/>
  <c r="A956" i="7"/>
  <c r="A1301" i="7"/>
  <c r="A35" i="7"/>
  <c r="A1249" i="7"/>
  <c r="A692" i="7"/>
  <c r="A377" i="7"/>
  <c r="A775" i="7"/>
  <c r="A1108" i="7"/>
  <c r="A1254" i="7"/>
  <c r="A16" i="7"/>
  <c r="A1356" i="7"/>
  <c r="A1393" i="7"/>
  <c r="A306" i="7"/>
  <c r="A1312" i="7"/>
  <c r="A252" i="7"/>
  <c r="A1037" i="7"/>
  <c r="A451" i="7"/>
  <c r="A33" i="7"/>
  <c r="A338" i="7"/>
  <c r="A161" i="7"/>
  <c r="A466" i="7"/>
  <c r="A1260" i="7"/>
  <c r="A1092" i="7"/>
  <c r="A431" i="7"/>
  <c r="A1548" i="7"/>
  <c r="A1567" i="7"/>
  <c r="A89" i="7"/>
  <c r="A1640" i="7"/>
  <c r="A1436" i="7"/>
  <c r="A1248" i="7"/>
  <c r="A1649" i="7"/>
  <c r="A1295" i="7"/>
  <c r="A1000" i="7"/>
  <c r="A1128" i="7"/>
  <c r="A1365" i="7"/>
  <c r="A1620" i="7"/>
  <c r="A1038" i="7"/>
  <c r="A39" i="7"/>
  <c r="A1292" i="7"/>
  <c r="A1625" i="7"/>
  <c r="A1449" i="7"/>
  <c r="A1503" i="7"/>
  <c r="A50" i="7"/>
  <c r="A892" i="7"/>
  <c r="A21" i="7"/>
  <c r="A107" i="7"/>
  <c r="A829" i="7"/>
  <c r="A1508" i="7"/>
  <c r="A1501" i="7"/>
  <c r="A645" i="7"/>
  <c r="A1088" i="7"/>
  <c r="A919" i="7"/>
  <c r="A1282" i="7"/>
  <c r="A154" i="3"/>
  <c r="A121" i="3"/>
  <c r="A4089" i="7"/>
  <c r="A4940" i="7"/>
  <c r="A4236" i="7"/>
  <c r="A4752" i="7"/>
  <c r="A4298" i="7"/>
  <c r="A4154" i="7"/>
  <c r="A3786" i="7"/>
  <c r="A3368" i="7"/>
  <c r="A4852" i="7"/>
  <c r="A3913" i="7"/>
  <c r="A4954" i="7"/>
  <c r="A3371" i="7"/>
  <c r="A4938" i="7"/>
  <c r="A4204" i="7"/>
  <c r="A3419" i="7"/>
  <c r="A3790" i="7"/>
  <c r="A4232" i="7"/>
  <c r="A3872" i="7"/>
  <c r="A4176" i="7"/>
  <c r="A4007" i="7"/>
  <c r="A3731" i="7"/>
  <c r="A3919" i="7"/>
  <c r="A3933" i="7"/>
  <c r="A3944" i="7"/>
  <c r="A3662" i="7"/>
  <c r="A4867" i="7"/>
  <c r="A3970" i="7"/>
  <c r="A3387" i="7"/>
  <c r="A4769" i="7"/>
  <c r="A4525" i="7"/>
  <c r="A4132" i="7"/>
  <c r="A4607" i="7"/>
  <c r="A4278" i="7"/>
  <c r="A4578" i="7"/>
  <c r="A4662" i="7"/>
  <c r="A4304" i="7"/>
  <c r="A4622" i="7"/>
  <c r="A4866" i="7"/>
  <c r="A4040" i="7"/>
  <c r="A4303" i="7"/>
  <c r="A4358" i="7"/>
  <c r="A3923" i="7"/>
  <c r="A3982" i="7"/>
  <c r="A4360" i="7"/>
  <c r="A4234" i="7"/>
  <c r="A3541" i="7"/>
  <c r="A3801" i="7"/>
  <c r="A4052" i="7"/>
  <c r="A3922" i="7"/>
  <c r="A3518" i="7"/>
  <c r="A4589" i="7"/>
  <c r="A3391" i="7"/>
  <c r="A4504" i="7"/>
  <c r="A3755" i="7"/>
  <c r="A4693" i="7"/>
  <c r="A3667" i="7"/>
  <c r="A4636" i="7"/>
  <c r="A4107" i="7"/>
  <c r="A4026" i="7"/>
  <c r="A4768" i="7"/>
  <c r="A3964" i="7"/>
  <c r="A3444" i="7"/>
  <c r="A4254" i="7"/>
  <c r="A3638" i="7"/>
  <c r="A111" i="7"/>
  <c r="A442" i="7"/>
  <c r="A439" i="7"/>
  <c r="A164" i="7"/>
  <c r="A530" i="7"/>
  <c r="A668" i="7"/>
  <c r="A1550" i="7"/>
  <c r="A1045" i="7"/>
  <c r="A447" i="7"/>
  <c r="A1479" i="7"/>
  <c r="A1385" i="7"/>
  <c r="A493" i="7"/>
  <c r="A124" i="7"/>
  <c r="A610" i="7"/>
  <c r="A1484" i="7"/>
  <c r="A1336" i="7"/>
  <c r="A126" i="7"/>
  <c r="A158" i="7"/>
  <c r="A1540" i="7"/>
  <c r="A1451" i="7"/>
  <c r="A69" i="7"/>
  <c r="A194" i="7"/>
  <c r="A1600" i="7"/>
  <c r="A427" i="7"/>
  <c r="A1572" i="7"/>
  <c r="A934" i="7"/>
  <c r="A1623" i="7"/>
  <c r="A618" i="7"/>
  <c r="A721" i="7"/>
  <c r="A454" i="7"/>
  <c r="A844" i="7"/>
  <c r="A684" i="7"/>
  <c r="A440" i="7"/>
  <c r="A14" i="7"/>
  <c r="A51" i="7"/>
  <c r="A1050" i="7"/>
  <c r="A424" i="7"/>
  <c r="A749" i="7"/>
  <c r="A499" i="7"/>
  <c r="A1400" i="7"/>
  <c r="A573" i="7"/>
  <c r="A1538" i="7"/>
  <c r="A179" i="7"/>
  <c r="A484" i="7"/>
  <c r="A942" i="7"/>
  <c r="A315" i="7"/>
  <c r="A740" i="7"/>
  <c r="A1105" i="7"/>
  <c r="A443" i="7"/>
  <c r="A996" i="7"/>
  <c r="A1106" i="7"/>
  <c r="A1438" i="7"/>
  <c r="A1329" i="7"/>
  <c r="A1429" i="7"/>
  <c r="A225" i="7"/>
  <c r="A1601" i="7"/>
  <c r="A922" i="7"/>
  <c r="A734" i="7"/>
  <c r="A364" i="7"/>
  <c r="A378" i="7"/>
  <c r="A1177" i="7"/>
  <c r="A690" i="7"/>
  <c r="A182" i="7"/>
  <c r="A1261" i="7"/>
  <c r="A952" i="7"/>
  <c r="A566" i="7"/>
  <c r="A882" i="7"/>
  <c r="A686" i="7"/>
  <c r="A1643" i="7"/>
  <c r="A173" i="7"/>
  <c r="A895" i="7"/>
  <c r="A1242" i="7"/>
  <c r="A1477" i="7"/>
  <c r="A199" i="7"/>
  <c r="A825" i="7"/>
  <c r="A850" i="7"/>
  <c r="A1544" i="7"/>
  <c r="A177" i="7"/>
  <c r="A1220" i="7"/>
  <c r="A153" i="3"/>
  <c r="A574" i="3"/>
  <c r="A580" i="3"/>
  <c r="A4339" i="7"/>
  <c r="A3438" i="7"/>
  <c r="A3602" i="7"/>
  <c r="A3560" i="7"/>
  <c r="A4055" i="7"/>
  <c r="A4043" i="7"/>
  <c r="A4581" i="7"/>
  <c r="A4848" i="7"/>
  <c r="A3845" i="7"/>
  <c r="A4363" i="7"/>
  <c r="A3622" i="7"/>
  <c r="A3595" i="7"/>
  <c r="A4342" i="7"/>
  <c r="A3609" i="7"/>
  <c r="A3836" i="7"/>
  <c r="A4841" i="7"/>
  <c r="A4045" i="7"/>
  <c r="A3614" i="7"/>
  <c r="A4359" i="7"/>
  <c r="A4135" i="7"/>
  <c r="A4433" i="7"/>
  <c r="A4412" i="7"/>
  <c r="A4356" i="7"/>
  <c r="A4016" i="7"/>
  <c r="A4080" i="7"/>
  <c r="A3555" i="7"/>
  <c r="A4344" i="7"/>
  <c r="A3464" i="7"/>
  <c r="A4044" i="7"/>
  <c r="A3751" i="7"/>
  <c r="A4829" i="7"/>
  <c r="A4676" i="7"/>
  <c r="A4739" i="7"/>
  <c r="A4444" i="7"/>
  <c r="A3783" i="7"/>
  <c r="A4104" i="7"/>
  <c r="A3392" i="7"/>
  <c r="A3364" i="7"/>
  <c r="A3837" i="7"/>
  <c r="A3921" i="7"/>
  <c r="A3406" i="7"/>
  <c r="A4421" i="7"/>
  <c r="A4121" i="7"/>
  <c r="A4117" i="7"/>
  <c r="A3850" i="7"/>
  <c r="A4348" i="7"/>
  <c r="A4396" i="7"/>
  <c r="A3971" i="7"/>
  <c r="A3530" i="7"/>
  <c r="A4194" i="7"/>
  <c r="A4291" i="7"/>
  <c r="A4512" i="7"/>
  <c r="A4719" i="7"/>
  <c r="A4808" i="7"/>
  <c r="A4377" i="7"/>
  <c r="A4910" i="7"/>
  <c r="A4863" i="7"/>
  <c r="A4696" i="7"/>
  <c r="A4091" i="7"/>
  <c r="A4100" i="7"/>
  <c r="A3856" i="7"/>
  <c r="A3715" i="7"/>
  <c r="A4177" i="7"/>
  <c r="A4047" i="7"/>
  <c r="A3868" i="7"/>
  <c r="A3686" i="7"/>
  <c r="A3727" i="7"/>
  <c r="A3601" i="7"/>
  <c r="A3821" i="7"/>
  <c r="A4672" i="7"/>
  <c r="A3996" i="7"/>
  <c r="A4950" i="7"/>
  <c r="A4395" i="7"/>
  <c r="A3608" i="7"/>
  <c r="A4275" i="7"/>
  <c r="A3884" i="7"/>
  <c r="A3880" i="7"/>
  <c r="A4468" i="7"/>
  <c r="A3629" i="7"/>
  <c r="A4657" i="7"/>
  <c r="A1163" i="7"/>
  <c r="A720" i="7"/>
  <c r="A502" i="7"/>
  <c r="A1302" i="7"/>
  <c r="A878" i="7"/>
  <c r="A586" i="7"/>
  <c r="A293" i="7"/>
  <c r="A954" i="7"/>
  <c r="A435" i="7"/>
  <c r="A220" i="7"/>
  <c r="A203" i="7"/>
  <c r="A1016" i="7"/>
  <c r="A1632" i="7"/>
  <c r="A1077" i="7"/>
  <c r="A276" i="7"/>
  <c r="A1047" i="7"/>
  <c r="A790" i="7"/>
  <c r="A719" i="7"/>
  <c r="A1607" i="7"/>
  <c r="A861" i="7"/>
  <c r="A398" i="7"/>
  <c r="A420" i="7"/>
  <c r="A890" i="7"/>
  <c r="A73" i="7"/>
  <c r="A392" i="7"/>
  <c r="A604" i="7"/>
  <c r="A285" i="7"/>
  <c r="A1360" i="7"/>
  <c r="A458" i="7"/>
  <c r="A122" i="7"/>
  <c r="A53" i="7"/>
  <c r="A1361" i="7"/>
  <c r="A916" i="7"/>
  <c r="A456" i="7"/>
  <c r="A1148" i="7"/>
  <c r="A478" i="7"/>
  <c r="A1109" i="7"/>
  <c r="A1171" i="7"/>
  <c r="A1101" i="7"/>
  <c r="A966" i="7"/>
  <c r="A1147" i="7"/>
  <c r="A845" i="7"/>
  <c r="A1594" i="7"/>
  <c r="A1459" i="7"/>
  <c r="A348" i="7"/>
  <c r="A81" i="7"/>
  <c r="A1375" i="7"/>
  <c r="A1492" i="7"/>
  <c r="A724" i="7"/>
  <c r="A1568" i="7"/>
  <c r="A1200" i="7"/>
  <c r="A1252" i="7"/>
  <c r="A1319" i="7"/>
  <c r="A1644" i="7"/>
  <c r="A1472" i="7"/>
  <c r="A737" i="7"/>
  <c r="A258" i="7"/>
  <c r="A1316" i="7"/>
  <c r="A879" i="7"/>
  <c r="A504" i="7"/>
  <c r="A518" i="7"/>
  <c r="A835" i="7"/>
  <c r="A904" i="7"/>
  <c r="A700" i="7"/>
  <c r="A330" i="7"/>
  <c r="A841" i="7"/>
  <c r="A417" i="7"/>
  <c r="A698" i="7"/>
  <c r="A1156" i="7"/>
  <c r="A1333" i="7"/>
  <c r="A1569" i="7"/>
  <c r="A195" i="7"/>
  <c r="A853" i="7"/>
  <c r="A25" i="7"/>
  <c r="A1209" i="7"/>
  <c r="A1056" i="7"/>
  <c r="A1419" i="7"/>
  <c r="A707" i="7"/>
  <c r="A162" i="3"/>
  <c r="A143" i="3"/>
  <c r="A3811" i="7"/>
  <c r="A4070" i="7"/>
  <c r="A4202" i="7"/>
  <c r="A3431" i="7"/>
  <c r="A3871" i="7"/>
  <c r="A3766" i="7"/>
  <c r="A3968" i="7"/>
  <c r="A3447" i="7"/>
  <c r="A3942" i="7"/>
  <c r="A3440" i="7"/>
  <c r="A4674" i="7"/>
  <c r="A4186" i="7"/>
  <c r="A4528" i="7"/>
  <c r="A4384" i="7"/>
  <c r="A4041" i="7"/>
  <c r="A3907" i="7"/>
  <c r="A4515" i="7"/>
  <c r="A3516" i="7"/>
  <c r="A4184" i="7"/>
  <c r="A4068" i="7"/>
  <c r="A4426" i="7"/>
  <c r="A3952" i="7"/>
  <c r="A4350" i="7"/>
  <c r="A4148" i="7"/>
  <c r="A4128" i="7"/>
  <c r="A4514" i="7"/>
  <c r="A3508" i="7"/>
  <c r="A4276" i="7"/>
  <c r="A3687" i="7"/>
  <c r="A3761" i="7"/>
  <c r="A3455" i="7"/>
  <c r="A4687" i="7"/>
  <c r="A4664" i="7"/>
  <c r="A3549" i="7"/>
  <c r="A3441" i="7"/>
  <c r="A4191" i="7"/>
  <c r="A4762" i="7"/>
  <c r="A4542" i="7"/>
  <c r="A3615" i="7"/>
  <c r="A3318" i="7"/>
  <c r="A4216" i="7"/>
  <c r="A3843" i="7"/>
  <c r="A3402" i="7"/>
  <c r="A4692" i="7"/>
  <c r="A4018" i="7"/>
  <c r="A4163" i="7"/>
  <c r="A4362" i="7"/>
  <c r="A4431" i="7"/>
  <c r="A4240" i="7"/>
  <c r="A4366" i="7"/>
  <c r="A4486" i="7"/>
  <c r="A4805" i="7"/>
  <c r="A4462" i="7"/>
  <c r="A4685" i="7"/>
  <c r="A3746" i="7"/>
  <c r="A3465" i="7"/>
  <c r="A3479" i="7"/>
  <c r="A3867" i="7"/>
  <c r="A3858" i="7"/>
  <c r="A3634" i="7"/>
  <c r="A3632" i="7"/>
  <c r="A3485" i="7"/>
  <c r="A4957" i="7"/>
  <c r="A4854" i="7"/>
  <c r="A3363" i="7"/>
  <c r="A3780" i="7"/>
  <c r="A4260" i="7"/>
  <c r="A3728" i="7"/>
  <c r="A4249" i="7"/>
  <c r="A3646" i="7"/>
  <c r="A4601" i="7"/>
  <c r="A3519" i="7"/>
  <c r="A4632" i="7"/>
  <c r="A3847" i="7"/>
  <c r="A4821" i="7"/>
  <c r="A3785" i="7"/>
  <c r="A4759" i="7"/>
  <c r="A3960" i="7"/>
  <c r="A4931" i="7"/>
  <c r="A4141" i="7"/>
  <c r="A198" i="7"/>
  <c r="A946" i="7"/>
  <c r="A557" i="7"/>
  <c r="A840" i="7"/>
  <c r="A1275" i="7"/>
  <c r="A489" i="7"/>
  <c r="A511" i="7"/>
  <c r="A1390" i="7"/>
  <c r="A1236" i="7"/>
  <c r="A873" i="7"/>
  <c r="A340" i="7"/>
  <c r="A1011" i="7"/>
  <c r="A1216" i="7"/>
  <c r="A283" i="7"/>
  <c r="A1010" i="7"/>
  <c r="A859" i="7"/>
  <c r="A27" i="7"/>
  <c r="A930" i="7"/>
  <c r="A880" i="7"/>
  <c r="A828" i="7"/>
  <c r="A552" i="7"/>
  <c r="A926" i="7"/>
  <c r="A436" i="7"/>
  <c r="A870" i="7"/>
  <c r="A944" i="7"/>
  <c r="A354" i="7"/>
  <c r="A561" i="7"/>
  <c r="A641" i="7"/>
  <c r="A479" i="7"/>
  <c r="A1370" i="7"/>
  <c r="A975" i="7"/>
  <c r="A92" i="7"/>
  <c r="A265" i="7"/>
  <c r="A498" i="7"/>
  <c r="A11" i="7"/>
  <c r="A1240" i="7"/>
  <c r="A1270" i="7"/>
  <c r="A238" i="7"/>
  <c r="A1628" i="7"/>
  <c r="A494" i="7"/>
  <c r="A4" i="7"/>
  <c r="A30" i="7"/>
  <c r="A622" i="7"/>
  <c r="A1253" i="7"/>
  <c r="A1401" i="7"/>
  <c r="A1172" i="7"/>
  <c r="A1346" i="7"/>
  <c r="A1525" i="7"/>
  <c r="A1161" i="7"/>
  <c r="A1490" i="7"/>
  <c r="A517" i="7"/>
  <c r="A275" i="7"/>
  <c r="A170" i="7"/>
  <c r="A168" i="7"/>
  <c r="A1019" i="7"/>
  <c r="A793" i="7"/>
  <c r="A959" i="7"/>
  <c r="A589" i="7"/>
  <c r="A1524" i="7"/>
  <c r="A701" i="7"/>
  <c r="A678" i="7"/>
  <c r="A1008" i="7"/>
  <c r="A958" i="7"/>
  <c r="A615" i="7"/>
  <c r="A218" i="7"/>
  <c r="A1565" i="7"/>
  <c r="A80" i="7"/>
  <c r="A1033" i="7"/>
  <c r="A138" i="7"/>
  <c r="A346" i="7"/>
  <c r="A1606" i="7"/>
  <c r="A146" i="3"/>
  <c r="A170" i="3"/>
  <c r="A155" i="3"/>
  <c r="A2901" i="7"/>
  <c r="A2253" i="7"/>
  <c r="A2755" i="7"/>
  <c r="A2888" i="7"/>
  <c r="A3087" i="7"/>
  <c r="A2308" i="7"/>
  <c r="A2306" i="7"/>
  <c r="A2683" i="7"/>
  <c r="A3229" i="7"/>
  <c r="A2620" i="7"/>
  <c r="A2770" i="7"/>
  <c r="A2218" i="7"/>
  <c r="A2630" i="7"/>
  <c r="A2111" i="7"/>
  <c r="A3085" i="7"/>
  <c r="A2422" i="7"/>
  <c r="A2616" i="7"/>
  <c r="A2455" i="7"/>
  <c r="A2572" i="7"/>
  <c r="A1876" i="7"/>
  <c r="A2251" i="7"/>
  <c r="A2768" i="7"/>
  <c r="A2122" i="7"/>
  <c r="A2944" i="7"/>
  <c r="A1776" i="7"/>
  <c r="A1824" i="7"/>
  <c r="A1681" i="7"/>
  <c r="A2966" i="7"/>
  <c r="A2232" i="7"/>
  <c r="A1945" i="7"/>
  <c r="A3301" i="7"/>
  <c r="A2856" i="7"/>
  <c r="A2670" i="7"/>
  <c r="A1999" i="7"/>
  <c r="A2377" i="7"/>
  <c r="A2660" i="7"/>
  <c r="A2165" i="7"/>
  <c r="A3050" i="7"/>
  <c r="A2908" i="7"/>
  <c r="A2171" i="7"/>
  <c r="A2691" i="7"/>
  <c r="A2088" i="7"/>
  <c r="A2424" i="7"/>
  <c r="A1762" i="7"/>
  <c r="A3125" i="7"/>
  <c r="A2080" i="7"/>
  <c r="A2629" i="7"/>
  <c r="A2842" i="7"/>
  <c r="A2580" i="7"/>
  <c r="A2918" i="7"/>
  <c r="A1992" i="7"/>
  <c r="A2066" i="7"/>
  <c r="A2555" i="7"/>
  <c r="A2746" i="7"/>
  <c r="A1869" i="7"/>
  <c r="A1967" i="7"/>
  <c r="A2927" i="7"/>
  <c r="A2899" i="7"/>
  <c r="A1712" i="7"/>
  <c r="A2644" i="7"/>
  <c r="A2587" i="7"/>
  <c r="A2211" i="7"/>
  <c r="A1729" i="7"/>
  <c r="A3282" i="7"/>
  <c r="A2929" i="7"/>
  <c r="A2659" i="7"/>
  <c r="A2155" i="7"/>
  <c r="A2069" i="7"/>
  <c r="A3244" i="7"/>
  <c r="A2266" i="7"/>
  <c r="A2082" i="7"/>
  <c r="A3207" i="7"/>
  <c r="A2997" i="7"/>
  <c r="A1740" i="7"/>
  <c r="A2363" i="7"/>
  <c r="A2751" i="7"/>
  <c r="A2826" i="7"/>
  <c r="A1878" i="7"/>
  <c r="A2149" i="7"/>
  <c r="A1823" i="7"/>
  <c r="A2272" i="7"/>
  <c r="A2621" i="7"/>
  <c r="A2287" i="7"/>
  <c r="A3294" i="7"/>
  <c r="A2284" i="7"/>
  <c r="A2543" i="7"/>
  <c r="A2533" i="7"/>
  <c r="A232" i="3"/>
  <c r="A261" i="3"/>
  <c r="A46" i="3"/>
  <c r="A20" i="3"/>
  <c r="A44" i="3"/>
  <c r="A384" i="3"/>
  <c r="A377" i="3"/>
  <c r="A88" i="3"/>
  <c r="A101" i="3"/>
  <c r="A72" i="3"/>
  <c r="A543" i="3"/>
  <c r="A541" i="3"/>
  <c r="A516" i="3"/>
  <c r="A311" i="3"/>
  <c r="A487" i="3"/>
  <c r="A512" i="3"/>
  <c r="A469" i="3"/>
  <c r="A2175" i="7"/>
  <c r="A2403" i="7"/>
  <c r="A505" i="3"/>
  <c r="A1847" i="7"/>
  <c r="A1988" i="7"/>
  <c r="A2772" i="7"/>
  <c r="A2726" i="7"/>
  <c r="A1734" i="7"/>
  <c r="A2946" i="7"/>
  <c r="A1921" i="7"/>
  <c r="A2824" i="7"/>
  <c r="A2328" i="7"/>
  <c r="A2740" i="7"/>
  <c r="A2317" i="7"/>
  <c r="A2890" i="7"/>
  <c r="A1932" i="7"/>
  <c r="A1889" i="7"/>
  <c r="A2958" i="7"/>
  <c r="A3062" i="7"/>
  <c r="A1769" i="7"/>
  <c r="A2132" i="7"/>
  <c r="A2379" i="7"/>
  <c r="A3249" i="7"/>
  <c r="A2701" i="7"/>
  <c r="A2195" i="7"/>
  <c r="A2484" i="7"/>
  <c r="A2494" i="7"/>
  <c r="A2830" i="7"/>
  <c r="A3102" i="7"/>
  <c r="A3080" i="7"/>
  <c r="A2635" i="7"/>
  <c r="A3003" i="7"/>
  <c r="A2227" i="7"/>
  <c r="A1842" i="7"/>
  <c r="A1806" i="7"/>
  <c r="A1715" i="7"/>
  <c r="A2502" i="7"/>
  <c r="A2608" i="7"/>
  <c r="A1886" i="7"/>
  <c r="A2510" i="7"/>
  <c r="A3178" i="7"/>
  <c r="A1860" i="7"/>
  <c r="A1873" i="7"/>
  <c r="A3218" i="7"/>
  <c r="A2532" i="7"/>
  <c r="A1766" i="7"/>
  <c r="A2123" i="7"/>
  <c r="A2926" i="7"/>
  <c r="A3239" i="7"/>
  <c r="A2665" i="7"/>
  <c r="A2849" i="7"/>
  <c r="A2745" i="7"/>
  <c r="A2097" i="7"/>
  <c r="A1805" i="7"/>
  <c r="A1664" i="7"/>
  <c r="A3022" i="7"/>
  <c r="A2722" i="7"/>
  <c r="A1885" i="7"/>
  <c r="A2378" i="7"/>
  <c r="A2336" i="7"/>
  <c r="A2916" i="7"/>
  <c r="A1843" i="7"/>
  <c r="A2038" i="7"/>
  <c r="A2456" i="7"/>
  <c r="A3039" i="7"/>
  <c r="A3217" i="7"/>
  <c r="A2508" i="7"/>
  <c r="A3060" i="7"/>
  <c r="A2057" i="7"/>
  <c r="A2714" i="7"/>
  <c r="A2994" i="7"/>
  <c r="A2054" i="7"/>
  <c r="A2096" i="7"/>
  <c r="A3148" i="7"/>
  <c r="A2053" i="7"/>
  <c r="A2813" i="7"/>
  <c r="A2463" i="7"/>
  <c r="A2393" i="7"/>
  <c r="A2839" i="7"/>
  <c r="A3198" i="7"/>
  <c r="A2065" i="7"/>
  <c r="A1680" i="7"/>
  <c r="A2907" i="7"/>
  <c r="A2983" i="7"/>
  <c r="A1950" i="7"/>
  <c r="A2511" i="7"/>
  <c r="A2501" i="7"/>
  <c r="A2646" i="7"/>
  <c r="A250" i="3"/>
  <c r="A233" i="3"/>
  <c r="A48" i="3"/>
  <c r="A200" i="3"/>
  <c r="A221" i="3"/>
  <c r="A437" i="3"/>
  <c r="A427" i="3"/>
  <c r="A3215" i="7"/>
  <c r="A3116" i="7"/>
  <c r="A3197" i="7"/>
  <c r="A2294" i="7"/>
  <c r="A3089" i="7"/>
  <c r="A2970" i="7"/>
  <c r="A3037" i="7"/>
  <c r="A2513" i="7"/>
  <c r="A2526" i="7"/>
  <c r="A2346" i="7"/>
  <c r="A2912" i="7"/>
  <c r="A3264" i="7"/>
  <c r="A2814" i="7"/>
  <c r="A2269" i="7"/>
  <c r="A2414" i="7"/>
  <c r="A1951" i="7"/>
  <c r="A2462" i="7"/>
  <c r="A2454" i="7"/>
  <c r="A2556" i="7"/>
  <c r="A2731" i="7"/>
  <c r="A2255" i="7"/>
  <c r="A2281" i="7"/>
  <c r="A2003" i="7"/>
  <c r="A2214" i="7"/>
  <c r="A2489" i="7"/>
  <c r="A1871" i="7"/>
  <c r="A2442" i="7"/>
  <c r="A2001" i="7"/>
  <c r="A2507" i="7"/>
  <c r="A3202" i="7"/>
  <c r="A2928" i="7"/>
  <c r="A2749" i="7"/>
  <c r="A2538" i="7"/>
  <c r="A2557" i="7"/>
  <c r="A1935" i="7"/>
  <c r="A3130" i="7"/>
  <c r="A1862" i="7"/>
  <c r="A2192" i="7"/>
  <c r="A2457" i="7"/>
  <c r="A2117" i="7"/>
  <c r="A2866" i="7"/>
  <c r="A2652" i="7"/>
  <c r="A2845" i="7"/>
  <c r="A1696" i="7"/>
  <c r="A2607" i="7"/>
  <c r="A3117" i="7"/>
  <c r="A2482" i="7"/>
  <c r="A2036" i="7"/>
  <c r="A3262" i="7"/>
  <c r="A1685" i="7"/>
  <c r="A2418" i="7"/>
  <c r="A3256" i="7"/>
  <c r="A2771" i="7"/>
  <c r="A1731" i="7"/>
  <c r="A1795" i="7"/>
  <c r="A2520" i="7"/>
  <c r="A2956" i="7"/>
  <c r="A3146" i="7"/>
  <c r="A3090" i="7"/>
  <c r="A2350" i="7"/>
  <c r="A2452" i="7"/>
  <c r="A2865" i="7"/>
  <c r="A3299" i="7"/>
  <c r="A2010" i="7"/>
  <c r="A3070" i="7"/>
  <c r="A1888" i="7"/>
  <c r="A2298" i="7"/>
  <c r="A2986" i="7"/>
  <c r="A2339" i="7"/>
  <c r="A2185" i="7"/>
  <c r="A1772" i="7"/>
  <c r="A3122" i="7"/>
  <c r="A2182" i="7"/>
  <c r="A2224" i="7"/>
  <c r="A1771" i="7"/>
  <c r="A2181" i="7"/>
  <c r="A1784" i="7"/>
  <c r="A2521" i="7"/>
  <c r="A2967" i="7"/>
  <c r="A3267" i="7"/>
  <c r="A3073" i="7"/>
  <c r="A2193" i="7"/>
  <c r="A2358" i="7"/>
  <c r="A2348" i="7"/>
  <c r="A2636" i="7"/>
  <c r="A280" i="3"/>
  <c r="A255" i="3"/>
  <c r="A271" i="3"/>
  <c r="A251" i="3"/>
  <c r="A8" i="3"/>
  <c r="A474" i="3"/>
  <c r="A2496" i="7"/>
  <c r="A2934" i="7"/>
  <c r="A1851" i="7"/>
  <c r="A2147" i="7"/>
  <c r="A1707" i="7"/>
  <c r="A3149" i="7"/>
  <c r="A2500" i="7"/>
  <c r="A2933" i="7"/>
  <c r="A2870" i="7"/>
  <c r="A3263" i="7"/>
  <c r="A3001" i="7"/>
  <c r="A3247" i="7"/>
  <c r="A2385" i="7"/>
  <c r="A2534" i="7"/>
  <c r="A1987" i="7"/>
  <c r="A2560" i="7"/>
  <c r="A3057" i="7"/>
  <c r="A3164" i="7"/>
  <c r="A2153" i="7"/>
  <c r="A3068" i="7"/>
  <c r="A3163" i="7"/>
  <c r="A1846" i="7"/>
  <c r="A2512" i="7"/>
  <c r="A2938" i="7"/>
  <c r="A2399" i="7"/>
  <c r="A2297" i="7"/>
  <c r="A2906" i="7"/>
  <c r="A3030" i="7"/>
  <c r="A2249" i="7"/>
  <c r="A3237" i="7"/>
  <c r="A3049" i="7"/>
  <c r="A1719" i="7"/>
  <c r="A2498" i="7"/>
  <c r="A2672" i="7"/>
  <c r="A2696" i="7"/>
  <c r="A2809" i="7"/>
  <c r="A2643" i="7"/>
  <c r="A2548" i="7"/>
  <c r="A2689" i="7"/>
  <c r="A2628" i="7"/>
  <c r="A2076" i="7"/>
  <c r="A1949" i="7"/>
  <c r="A2215" i="7"/>
  <c r="A3010" i="7"/>
  <c r="A2658" i="7"/>
  <c r="A3208" i="7"/>
  <c r="A3307" i="7"/>
  <c r="A2000" i="7"/>
  <c r="A2744" i="7"/>
  <c r="A3154" i="7"/>
  <c r="A2453" i="7"/>
  <c r="A2590" i="7"/>
  <c r="A2161" i="7"/>
  <c r="A2349" i="7"/>
  <c r="A1959" i="7"/>
  <c r="A2362" i="7"/>
  <c r="A2759" i="7"/>
  <c r="A1721" i="7"/>
  <c r="A3104" i="7"/>
  <c r="A2236" i="7"/>
  <c r="A3033" i="7"/>
  <c r="A3134" i="7"/>
  <c r="A2612" i="7"/>
  <c r="A2024" i="7"/>
  <c r="A2480" i="7"/>
  <c r="A2932" i="7"/>
  <c r="A3106" i="7"/>
  <c r="A2366" i="7"/>
  <c r="A1968" i="7"/>
  <c r="A3020" i="7"/>
  <c r="A1925" i="7"/>
  <c r="A2685" i="7"/>
  <c r="A2335" i="7"/>
  <c r="A2265" i="7"/>
  <c r="A2711" i="7"/>
  <c r="A3144" i="7"/>
  <c r="A2220" i="7"/>
  <c r="A1937" i="7"/>
  <c r="A1687" i="7"/>
  <c r="A2486" i="7"/>
  <c r="A1822" i="7"/>
  <c r="A3156" i="7"/>
  <c r="A3095" i="7"/>
  <c r="A2327" i="7"/>
  <c r="A1960" i="7"/>
  <c r="A3268" i="7"/>
  <c r="A2975" i="7"/>
  <c r="A1670" i="7"/>
  <c r="A2796" i="7"/>
  <c r="A354" i="3"/>
  <c r="A358" i="3"/>
  <c r="A66" i="3"/>
  <c r="A79" i="3"/>
  <c r="A114" i="3"/>
  <c r="A522" i="3"/>
  <c r="A561" i="3"/>
  <c r="A325" i="3"/>
  <c r="A313" i="3"/>
  <c r="A483" i="3"/>
  <c r="A486" i="3"/>
  <c r="A1666" i="7"/>
  <c r="A1720" i="7"/>
  <c r="A3002" i="7"/>
  <c r="A1796" i="7"/>
  <c r="A2565" i="7"/>
  <c r="A2984" i="7"/>
  <c r="A3183" i="7"/>
  <c r="A3017" i="7"/>
  <c r="A1782" i="7"/>
  <c r="A2688" i="7"/>
  <c r="A284" i="3"/>
  <c r="A275" i="3"/>
  <c r="A238" i="3"/>
  <c r="A272" i="3"/>
  <c r="A57" i="3"/>
  <c r="A35" i="3"/>
  <c r="A50" i="3"/>
  <c r="A389" i="3"/>
  <c r="A349" i="3"/>
  <c r="A62" i="3"/>
  <c r="A99" i="3"/>
  <c r="A73" i="3"/>
  <c r="A571" i="3"/>
  <c r="A518" i="3"/>
  <c r="A521" i="3"/>
  <c r="A292" i="3"/>
  <c r="A283" i="3"/>
  <c r="A267" i="3"/>
  <c r="A273" i="3"/>
  <c r="A26" i="3"/>
  <c r="A4" i="3"/>
  <c r="A6" i="3"/>
  <c r="A352" i="3"/>
  <c r="A395" i="3"/>
  <c r="A81" i="3"/>
  <c r="A110" i="3"/>
  <c r="A529" i="3"/>
  <c r="A550" i="3"/>
  <c r="M8" i="5"/>
  <c r="A343" i="3"/>
  <c r="A296" i="3"/>
  <c r="A344" i="3"/>
  <c r="A175" i="3"/>
  <c r="A188" i="3"/>
  <c r="A195" i="3"/>
  <c r="A430" i="3"/>
  <c r="A443" i="3"/>
  <c r="A2611" i="7"/>
  <c r="A3184" i="7"/>
  <c r="A1732" i="7"/>
  <c r="A1947" i="7"/>
  <c r="A2075" i="7"/>
  <c r="A2995" i="7"/>
  <c r="A2216" i="7"/>
  <c r="A2742" i="7"/>
  <c r="A2402" i="7"/>
  <c r="A2286" i="7"/>
  <c r="A2104" i="7"/>
  <c r="A3096" i="7"/>
  <c r="A2762" i="7"/>
  <c r="A3216" i="7"/>
  <c r="A2017" i="7"/>
  <c r="A2145" i="7"/>
  <c r="A2881" i="7"/>
  <c r="A1792" i="7"/>
  <c r="A2551" i="7"/>
  <c r="A2831" i="7"/>
  <c r="A2444" i="7"/>
  <c r="A1816" i="7"/>
  <c r="A3000" i="7"/>
  <c r="A2783" i="7"/>
  <c r="A2525" i="7"/>
  <c r="A1690" i="7"/>
  <c r="A1684" i="7"/>
  <c r="A2353" i="7"/>
  <c r="A1693" i="7"/>
  <c r="A2114" i="7"/>
  <c r="A2387" i="7"/>
  <c r="A2101" i="7"/>
  <c r="A3098" i="7"/>
  <c r="A2202" i="7"/>
  <c r="A2347" i="7"/>
  <c r="A2777" i="7"/>
  <c r="A2914" i="7"/>
  <c r="A2769" i="7"/>
  <c r="A1952" i="7"/>
  <c r="A2594" i="7"/>
  <c r="A2531" i="7"/>
  <c r="A2754" i="7"/>
  <c r="A2472" i="7"/>
  <c r="A2810" i="7"/>
  <c r="A2581" i="7"/>
  <c r="A1677" i="7"/>
  <c r="A1735" i="7"/>
  <c r="A2987" i="7"/>
  <c r="A1914" i="7"/>
  <c r="A1980" i="7"/>
  <c r="A2519" i="7"/>
  <c r="A2345" i="7"/>
  <c r="A3298" i="7"/>
  <c r="A2314" i="7"/>
  <c r="A3018" i="7"/>
  <c r="A2222" i="7"/>
  <c r="A2324" i="7"/>
  <c r="A1902" i="7"/>
  <c r="A3230" i="7"/>
  <c r="A1882" i="7"/>
  <c r="A2226" i="7"/>
  <c r="A2992" i="7"/>
  <c r="A3092" i="7"/>
  <c r="A3151" i="7"/>
  <c r="A2137" i="7"/>
  <c r="A2583" i="7"/>
  <c r="A3016" i="7"/>
  <c r="A2092" i="7"/>
  <c r="A1725" i="7"/>
  <c r="A3137" i="7"/>
  <c r="A1855" i="7"/>
  <c r="A2230" i="7"/>
  <c r="A2576" i="7"/>
  <c r="A2919" i="7"/>
  <c r="A2199" i="7"/>
  <c r="A3269" i="7"/>
  <c r="A2847" i="7"/>
  <c r="A3234" i="7"/>
  <c r="A1817" i="7"/>
  <c r="A2241" i="7"/>
  <c r="A2999" i="7"/>
  <c r="A2382" i="7"/>
  <c r="A3045" i="7"/>
  <c r="A2406" i="7"/>
  <c r="A2396" i="7"/>
  <c r="A2902" i="7"/>
  <c r="A2950" i="7"/>
  <c r="A2303" i="7"/>
  <c r="A1739" i="7"/>
  <c r="A3270" i="7"/>
  <c r="A2802" i="7"/>
  <c r="A3295" i="7"/>
  <c r="A2980" i="7"/>
  <c r="A2187" i="7"/>
  <c r="A1699" i="7"/>
  <c r="A3201" i="7"/>
  <c r="A2408" i="7"/>
  <c r="A2311" i="7"/>
  <c r="A3289" i="7"/>
  <c r="A2439" i="7"/>
  <c r="A2368" i="7"/>
  <c r="A2819" i="7"/>
  <c r="A2194" i="7"/>
  <c r="A3225" i="7"/>
  <c r="A2925" i="7"/>
  <c r="A1942" i="7"/>
  <c r="A2384" i="7"/>
  <c r="A2875" i="7"/>
  <c r="A2271" i="7"/>
  <c r="A1915" i="7"/>
  <c r="A2233" i="7"/>
  <c r="A2681" i="7"/>
  <c r="A1830" i="7"/>
  <c r="A1877" i="7"/>
  <c r="A2073" i="7"/>
  <c r="A2200" i="7"/>
  <c r="A2064" i="7"/>
  <c r="A2203" i="7"/>
  <c r="A2059" i="7"/>
  <c r="A1930" i="7"/>
  <c r="A2060" i="7"/>
  <c r="A2445" i="7"/>
  <c r="A2188" i="7"/>
  <c r="A1928" i="7"/>
  <c r="A2056" i="7"/>
  <c r="A2700" i="7"/>
  <c r="A2039" i="7"/>
  <c r="A2850" i="7"/>
  <c r="A2703" i="7"/>
  <c r="A2518" i="7"/>
  <c r="A2948" i="7"/>
  <c r="A2009" i="7"/>
  <c r="A1838" i="7"/>
  <c r="A2451" i="7"/>
  <c r="A1853" i="7"/>
  <c r="A2776" i="7"/>
  <c r="A2473" i="7"/>
  <c r="A3158" i="7"/>
  <c r="A2505" i="7"/>
  <c r="A3236" i="7"/>
  <c r="A2931" i="7"/>
  <c r="A1946" i="7"/>
  <c r="A96" i="3"/>
  <c r="A111" i="3"/>
  <c r="A61" i="3"/>
  <c r="A565" i="3"/>
  <c r="A538" i="3"/>
  <c r="A217" i="3"/>
  <c r="A176" i="3"/>
  <c r="A226" i="3"/>
  <c r="A436" i="3"/>
  <c r="A404" i="3"/>
  <c r="A414" i="3"/>
  <c r="A244" i="3"/>
  <c r="A239" i="3"/>
  <c r="A249" i="3"/>
  <c r="A15" i="3"/>
  <c r="A355" i="3"/>
  <c r="A347" i="3"/>
  <c r="A65" i="3"/>
  <c r="A108" i="3"/>
  <c r="A104" i="3"/>
  <c r="A556" i="3"/>
  <c r="A537" i="3"/>
  <c r="A549" i="3"/>
  <c r="A301" i="3"/>
  <c r="A300" i="3"/>
  <c r="A306" i="3"/>
  <c r="A209" i="3"/>
  <c r="A187" i="3"/>
  <c r="A216" i="3"/>
  <c r="A449" i="3"/>
  <c r="A409" i="3"/>
  <c r="A419" i="3"/>
  <c r="A2736" i="7"/>
  <c r="A1973" i="7"/>
  <c r="A2651" i="7"/>
  <c r="A3275" i="7"/>
  <c r="A3255" i="7"/>
  <c r="A2585" i="7"/>
  <c r="A2212" i="7"/>
  <c r="A2085" i="7"/>
  <c r="A1863" i="7"/>
  <c r="A2877" i="7"/>
  <c r="A2605" i="7"/>
  <c r="A2004" i="7"/>
  <c r="A1747" i="7"/>
  <c r="A2989" i="7"/>
  <c r="A1745" i="7"/>
  <c r="A3308" i="7"/>
  <c r="A1844" i="7"/>
  <c r="A2844" i="7"/>
  <c r="A2307" i="7"/>
  <c r="A2695" i="7"/>
  <c r="A2483" i="7"/>
  <c r="A1726" i="7"/>
  <c r="A1883" i="7"/>
  <c r="A2735" i="7"/>
  <c r="A2864" i="7"/>
  <c r="A3119" i="7"/>
  <c r="A2164" i="7"/>
  <c r="A3209" i="7"/>
  <c r="A2208" i="7"/>
  <c r="A2788" i="7"/>
  <c r="A1656" i="7"/>
  <c r="A1910" i="7"/>
  <c r="A2367" i="7"/>
  <c r="A2867" i="7"/>
  <c r="A2252" i="7"/>
  <c r="A1956" i="7"/>
  <c r="A1955" i="7"/>
  <c r="A2974" i="7"/>
  <c r="A2040" i="7"/>
  <c r="A3100" i="7"/>
  <c r="A2921" i="7"/>
  <c r="A2102" i="7"/>
  <c r="A2373" i="7"/>
  <c r="A2924" i="7"/>
  <c r="A2791" i="7"/>
  <c r="A2071" i="7"/>
  <c r="A2656" i="7"/>
  <c r="A3141" i="7"/>
  <c r="A2719" i="7"/>
  <c r="A2993" i="7"/>
  <c r="A3162" i="7"/>
  <c r="A2113" i="7"/>
  <c r="A2857" i="7"/>
  <c r="A2254" i="7"/>
  <c r="A2535" i="7"/>
  <c r="A2869" i="7"/>
  <c r="A1663" i="7"/>
  <c r="A2392" i="7"/>
  <c r="A3195" i="7"/>
  <c r="A2316" i="7"/>
  <c r="A2558" i="7"/>
  <c r="A2549" i="7"/>
  <c r="A270" i="3"/>
  <c r="A281" i="3"/>
  <c r="A39" i="3"/>
  <c r="A12" i="3"/>
  <c r="A11" i="3"/>
  <c r="A49" i="3"/>
  <c r="A353" i="3"/>
  <c r="A368" i="3"/>
  <c r="A109" i="3"/>
  <c r="A106" i="3"/>
  <c r="A69" i="3"/>
  <c r="A525" i="3"/>
  <c r="A567" i="3"/>
  <c r="A546" i="3"/>
  <c r="A548" i="3"/>
  <c r="A330" i="3"/>
  <c r="A335" i="3"/>
  <c r="A230" i="3"/>
  <c r="A191" i="3"/>
  <c r="A442" i="3"/>
  <c r="A434" i="3"/>
  <c r="A433" i="3"/>
  <c r="A23" i="3"/>
  <c r="A25" i="3"/>
  <c r="A345" i="3"/>
  <c r="A382" i="3"/>
  <c r="A348" i="3"/>
  <c r="A84" i="3"/>
  <c r="A92" i="3"/>
  <c r="A528" i="3"/>
  <c r="A519" i="3"/>
  <c r="A559" i="3"/>
  <c r="A558" i="3"/>
  <c r="A288" i="3"/>
  <c r="A297" i="3"/>
  <c r="A329" i="3"/>
  <c r="A182" i="3"/>
  <c r="A190" i="3"/>
  <c r="A198" i="3"/>
  <c r="A406" i="3"/>
  <c r="A424" i="3"/>
  <c r="A490" i="3"/>
  <c r="A491" i="3"/>
  <c r="A2910" i="7"/>
  <c r="A1673" i="7"/>
  <c r="A2433" i="7"/>
  <c r="A1940" i="7"/>
  <c r="A1748" i="7"/>
  <c r="A3021" i="7"/>
  <c r="A1718" i="7"/>
  <c r="A2184" i="7"/>
  <c r="A3194" i="7"/>
  <c r="A2074" i="7"/>
  <c r="A2530" i="7"/>
  <c r="A2973" i="7"/>
  <c r="A1692" i="7"/>
  <c r="A2410" i="7"/>
  <c r="A2154" i="7"/>
  <c r="A2998" i="7"/>
  <c r="A1713" i="7"/>
  <c r="A1964" i="7"/>
  <c r="A2667" i="7"/>
  <c r="A1737" i="7"/>
  <c r="A2242" i="7"/>
  <c r="A2680" i="7"/>
  <c r="A2376" i="7"/>
  <c r="A3150" i="7"/>
  <c r="A2903" i="7"/>
  <c r="A1880" i="7"/>
  <c r="A2710" i="7"/>
  <c r="A3173" i="7"/>
  <c r="A3159" i="7"/>
  <c r="A1986" i="7"/>
  <c r="A2259" i="7"/>
  <c r="A2261" i="7"/>
  <c r="A2618" i="7"/>
  <c r="A285" i="3"/>
  <c r="A268" i="3"/>
  <c r="A27" i="3"/>
  <c r="A33" i="3"/>
  <c r="A16" i="3"/>
  <c r="A370" i="3"/>
  <c r="A364" i="3"/>
  <c r="A380" i="3"/>
  <c r="A89" i="3"/>
  <c r="A91" i="3"/>
  <c r="A553" i="3"/>
  <c r="A572" i="3"/>
  <c r="A533" i="3"/>
  <c r="A291" i="3"/>
  <c r="A303" i="3"/>
  <c r="A305" i="3"/>
  <c r="A308" i="3"/>
  <c r="A179" i="3"/>
  <c r="A193" i="3"/>
  <c r="A203" i="3"/>
  <c r="A418" i="3"/>
  <c r="A403" i="3"/>
  <c r="A431" i="3"/>
  <c r="A2219" i="7"/>
  <c r="A2985" i="7"/>
  <c r="A3186" i="7"/>
  <c r="A2034" i="7"/>
  <c r="A2704" i="7"/>
  <c r="A2606" i="7"/>
  <c r="A2213" i="7"/>
  <c r="A2577" i="7"/>
  <c r="A3224" i="7"/>
  <c r="A3169" i="7"/>
  <c r="A2470" i="7"/>
  <c r="A3029" i="7"/>
  <c r="A2191" i="7"/>
  <c r="A2882" i="7"/>
  <c r="A1786" i="7"/>
  <c r="A1852" i="7"/>
  <c r="A2391" i="7"/>
  <c r="A2089" i="7"/>
  <c r="A3094" i="7"/>
  <c r="A2197" i="7"/>
  <c r="A2288" i="7"/>
  <c r="A2638" i="7"/>
  <c r="A3188" i="7"/>
  <c r="A1913" i="7"/>
  <c r="A2662" i="7"/>
  <c r="A2022" i="7"/>
  <c r="A2887" i="7"/>
  <c r="A1811" i="7"/>
  <c r="A3153" i="7"/>
  <c r="A2492" i="7"/>
  <c r="A2661" i="7"/>
  <c r="A3271" i="7"/>
  <c r="A2632" i="7"/>
  <c r="A2152" i="7"/>
  <c r="A2107" i="7"/>
  <c r="A2891" i="7"/>
  <c r="A3231" i="7"/>
  <c r="A1893" i="7"/>
  <c r="A3226" i="7"/>
  <c r="A2016" i="7"/>
  <c r="A2426" i="7"/>
  <c r="A2031" i="7"/>
  <c r="A3112" i="7"/>
  <c r="A2428" i="7"/>
  <c r="A2313" i="7"/>
  <c r="A1900" i="7"/>
  <c r="A3223" i="7"/>
  <c r="A2310" i="7"/>
  <c r="A2352" i="7"/>
  <c r="A1813" i="7"/>
  <c r="A2309" i="7"/>
  <c r="A2876" i="7"/>
  <c r="A3139" i="7"/>
  <c r="A2748" i="7"/>
  <c r="A2438" i="7"/>
  <c r="A235" i="3"/>
  <c r="A259" i="3"/>
  <c r="A262" i="3"/>
  <c r="A231" i="3"/>
  <c r="A42" i="3"/>
  <c r="A28" i="3"/>
  <c r="A9" i="3"/>
  <c r="A390" i="3"/>
  <c r="A366" i="3"/>
  <c r="A85" i="3"/>
  <c r="A112" i="3"/>
  <c r="A93" i="3"/>
  <c r="A530" i="3"/>
  <c r="A560" i="3"/>
  <c r="A539" i="3"/>
  <c r="A320" i="3"/>
  <c r="A322" i="3"/>
  <c r="A298" i="3"/>
  <c r="A214" i="3"/>
  <c r="A186" i="3"/>
  <c r="A229" i="3"/>
  <c r="A448" i="3"/>
  <c r="A455" i="3"/>
  <c r="A421" i="3"/>
  <c r="A342" i="3"/>
  <c r="A338" i="3"/>
  <c r="A316" i="3"/>
  <c r="A178" i="3"/>
  <c r="A210" i="3"/>
  <c r="A213" i="3"/>
  <c r="A453" i="3"/>
  <c r="A447" i="3"/>
  <c r="A408" i="3"/>
  <c r="A435" i="3"/>
  <c r="A1989" i="7"/>
  <c r="A2884" i="7"/>
  <c r="A2474" i="7"/>
  <c r="A2477" i="7"/>
  <c r="A2937" i="7"/>
  <c r="A1975" i="7"/>
  <c r="A2201" i="7"/>
  <c r="A1861" i="7"/>
  <c r="A2738" i="7"/>
  <c r="A2465" i="7"/>
  <c r="A2717" i="7"/>
  <c r="A1759" i="7"/>
  <c r="A2697" i="7"/>
  <c r="A2103" i="7"/>
  <c r="A1827" i="7"/>
  <c r="A1990" i="7"/>
  <c r="A2552" i="7"/>
  <c r="A2128" i="7"/>
  <c r="A2872" i="7"/>
  <c r="A1819" i="7"/>
  <c r="A2542" i="7"/>
  <c r="A1800" i="7"/>
  <c r="A1866" i="7"/>
  <c r="A2196" i="7"/>
  <c r="A2678" i="7"/>
  <c r="A3176" i="7"/>
  <c r="A2098" i="7"/>
  <c r="A2855" i="7"/>
  <c r="A3019" i="7"/>
  <c r="A3245" i="7"/>
  <c r="A1984" i="7"/>
  <c r="A2978" i="7"/>
  <c r="A2969" i="7"/>
  <c r="A1756" i="7"/>
  <c r="A3276" i="7"/>
  <c r="A2930" i="7"/>
  <c r="A1857" i="7"/>
  <c r="A2601" i="7"/>
  <c r="A1998" i="7"/>
  <c r="A2279" i="7"/>
  <c r="A2613" i="7"/>
  <c r="A3076" i="7"/>
  <c r="A2136" i="7"/>
  <c r="A3257" i="7"/>
  <c r="A1723" i="7"/>
  <c r="A2020" i="7"/>
  <c r="A2895" i="7"/>
  <c r="A2545" i="7"/>
  <c r="A2654" i="7"/>
  <c r="A2756" i="7"/>
  <c r="A2301" i="7"/>
  <c r="A2430" i="7"/>
  <c r="A2019" i="7"/>
  <c r="A2048" i="7"/>
  <c r="A3171" i="7"/>
  <c r="A2764" i="7"/>
  <c r="A258" i="3"/>
  <c r="A278" i="3"/>
  <c r="A252" i="3"/>
  <c r="A21" i="3"/>
  <c r="A10" i="3"/>
  <c r="A29" i="3"/>
  <c r="A360" i="3"/>
  <c r="A397" i="3"/>
  <c r="A388" i="3"/>
  <c r="A94" i="3"/>
  <c r="A551" i="3"/>
  <c r="A531" i="3"/>
  <c r="A568" i="3"/>
  <c r="A299" i="3"/>
  <c r="A326" i="3"/>
  <c r="A302" i="3"/>
  <c r="A174" i="3"/>
  <c r="A177" i="3"/>
  <c r="A227" i="3"/>
  <c r="A454" i="3"/>
  <c r="A425" i="3"/>
  <c r="A438" i="3"/>
  <c r="A3253" i="7"/>
  <c r="A2300" i="7"/>
  <c r="A2032" i="7"/>
  <c r="A2229" i="7"/>
  <c r="A3248" i="7"/>
  <c r="A3155" i="7"/>
  <c r="A2562" i="7"/>
  <c r="A1798" i="7"/>
  <c r="A2718" i="7"/>
  <c r="A2784" i="7"/>
  <c r="A3063" i="7"/>
  <c r="A1970" i="7"/>
  <c r="A2727" i="7"/>
  <c r="A2860" i="7"/>
  <c r="A3304" i="7"/>
  <c r="A1856" i="7"/>
  <c r="A2885" i="7"/>
  <c r="A2841" i="7"/>
  <c r="A2586" i="7"/>
  <c r="A2640" i="7"/>
  <c r="A2223" i="7"/>
  <c r="A2862" i="7"/>
  <c r="A2231" i="7"/>
  <c r="A2693" i="7"/>
  <c r="A1917" i="7"/>
  <c r="A2046" i="7"/>
  <c r="A1711" i="7"/>
  <c r="A1669" i="7"/>
  <c r="A2100" i="7"/>
  <c r="A3280" i="7"/>
  <c r="A3305" i="7"/>
  <c r="A2878" i="7"/>
  <c r="A3013" i="7"/>
  <c r="A2381" i="7"/>
  <c r="A2883" i="7"/>
  <c r="A3113" i="7"/>
  <c r="A2673" i="7"/>
  <c r="A2436" i="7"/>
  <c r="A1751" i="7"/>
  <c r="A2434" i="7"/>
  <c r="A2811" i="7"/>
  <c r="A3135" i="7"/>
  <c r="A2743" i="7"/>
  <c r="A1686" i="7"/>
  <c r="A3219" i="7"/>
  <c r="A242" i="3"/>
  <c r="A245" i="3"/>
  <c r="A5" i="3"/>
  <c r="A3" i="3"/>
  <c r="A40" i="3"/>
  <c r="A369" i="3"/>
  <c r="A356" i="3"/>
  <c r="A107" i="3"/>
  <c r="A82" i="3"/>
  <c r="A100" i="3"/>
  <c r="A87" i="3"/>
  <c r="A535" i="3"/>
  <c r="A526" i="3"/>
  <c r="A536" i="3"/>
  <c r="A317" i="3"/>
  <c r="A319" i="3"/>
  <c r="A337" i="3"/>
  <c r="A225" i="3"/>
  <c r="A181" i="3"/>
  <c r="A204" i="3"/>
  <c r="A202" i="3"/>
  <c r="A415" i="3"/>
  <c r="A420" i="3"/>
  <c r="A458" i="3"/>
  <c r="A219" i="3"/>
  <c r="A194" i="3"/>
  <c r="A192" i="3"/>
  <c r="A197" i="3"/>
  <c r="A417" i="3"/>
  <c r="A440" i="3"/>
  <c r="A412" i="3"/>
  <c r="A2138" i="7"/>
  <c r="A2043" i="7"/>
  <c r="A3152" i="7"/>
  <c r="A2637" i="7"/>
  <c r="A2062" i="7"/>
  <c r="A1965" i="7"/>
  <c r="A2649" i="7"/>
  <c r="A3040" i="7"/>
  <c r="A1799" i="7"/>
  <c r="A2684" i="7"/>
  <c r="A2833" i="7"/>
  <c r="A1801" i="7"/>
  <c r="A1695" i="7"/>
  <c r="A3260" i="7"/>
  <c r="A2790" i="7"/>
  <c r="A1864" i="7"/>
  <c r="A1938" i="7"/>
  <c r="A2427" i="7"/>
  <c r="A2939" i="7"/>
  <c r="A2861" i="7"/>
  <c r="A2837" i="7"/>
  <c r="A2497" i="7"/>
  <c r="A2035" i="7"/>
  <c r="A2365" i="7"/>
  <c r="A2432" i="7"/>
  <c r="A3064" i="7"/>
  <c r="A2698" i="7"/>
  <c r="A2267" i="7"/>
  <c r="A2083" i="7"/>
  <c r="A3109" i="7"/>
  <c r="A3133" i="7"/>
  <c r="A2169" i="7"/>
  <c r="A2067" i="7"/>
  <c r="A2278" i="7"/>
  <c r="A2773" i="7"/>
  <c r="A2125" i="7"/>
  <c r="A2627" i="7"/>
  <c r="A2760" i="7"/>
  <c r="A2478" i="7"/>
  <c r="A2180" i="7"/>
  <c r="A3286" i="7"/>
  <c r="A2178" i="7"/>
  <c r="A3093" i="7"/>
  <c r="A3288" i="7"/>
  <c r="A2461" i="7"/>
  <c r="A2963" i="7"/>
  <c r="A2604" i="7"/>
  <c r="A2090" i="7"/>
  <c r="A1717" i="7"/>
  <c r="A1676" i="7"/>
  <c r="A2386" i="7"/>
  <c r="A2061" i="7"/>
  <c r="A2499" i="7"/>
  <c r="A2922" i="7"/>
  <c r="A2326" i="7"/>
  <c r="A2332" i="7"/>
  <c r="A2682" i="7"/>
  <c r="A269" i="3"/>
  <c r="A266" i="3"/>
  <c r="A274" i="3"/>
  <c r="A53" i="3"/>
  <c r="A14" i="3"/>
  <c r="A372" i="3"/>
  <c r="A401" i="3"/>
  <c r="A386" i="3"/>
  <c r="A387" i="3"/>
  <c r="A77" i="3"/>
  <c r="A98" i="3"/>
  <c r="A90" i="3"/>
  <c r="A83" i="3"/>
  <c r="A523" i="3"/>
  <c r="A545" i="3"/>
  <c r="A544" i="3"/>
  <c r="A310" i="3"/>
  <c r="A295" i="3"/>
  <c r="A294" i="3"/>
  <c r="A333" i="3"/>
  <c r="A218" i="3"/>
  <c r="A184" i="3"/>
  <c r="A212" i="3"/>
  <c r="A228" i="3"/>
  <c r="A444" i="3"/>
  <c r="A445" i="3"/>
  <c r="A402" i="3"/>
  <c r="A2405" i="7"/>
  <c r="A1916" i="7"/>
  <c r="A2829" i="7"/>
  <c r="A2553" i="7"/>
  <c r="A3008" i="7"/>
  <c r="A2803" i="7"/>
  <c r="A2600" i="7"/>
  <c r="A2570" i="7"/>
  <c r="A1797" i="7"/>
  <c r="A2569" i="7"/>
  <c r="A2320" i="7"/>
  <c r="A2588" i="7"/>
  <c r="A2245" i="7"/>
  <c r="A2093" i="7"/>
  <c r="A1775" i="7"/>
  <c r="A2106" i="7"/>
  <c r="A2610" i="7"/>
  <c r="A2541" i="7"/>
  <c r="A1679" i="7"/>
  <c r="A1765" i="7"/>
  <c r="A2951" i="7"/>
  <c r="A1804" i="7"/>
  <c r="A1982" i="7"/>
  <c r="A1728" i="7"/>
  <c r="A2757" i="7"/>
  <c r="A2713" i="7"/>
  <c r="A2435" i="7"/>
  <c r="A1997" i="7"/>
  <c r="A2095" i="7"/>
  <c r="A3101" i="7"/>
  <c r="A3005" i="7"/>
  <c r="A1899" i="7"/>
  <c r="A2602" i="7"/>
  <c r="A2715" i="7"/>
  <c r="A2052" i="7"/>
  <c r="A3214" i="7"/>
  <c r="A2050" i="7"/>
  <c r="A2488" i="7"/>
  <c r="A3291" i="7"/>
  <c r="A2333" i="7"/>
  <c r="A2835" i="7"/>
  <c r="A2459" i="7"/>
  <c r="A1962" i="7"/>
  <c r="A1753" i="7"/>
  <c r="A1683" i="7"/>
  <c r="A2258" i="7"/>
  <c r="A1933" i="7"/>
  <c r="A2371" i="7"/>
  <c r="A2794" i="7"/>
  <c r="A3069" i="7"/>
  <c r="A2539" i="7"/>
  <c r="A3221" i="7"/>
  <c r="A1845" i="7"/>
  <c r="A2589" i="7"/>
  <c r="A2479" i="7"/>
  <c r="A2485" i="7"/>
  <c r="A1821" i="7"/>
  <c r="A248" i="3"/>
  <c r="A24" i="3"/>
  <c r="A56" i="3"/>
  <c r="A51" i="3"/>
  <c r="A362" i="3"/>
  <c r="A365" i="3"/>
  <c r="A394" i="3"/>
  <c r="A75" i="3"/>
  <c r="A74" i="3"/>
  <c r="A60" i="3"/>
  <c r="A534" i="3"/>
  <c r="A566" i="3"/>
  <c r="A569" i="3"/>
  <c r="A341" i="3"/>
  <c r="A328" i="3"/>
  <c r="A323" i="3"/>
  <c r="A304" i="3"/>
  <c r="A223" i="3"/>
  <c r="A196" i="3"/>
  <c r="A207" i="3"/>
  <c r="A410" i="3"/>
  <c r="A451" i="3"/>
  <c r="A416" i="3"/>
  <c r="C15" i="8" l="1"/>
  <c r="C11" i="8"/>
  <c r="K11" i="8"/>
  <c r="E11" i="8"/>
  <c r="I20" i="8"/>
  <c r="F56" i="5"/>
  <c r="G26" i="8"/>
  <c r="J23" i="8"/>
  <c r="F52" i="5"/>
  <c r="D17" i="8"/>
  <c r="H48" i="5"/>
  <c r="J56" i="5"/>
  <c r="F34" i="5"/>
  <c r="C12" i="8"/>
  <c r="I23" i="5"/>
  <c r="E42" i="5"/>
  <c r="E58" i="5"/>
  <c r="E57" i="5"/>
  <c r="D18" i="5"/>
  <c r="G26" i="5"/>
  <c r="G14" i="5"/>
  <c r="E17" i="5"/>
  <c r="I57" i="5"/>
  <c r="G55" i="5"/>
  <c r="I59" i="5"/>
  <c r="H28" i="5"/>
  <c r="F53" i="5"/>
  <c r="H17" i="5"/>
  <c r="K40" i="5"/>
  <c r="G23" i="5"/>
  <c r="E51" i="5"/>
  <c r="C47" i="5"/>
  <c r="J15" i="5"/>
  <c r="F43" i="5"/>
  <c r="E10" i="5"/>
  <c r="G9" i="5"/>
  <c r="D32" i="5"/>
  <c r="G13" i="5"/>
  <c r="G59" i="5"/>
  <c r="F27" i="5"/>
  <c r="D11" i="5"/>
  <c r="E52" i="5"/>
  <c r="C56" i="5"/>
  <c r="D63" i="5"/>
  <c r="I29" i="8"/>
  <c r="H30" i="9"/>
  <c r="J11" i="5"/>
  <c r="D51" i="5"/>
  <c r="E21" i="5"/>
  <c r="K9" i="5"/>
  <c r="C23" i="5"/>
  <c r="D45" i="5"/>
  <c r="J53" i="5"/>
  <c r="J37" i="5"/>
  <c r="J41" i="5"/>
  <c r="C31" i="5"/>
  <c r="I18" i="5"/>
  <c r="C55" i="5"/>
  <c r="J33" i="5"/>
  <c r="F26" i="5"/>
  <c r="I28" i="5"/>
  <c r="E46" i="5"/>
  <c r="K53" i="5"/>
  <c r="D37" i="5"/>
  <c r="K31" i="5"/>
  <c r="K33" i="5"/>
  <c r="D19" i="5"/>
  <c r="D52" i="5"/>
  <c r="G53" i="5"/>
  <c r="J17" i="5"/>
  <c r="F40" i="5"/>
  <c r="D23" i="5"/>
  <c r="K51" i="5"/>
  <c r="G47" i="5"/>
  <c r="C15" i="5"/>
  <c r="C43" i="5"/>
  <c r="H10" i="5"/>
  <c r="D9" i="5"/>
  <c r="K32" i="5"/>
  <c r="H13" i="5"/>
  <c r="E59" i="5"/>
  <c r="G27" i="5"/>
  <c r="G11" i="5"/>
  <c r="G52" i="5"/>
  <c r="D56" i="5"/>
  <c r="I42" i="9"/>
  <c r="K36" i="5"/>
  <c r="I17" i="5"/>
  <c r="E40" i="5"/>
  <c r="K23" i="5"/>
  <c r="H51" i="5"/>
  <c r="I47" i="5"/>
  <c r="H15" i="5"/>
  <c r="G43" i="5"/>
  <c r="I10" i="5"/>
  <c r="J9" i="5"/>
  <c r="E32" i="5"/>
  <c r="C50" i="5"/>
  <c r="J38" i="5"/>
  <c r="I27" i="5"/>
  <c r="E11" i="5"/>
  <c r="J52" i="5"/>
  <c r="H56" i="5"/>
  <c r="H36" i="5"/>
  <c r="E34" i="5"/>
  <c r="D39" i="5"/>
  <c r="E23" i="5"/>
  <c r="I51" i="5"/>
  <c r="E47" i="5"/>
  <c r="G15" i="5"/>
  <c r="H43" i="5"/>
  <c r="F10" i="5"/>
  <c r="F9" i="5"/>
  <c r="K12" i="5"/>
  <c r="I50" i="5"/>
  <c r="D38" i="5"/>
  <c r="H27" i="5"/>
  <c r="H11" i="5"/>
  <c r="I20" i="5"/>
  <c r="J47" i="5"/>
  <c r="G12" i="5"/>
  <c r="G17" i="9"/>
  <c r="C52" i="9"/>
  <c r="J39" i="5"/>
  <c r="K35" i="5"/>
  <c r="H39" i="5"/>
  <c r="H50" i="5"/>
  <c r="J48" i="5"/>
  <c r="D20" i="5"/>
  <c r="J22" i="5"/>
  <c r="E61" i="5"/>
  <c r="J36" i="5"/>
  <c r="E50" i="5"/>
  <c r="C45" i="5"/>
  <c r="E54" i="5"/>
  <c r="I48" i="5"/>
  <c r="D21" i="5"/>
  <c r="I36" i="5"/>
  <c r="C42" i="5"/>
  <c r="I39" i="5"/>
  <c r="I41" i="5"/>
  <c r="I35" i="5"/>
  <c r="C24" i="5"/>
  <c r="D42" i="5"/>
  <c r="K39" i="5"/>
  <c r="G41" i="5"/>
  <c r="H22" i="5"/>
  <c r="F48" i="5"/>
  <c r="E24" i="5"/>
  <c r="D50" i="5"/>
  <c r="D46" i="5"/>
  <c r="J49" i="5"/>
  <c r="C39" i="5"/>
  <c r="D44" i="5"/>
  <c r="E48" i="5"/>
  <c r="K24" i="5"/>
  <c r="C49" i="5"/>
  <c r="J58" i="5"/>
  <c r="G39" i="5"/>
  <c r="K54" i="5"/>
  <c r="D41" i="5"/>
  <c r="J44" i="5"/>
  <c r="F22" i="5"/>
  <c r="K48" i="5"/>
  <c r="F35" i="5"/>
  <c r="G24" i="5"/>
  <c r="E12" i="5"/>
  <c r="F29" i="5"/>
  <c r="F42" i="5"/>
  <c r="F21" i="5"/>
  <c r="H46" i="5"/>
  <c r="J34" i="5"/>
  <c r="G44" i="5"/>
  <c r="J12" i="5"/>
  <c r="I46" i="5"/>
  <c r="K34" i="5"/>
  <c r="K44" i="5"/>
  <c r="H35" i="5"/>
  <c r="G21" i="5"/>
  <c r="I34" i="5"/>
  <c r="K41" i="5"/>
  <c r="E22" i="5"/>
  <c r="J35" i="5"/>
  <c r="C12" i="5"/>
  <c r="I42" i="5"/>
  <c r="K21" i="5"/>
  <c r="J46" i="5"/>
  <c r="G49" i="5"/>
  <c r="F58" i="5"/>
  <c r="E39" i="5"/>
  <c r="E30" i="5"/>
  <c r="C41" i="5"/>
  <c r="H44" i="5"/>
  <c r="G22" i="5"/>
  <c r="G48" i="5"/>
  <c r="D55" i="5"/>
  <c r="G33" i="5"/>
  <c r="D26" i="5"/>
  <c r="C29" i="5"/>
  <c r="H42" i="5"/>
  <c r="J21" i="5"/>
  <c r="E24" i="8"/>
  <c r="G46" i="5"/>
  <c r="G51" i="5"/>
  <c r="F50" i="5"/>
  <c r="C35" i="5"/>
  <c r="C22" i="5"/>
  <c r="K45" i="5"/>
  <c r="C54" i="5"/>
  <c r="D12" i="5"/>
  <c r="H54" i="5"/>
  <c r="K50" i="5"/>
  <c r="H49" i="5"/>
  <c r="C58" i="5"/>
  <c r="E37" i="5"/>
  <c r="F30" i="5"/>
  <c r="F41" i="5"/>
  <c r="K57" i="5"/>
  <c r="F31" i="5"/>
  <c r="H18" i="5"/>
  <c r="F55" i="5"/>
  <c r="F33" i="5"/>
  <c r="I26" i="5"/>
  <c r="J29" i="5"/>
  <c r="K42" i="5"/>
  <c r="I21" i="5"/>
  <c r="C46" i="5"/>
  <c r="H19" i="5"/>
  <c r="G36" i="5"/>
  <c r="D27" i="5"/>
  <c r="C34" i="5"/>
  <c r="F24" i="5"/>
  <c r="K58" i="5"/>
  <c r="C13" i="5"/>
  <c r="C53" i="5"/>
  <c r="F49" i="5"/>
  <c r="H58" i="5"/>
  <c r="I37" i="5"/>
  <c r="H30" i="5"/>
  <c r="I25" i="5"/>
  <c r="F57" i="5"/>
  <c r="J31" i="5"/>
  <c r="E18" i="5"/>
  <c r="E55" i="5"/>
  <c r="D33" i="5"/>
  <c r="K26" i="5"/>
  <c r="C59" i="5"/>
  <c r="G19" i="5"/>
  <c r="D28" i="5"/>
  <c r="D14" i="5"/>
  <c r="D15" i="5"/>
  <c r="I38" i="5"/>
  <c r="H47" i="5"/>
  <c r="H12" i="5"/>
  <c r="D49" i="5"/>
  <c r="K30" i="5"/>
  <c r="C57" i="5"/>
  <c r="H29" i="5"/>
  <c r="I49" i="5"/>
  <c r="D25" i="5"/>
  <c r="I55" i="5"/>
  <c r="G28" i="5"/>
  <c r="I53" i="5"/>
  <c r="G58" i="5"/>
  <c r="J25" i="5"/>
  <c r="D10" i="5"/>
  <c r="C33" i="5"/>
  <c r="F19" i="5"/>
  <c r="C14" i="5"/>
  <c r="E53" i="5"/>
  <c r="K17" i="5"/>
  <c r="G40" i="5"/>
  <c r="H23" i="5"/>
  <c r="I30" i="5"/>
  <c r="H57" i="5"/>
  <c r="I31" i="5"/>
  <c r="G10" i="5"/>
  <c r="I33" i="5"/>
  <c r="K13" i="5"/>
  <c r="D59" i="5"/>
  <c r="J19" i="5"/>
  <c r="C11" i="5"/>
  <c r="H52" i="5"/>
  <c r="G56" i="5"/>
  <c r="I63" i="5"/>
  <c r="E36" i="5"/>
  <c r="G30" i="5"/>
  <c r="F59" i="5"/>
  <c r="C30" i="5"/>
  <c r="H31" i="5"/>
  <c r="J26" i="5"/>
  <c r="H53" i="5"/>
  <c r="D17" i="5"/>
  <c r="J40" i="5"/>
  <c r="J23" i="5"/>
  <c r="J30" i="5"/>
  <c r="K25" i="5"/>
  <c r="D57" i="5"/>
  <c r="I43" i="5"/>
  <c r="K10" i="5"/>
  <c r="E9" i="5"/>
  <c r="C32" i="5"/>
  <c r="J13" i="5"/>
  <c r="K59" i="5"/>
  <c r="E19" i="5"/>
  <c r="K11" i="5"/>
  <c r="C52" i="5"/>
  <c r="J30" i="9"/>
  <c r="J25" i="8"/>
  <c r="J11" i="8"/>
  <c r="K27" i="8"/>
  <c r="J39" i="9"/>
  <c r="D12" i="9"/>
  <c r="F16" i="9"/>
  <c r="C15" i="9"/>
  <c r="E64" i="5"/>
  <c r="G13" i="8"/>
  <c r="D27" i="8"/>
  <c r="G12" i="8"/>
  <c r="C20" i="9"/>
  <c r="H16" i="9"/>
  <c r="K23" i="9"/>
  <c r="D52" i="9"/>
  <c r="I61" i="5"/>
  <c r="I22" i="8"/>
  <c r="G15" i="8"/>
  <c r="H30" i="8"/>
  <c r="F15" i="8"/>
  <c r="C20" i="8"/>
  <c r="F14" i="8"/>
  <c r="D28" i="9"/>
  <c r="K20" i="9"/>
  <c r="H15" i="9"/>
  <c r="D34" i="9"/>
  <c r="I22" i="9"/>
  <c r="G44" i="9"/>
  <c r="K39" i="9"/>
  <c r="J24" i="9"/>
  <c r="C64" i="5"/>
  <c r="G29" i="8"/>
  <c r="H18" i="8"/>
  <c r="H15" i="8"/>
  <c r="E29" i="8"/>
  <c r="H32" i="8"/>
  <c r="J12" i="8"/>
  <c r="I52" i="9"/>
  <c r="E12" i="9"/>
  <c r="E19" i="9"/>
  <c r="F55" i="9"/>
  <c r="C17" i="9"/>
  <c r="I11" i="9"/>
  <c r="F25" i="9"/>
  <c r="I18" i="9"/>
  <c r="F51" i="9"/>
  <c r="I16" i="9"/>
  <c r="J65" i="5"/>
  <c r="I28" i="8"/>
  <c r="F20" i="8"/>
  <c r="C53" i="9"/>
  <c r="K28" i="9"/>
  <c r="H35" i="9"/>
  <c r="I24" i="9"/>
  <c r="C27" i="8"/>
  <c r="C14" i="8"/>
  <c r="G43" i="9"/>
  <c r="J19" i="8"/>
  <c r="F26" i="9"/>
  <c r="C16" i="9"/>
  <c r="G27" i="8"/>
  <c r="J22" i="9"/>
  <c r="J36" i="9"/>
  <c r="C16" i="8"/>
  <c r="K30" i="8"/>
  <c r="I27" i="9"/>
  <c r="K19" i="8"/>
  <c r="E63" i="5"/>
  <c r="J26" i="8"/>
  <c r="D37" i="9"/>
  <c r="F18" i="9"/>
  <c r="F26" i="8"/>
  <c r="H25" i="8"/>
  <c r="J11" i="9"/>
  <c r="J37" i="9"/>
  <c r="C11" i="9"/>
  <c r="F56" i="9"/>
  <c r="E22" i="9"/>
  <c r="H45" i="9"/>
  <c r="D38" i="9"/>
  <c r="E12" i="8"/>
  <c r="F63" i="5"/>
  <c r="E30" i="8"/>
  <c r="F23" i="8"/>
  <c r="J32" i="8"/>
  <c r="E19" i="8"/>
  <c r="F34" i="9"/>
  <c r="I43" i="9"/>
  <c r="J49" i="9"/>
  <c r="C33" i="9"/>
  <c r="F17" i="9"/>
  <c r="F20" i="9"/>
  <c r="K42" i="9"/>
  <c r="E62" i="5"/>
  <c r="F19" i="8"/>
  <c r="D21" i="8"/>
  <c r="D28" i="8"/>
  <c r="D25" i="8"/>
  <c r="D16" i="8"/>
  <c r="C26" i="9"/>
  <c r="K19" i="9"/>
  <c r="H53" i="9"/>
  <c r="H37" i="9"/>
  <c r="E52" i="9"/>
  <c r="E11" i="9"/>
  <c r="F11" i="9"/>
  <c r="H60" i="5"/>
  <c r="J21" i="8"/>
  <c r="E26" i="8"/>
  <c r="C39" i="8"/>
  <c r="E44" i="9"/>
  <c r="F13" i="9"/>
  <c r="J25" i="9"/>
  <c r="F32" i="9"/>
  <c r="F37" i="9"/>
  <c r="K50" i="9"/>
  <c r="D51" i="9"/>
  <c r="J33" i="9"/>
  <c r="G32" i="8"/>
  <c r="I46" i="9"/>
  <c r="H24" i="8"/>
  <c r="D41" i="9"/>
  <c r="I39" i="9"/>
  <c r="F15" i="9"/>
  <c r="I60" i="5"/>
  <c r="C18" i="8"/>
  <c r="C24" i="8"/>
  <c r="I64" i="5"/>
  <c r="E18" i="8"/>
  <c r="E25" i="8"/>
  <c r="I17" i="8"/>
  <c r="K28" i="8"/>
  <c r="E32" i="8"/>
  <c r="K41" i="9"/>
  <c r="E41" i="9"/>
  <c r="E47" i="9"/>
  <c r="H42" i="9"/>
  <c r="K53" i="9"/>
  <c r="D14" i="9"/>
  <c r="D46" i="9"/>
  <c r="D65" i="5"/>
  <c r="K13" i="8"/>
  <c r="D33" i="8"/>
  <c r="H31" i="8"/>
  <c r="H23" i="8"/>
  <c r="J33" i="8"/>
  <c r="J27" i="9"/>
  <c r="I33" i="9"/>
  <c r="G41" i="9"/>
  <c r="H31" i="9"/>
  <c r="J21" i="9"/>
  <c r="G14" i="9"/>
  <c r="F44" i="9"/>
  <c r="G62" i="5"/>
  <c r="G23" i="8"/>
  <c r="D13" i="8"/>
  <c r="F24" i="9"/>
  <c r="E25" i="9"/>
  <c r="E30" i="9"/>
  <c r="C65" i="5"/>
  <c r="K16" i="9"/>
  <c r="F31" i="8"/>
  <c r="C51" i="9"/>
  <c r="K46" i="9"/>
  <c r="J34" i="9"/>
  <c r="C36" i="9"/>
  <c r="G38" i="9"/>
  <c r="F19" i="9"/>
  <c r="K51" i="9"/>
  <c r="G22" i="8"/>
  <c r="E17" i="8"/>
  <c r="D61" i="5"/>
  <c r="J29" i="8"/>
  <c r="G50" i="9"/>
  <c r="E39" i="9"/>
  <c r="C22" i="8"/>
  <c r="H48" i="9"/>
  <c r="H29" i="9"/>
  <c r="I62" i="5"/>
  <c r="H28" i="8"/>
  <c r="D14" i="8"/>
  <c r="I31" i="8"/>
  <c r="J20" i="8"/>
  <c r="C13" i="8"/>
  <c r="I11" i="8"/>
  <c r="F45" i="9"/>
  <c r="F27" i="9"/>
  <c r="K56" i="9"/>
  <c r="D45" i="9"/>
  <c r="G36" i="9"/>
  <c r="K26" i="9"/>
  <c r="I53" i="9"/>
  <c r="K65" i="5"/>
  <c r="I54" i="9"/>
  <c r="I47" i="9"/>
  <c r="G47" i="9"/>
  <c r="I40" i="9"/>
  <c r="D17" i="9"/>
  <c r="K25" i="9"/>
  <c r="J29" i="9"/>
  <c r="D21" i="9"/>
  <c r="I34" i="9"/>
  <c r="G52" i="9"/>
  <c r="C35" i="9"/>
  <c r="C40" i="9"/>
  <c r="C21" i="9"/>
  <c r="H52" i="9"/>
  <c r="D29" i="9"/>
  <c r="K38" i="9"/>
  <c r="G37" i="9"/>
  <c r="J40" i="9"/>
  <c r="J48" i="9"/>
  <c r="D44" i="9"/>
  <c r="G42" i="9"/>
  <c r="J55" i="9"/>
  <c r="D47" i="9"/>
  <c r="H49" i="9"/>
  <c r="I19" i="9"/>
  <c r="I48" i="9"/>
  <c r="E56" i="9"/>
  <c r="C39" i="9"/>
  <c r="K21" i="9"/>
  <c r="D50" i="9"/>
  <c r="H20" i="9"/>
  <c r="C48" i="9"/>
  <c r="D22" i="9"/>
  <c r="G30" i="9"/>
  <c r="H50" i="9"/>
  <c r="F29" i="9"/>
  <c r="D25" i="9"/>
  <c r="K49" i="9"/>
  <c r="D56" i="9"/>
  <c r="H27" i="9"/>
  <c r="H41" i="9"/>
  <c r="E23" i="9"/>
  <c r="K13" i="9"/>
  <c r="G40" i="9"/>
  <c r="E15" i="9"/>
  <c r="G29" i="9"/>
  <c r="H26" i="9"/>
  <c r="G27" i="9"/>
  <c r="I14" i="9"/>
  <c r="D33" i="9"/>
  <c r="J51" i="9"/>
  <c r="G18" i="8"/>
  <c r="C63" i="5"/>
  <c r="F30" i="8"/>
  <c r="F25" i="8"/>
  <c r="C23" i="9"/>
  <c r="C47" i="9"/>
  <c r="J15" i="8"/>
  <c r="I15" i="8"/>
  <c r="E15" i="8"/>
  <c r="K40" i="8"/>
  <c r="F24" i="8"/>
  <c r="K27" i="9"/>
  <c r="K30" i="9"/>
  <c r="C34" i="9"/>
  <c r="K22" i="9"/>
  <c r="C43" i="9"/>
  <c r="F53" i="9"/>
  <c r="C56" i="9"/>
  <c r="H17" i="9"/>
  <c r="E13" i="8"/>
  <c r="C17" i="8"/>
  <c r="K17" i="8"/>
  <c r="D53" i="9"/>
  <c r="F54" i="9"/>
  <c r="H14" i="9"/>
  <c r="E37" i="9"/>
  <c r="H32" i="9"/>
  <c r="D19" i="8"/>
  <c r="F16" i="8"/>
  <c r="G24" i="8"/>
  <c r="K24" i="8"/>
  <c r="D12" i="8"/>
  <c r="D29" i="8"/>
  <c r="H11" i="8"/>
  <c r="D11" i="8"/>
  <c r="K18" i="8"/>
  <c r="K14" i="8"/>
  <c r="G40" i="8"/>
  <c r="I18" i="8"/>
  <c r="I32" i="8"/>
  <c r="I26" i="8"/>
  <c r="D23" i="8"/>
  <c r="G11" i="8"/>
  <c r="G31" i="8"/>
  <c r="H19" i="8"/>
  <c r="E16" i="8"/>
  <c r="K15" i="8"/>
  <c r="K22" i="8"/>
  <c r="D18" i="8"/>
  <c r="E23" i="8"/>
  <c r="E28" i="8"/>
  <c r="K26" i="8"/>
  <c r="E14" i="8"/>
  <c r="G28" i="8"/>
  <c r="C19" i="8"/>
  <c r="C32" i="8"/>
  <c r="E39" i="8"/>
  <c r="F11" i="8"/>
  <c r="F29" i="8"/>
  <c r="K20" i="8"/>
  <c r="I24" i="8"/>
  <c r="H16" i="8"/>
  <c r="F40" i="8"/>
  <c r="K29" i="8"/>
  <c r="J17" i="8"/>
  <c r="G21" i="8"/>
  <c r="H13" i="8"/>
  <c r="F65" i="5"/>
  <c r="J28" i="8"/>
  <c r="E27" i="8"/>
  <c r="F21" i="8"/>
  <c r="J30" i="8"/>
  <c r="H12" i="8"/>
  <c r="I32" i="9"/>
  <c r="G15" i="9"/>
  <c r="H51" i="9"/>
  <c r="H38" i="9"/>
  <c r="E45" i="9"/>
  <c r="K55" i="9"/>
  <c r="C37" i="9"/>
  <c r="F38" i="9"/>
  <c r="H33" i="8"/>
  <c r="D43" i="9"/>
  <c r="J64" i="5"/>
  <c r="K64" i="5"/>
  <c r="E40" i="8"/>
  <c r="H22" i="8"/>
  <c r="F12" i="8"/>
  <c r="J16" i="8"/>
  <c r="K32" i="8"/>
  <c r="H20" i="8"/>
  <c r="C21" i="8"/>
  <c r="H14" i="8"/>
  <c r="I14" i="8"/>
  <c r="K18" i="9"/>
  <c r="J56" i="9"/>
  <c r="G32" i="9"/>
  <c r="D26" i="9"/>
  <c r="I23" i="9"/>
  <c r="C27" i="9"/>
  <c r="G49" i="9"/>
  <c r="I38" i="9"/>
  <c r="I35" i="9"/>
  <c r="I15" i="9"/>
  <c r="G28" i="9"/>
  <c r="F41" i="9"/>
  <c r="D49" i="9"/>
  <c r="F14" i="9"/>
  <c r="G55" i="9"/>
  <c r="E46" i="9"/>
  <c r="D60" i="5"/>
  <c r="H64" i="5"/>
  <c r="E65" i="5"/>
  <c r="J27" i="8"/>
  <c r="F27" i="8"/>
  <c r="K31" i="8"/>
  <c r="J14" i="8"/>
  <c r="D26" i="8"/>
  <c r="G17" i="8"/>
  <c r="J40" i="8"/>
  <c r="K23" i="8"/>
  <c r="D39" i="8"/>
  <c r="G14" i="8"/>
  <c r="F42" i="9"/>
  <c r="K24" i="9"/>
  <c r="D24" i="9"/>
  <c r="H19" i="9"/>
  <c r="C24" i="9"/>
  <c r="F12" i="9"/>
  <c r="K33" i="9"/>
  <c r="G46" i="9"/>
  <c r="D32" i="9"/>
  <c r="J23" i="9"/>
  <c r="K37" i="9"/>
  <c r="I45" i="9"/>
  <c r="J47" i="9"/>
  <c r="F52" i="9"/>
  <c r="C32" i="9"/>
  <c r="G26" i="9"/>
  <c r="J45" i="9"/>
  <c r="H61" i="5"/>
  <c r="D40" i="8"/>
  <c r="F39" i="8"/>
  <c r="H54" i="9"/>
  <c r="I31" i="9"/>
  <c r="D11" i="9"/>
  <c r="E33" i="9"/>
  <c r="C30" i="9"/>
  <c r="K61" i="5"/>
  <c r="J39" i="8"/>
  <c r="C30" i="8"/>
  <c r="D31" i="8"/>
  <c r="F22" i="8"/>
  <c r="K21" i="8"/>
  <c r="I23" i="8"/>
  <c r="K33" i="8"/>
  <c r="G39" i="8"/>
  <c r="I12" i="8"/>
  <c r="F43" i="9"/>
  <c r="F39" i="9"/>
  <c r="C18" i="9"/>
  <c r="J28" i="9"/>
  <c r="F46" i="9"/>
  <c r="J20" i="9"/>
  <c r="C46" i="9"/>
  <c r="I29" i="9"/>
  <c r="E50" i="9"/>
  <c r="C49" i="9"/>
  <c r="H47" i="9"/>
  <c r="G25" i="9"/>
  <c r="H36" i="9"/>
  <c r="F61" i="5"/>
  <c r="D62" i="5"/>
  <c r="J63" i="5"/>
  <c r="H39" i="8"/>
  <c r="C25" i="8"/>
  <c r="D20" i="8"/>
  <c r="D30" i="8"/>
  <c r="F33" i="8"/>
  <c r="H21" i="8"/>
  <c r="I16" i="8"/>
  <c r="H40" i="8"/>
  <c r="K39" i="8"/>
  <c r="G16" i="8"/>
  <c r="K12" i="8"/>
  <c r="E51" i="9"/>
  <c r="J19" i="9"/>
  <c r="K15" i="9"/>
  <c r="E42" i="9"/>
  <c r="J41" i="9"/>
  <c r="G48" i="9"/>
  <c r="E53" i="9"/>
  <c r="J12" i="9"/>
  <c r="E32" i="9"/>
  <c r="E24" i="9"/>
  <c r="I28" i="9"/>
  <c r="K35" i="9"/>
  <c r="D39" i="9"/>
  <c r="C50" i="9"/>
  <c r="C25" i="9"/>
  <c r="H12" i="9"/>
  <c r="H18" i="9"/>
  <c r="F13" i="8"/>
  <c r="K63" i="5"/>
  <c r="C61" i="5"/>
  <c r="K60" i="5"/>
  <c r="H40" i="9"/>
  <c r="K12" i="9"/>
  <c r="I50" i="9"/>
  <c r="F49" i="9"/>
  <c r="G33" i="9"/>
  <c r="G24" i="9"/>
  <c r="K34" i="9"/>
  <c r="C19" i="9"/>
  <c r="E36" i="9"/>
  <c r="J18" i="9"/>
  <c r="D55" i="9"/>
  <c r="I55" i="9"/>
  <c r="D36" i="9"/>
  <c r="H22" i="9"/>
  <c r="F48" i="9"/>
  <c r="F31" i="9"/>
  <c r="J26" i="9"/>
  <c r="E49" i="9"/>
  <c r="J60" i="5"/>
  <c r="H62" i="5"/>
  <c r="I40" i="8"/>
  <c r="H29" i="8"/>
  <c r="G25" i="8"/>
  <c r="E17" i="9"/>
  <c r="E54" i="9"/>
  <c r="C12" i="9"/>
  <c r="D40" i="9"/>
  <c r="K31" i="9"/>
  <c r="F36" i="9"/>
  <c r="J53" i="9"/>
  <c r="I12" i="9"/>
  <c r="J50" i="9"/>
  <c r="H25" i="9"/>
  <c r="E48" i="9"/>
  <c r="I56" i="9"/>
  <c r="K36" i="9"/>
  <c r="H46" i="9"/>
  <c r="C31" i="9"/>
  <c r="F50" i="9"/>
  <c r="K62" i="5"/>
  <c r="G33" i="8"/>
  <c r="I30" i="8"/>
  <c r="E21" i="8"/>
  <c r="F18" i="8"/>
  <c r="C28" i="8"/>
  <c r="E31" i="8"/>
  <c r="H27" i="8"/>
  <c r="G19" i="8"/>
  <c r="G30" i="8"/>
  <c r="J13" i="8"/>
  <c r="K40" i="9"/>
  <c r="G13" i="9"/>
  <c r="J44" i="9"/>
  <c r="G39" i="9"/>
  <c r="H11" i="9"/>
  <c r="J43" i="9"/>
  <c r="E16" i="9"/>
  <c r="K17" i="9"/>
  <c r="F40" i="9"/>
  <c r="E43" i="9"/>
  <c r="I30" i="9"/>
  <c r="C38" i="9"/>
  <c r="D30" i="9"/>
  <c r="J31" i="9"/>
  <c r="C44" i="9"/>
  <c r="F30" i="9"/>
  <c r="E21" i="9"/>
  <c r="F45" i="5"/>
  <c r="C28" i="5"/>
  <c r="E27" i="5"/>
  <c r="I19" i="5"/>
  <c r="H38" i="5"/>
  <c r="D29" i="5"/>
  <c r="E13" i="5"/>
  <c r="I12" i="5"/>
  <c r="E33" i="5"/>
  <c r="J24" i="5"/>
  <c r="H55" i="5"/>
  <c r="C10" i="5"/>
  <c r="C48" i="5"/>
  <c r="D31" i="5"/>
  <c r="J57" i="5"/>
  <c r="D47" i="5"/>
  <c r="D36" i="5"/>
  <c r="C17" i="5"/>
  <c r="D58" i="5"/>
  <c r="C37" i="5"/>
  <c r="J54" i="5"/>
  <c r="C51" i="5"/>
  <c r="C60" i="5"/>
  <c r="C62" i="5"/>
  <c r="E41" i="5"/>
  <c r="F47" i="5"/>
  <c r="K15" i="5"/>
  <c r="G31" i="5"/>
  <c r="J18" i="5"/>
  <c r="D35" i="5"/>
  <c r="I9" i="5"/>
  <c r="I32" i="5"/>
  <c r="E26" i="5"/>
  <c r="C38" i="5"/>
  <c r="K19" i="5"/>
  <c r="E45" i="5"/>
  <c r="E20" i="5"/>
  <c r="H14" i="5"/>
  <c r="F20" i="5"/>
  <c r="E14" i="5"/>
  <c r="F16" i="5"/>
  <c r="I29" i="5"/>
  <c r="K20" i="5"/>
  <c r="G34" i="5"/>
  <c r="I40" i="5"/>
  <c r="K37" i="5"/>
  <c r="D54" i="5"/>
  <c r="F64" i="5"/>
  <c r="F62" i="5"/>
  <c r="H63" i="5"/>
  <c r="C25" i="5"/>
  <c r="I44" i="5"/>
  <c r="F15" i="5"/>
  <c r="K43" i="5"/>
  <c r="G18" i="5"/>
  <c r="D24" i="5"/>
  <c r="H32" i="5"/>
  <c r="F13" i="5"/>
  <c r="G29" i="5"/>
  <c r="E38" i="5"/>
  <c r="K27" i="5"/>
  <c r="F28" i="5"/>
  <c r="I45" i="5"/>
  <c r="J20" i="5"/>
  <c r="J14" i="5"/>
  <c r="F38" i="5"/>
  <c r="E28" i="5"/>
  <c r="H45" i="5"/>
  <c r="I14" i="5"/>
  <c r="K49" i="5"/>
  <c r="D34" i="5"/>
  <c r="H40" i="5"/>
  <c r="F37" i="5"/>
  <c r="I54" i="5"/>
  <c r="J61" i="5"/>
  <c r="G61" i="5"/>
  <c r="G60" i="5"/>
  <c r="F25" i="5"/>
  <c r="E44" i="5"/>
  <c r="K22" i="5"/>
  <c r="J43" i="5"/>
  <c r="F18" i="5"/>
  <c r="J55" i="5"/>
  <c r="I24" i="5"/>
  <c r="F32" i="5"/>
  <c r="D13" i="5"/>
  <c r="K29" i="5"/>
  <c r="G38" i="5"/>
  <c r="C27" i="5"/>
  <c r="K28" i="5"/>
  <c r="J45" i="5"/>
  <c r="G20" i="5"/>
  <c r="I56" i="5"/>
  <c r="G22" i="9"/>
  <c r="G21" i="9"/>
  <c r="G51" i="9"/>
  <c r="C22" i="9"/>
  <c r="H28" i="9"/>
  <c r="I41" i="9"/>
  <c r="E14" i="9"/>
  <c r="D54" i="9"/>
  <c r="D20" i="9"/>
  <c r="G45" i="9"/>
  <c r="G53" i="9"/>
  <c r="H24" i="9"/>
  <c r="G12" i="9"/>
  <c r="C29" i="9"/>
  <c r="E13" i="9"/>
  <c r="I52" i="5"/>
  <c r="K46" i="5"/>
  <c r="K56" i="5"/>
  <c r="I37" i="9"/>
  <c r="D13" i="9"/>
  <c r="E26" i="9"/>
  <c r="J16" i="9"/>
  <c r="D19" i="9"/>
  <c r="J13" i="9"/>
  <c r="C14" i="9"/>
  <c r="K52" i="9"/>
  <c r="E38" i="9"/>
  <c r="K11" i="9"/>
  <c r="F47" i="9"/>
  <c r="G19" i="9"/>
  <c r="I20" i="9"/>
  <c r="C42" i="9"/>
  <c r="J14" i="9"/>
  <c r="J52" i="9"/>
  <c r="K45" i="9"/>
  <c r="E34" i="9"/>
  <c r="C54" i="9"/>
  <c r="G35" i="9"/>
  <c r="C16" i="5"/>
  <c r="D53" i="5"/>
  <c r="E49" i="5"/>
  <c r="H34" i="5"/>
  <c r="D40" i="5"/>
  <c r="F39" i="5"/>
  <c r="F23" i="5"/>
  <c r="D30" i="5"/>
  <c r="J62" i="5"/>
  <c r="H65" i="5"/>
  <c r="G64" i="5"/>
  <c r="H41" i="5"/>
  <c r="K47" i="5"/>
  <c r="G57" i="5"/>
  <c r="I22" i="5"/>
  <c r="E31" i="5"/>
  <c r="D48" i="5"/>
  <c r="J10" i="5"/>
  <c r="K55" i="5"/>
  <c r="H24" i="5"/>
  <c r="G32" i="5"/>
  <c r="F12" i="5"/>
  <c r="I13" i="5"/>
  <c r="E29" i="5"/>
  <c r="K38" i="5"/>
  <c r="C19" i="5"/>
  <c r="J28" i="5"/>
  <c r="G45" i="5"/>
  <c r="D24" i="8"/>
  <c r="K25" i="8"/>
  <c r="J24" i="8"/>
  <c r="J18" i="8"/>
  <c r="I39" i="8"/>
  <c r="I33" i="8"/>
  <c r="K16" i="8"/>
  <c r="F28" i="8"/>
  <c r="I25" i="8"/>
  <c r="C23" i="8"/>
  <c r="E22" i="8"/>
  <c r="C31" i="8"/>
  <c r="K52" i="5"/>
  <c r="F46" i="5"/>
  <c r="E56" i="5"/>
  <c r="J32" i="9"/>
  <c r="I25" i="9"/>
  <c r="K54" i="9"/>
  <c r="H55" i="9"/>
  <c r="J38" i="9"/>
  <c r="H33" i="9"/>
  <c r="H23" i="9"/>
  <c r="K29" i="9"/>
  <c r="D16" i="9"/>
  <c r="E27" i="9"/>
  <c r="G16" i="9"/>
  <c r="H56" i="9"/>
  <c r="K14" i="9"/>
  <c r="K47" i="9"/>
  <c r="F33" i="9"/>
  <c r="H13" i="9"/>
  <c r="K32" i="9"/>
  <c r="D42" i="9"/>
  <c r="J15" i="9"/>
  <c r="J35" i="9"/>
  <c r="J54" i="9"/>
  <c r="F35" i="9"/>
  <c r="I13" i="9"/>
  <c r="G16" i="5"/>
  <c r="I16" i="5"/>
  <c r="D16" i="5"/>
  <c r="F23" i="9"/>
  <c r="K16" i="5"/>
  <c r="E16" i="5"/>
  <c r="G11" i="9"/>
  <c r="H16" i="5"/>
  <c r="E28" i="9"/>
  <c r="H43" i="9"/>
  <c r="E55" i="9"/>
  <c r="J16" i="5"/>
  <c r="F36" i="5"/>
  <c r="F17" i="5"/>
  <c r="C40" i="5"/>
  <c r="G37" i="5"/>
  <c r="G54" i="5"/>
  <c r="J51" i="5"/>
  <c r="I65" i="5"/>
  <c r="F60" i="5"/>
  <c r="G63" i="5"/>
  <c r="E25" i="5"/>
  <c r="F44" i="5"/>
  <c r="E15" i="5"/>
  <c r="D22" i="5"/>
  <c r="D43" i="5"/>
  <c r="K18" i="5"/>
  <c r="G35" i="5"/>
  <c r="J32" i="5"/>
  <c r="C26" i="5"/>
  <c r="J50" i="5"/>
  <c r="J59" i="5"/>
  <c r="G42" i="5"/>
  <c r="C21" i="5"/>
  <c r="I11" i="5"/>
  <c r="I13" i="8"/>
  <c r="C40" i="8"/>
  <c r="C33" i="8"/>
  <c r="C29" i="8"/>
  <c r="F32" i="8"/>
  <c r="E33" i="8"/>
  <c r="D15" i="8"/>
  <c r="D22" i="8"/>
  <c r="G20" i="8"/>
  <c r="J22" i="8"/>
  <c r="E20" i="8"/>
  <c r="F17" i="8"/>
  <c r="H20" i="5"/>
  <c r="F14" i="5"/>
  <c r="H44" i="9"/>
  <c r="E31" i="9"/>
  <c r="E35" i="9"/>
  <c r="J42" i="9"/>
  <c r="D18" i="9"/>
  <c r="G31" i="9"/>
  <c r="F22" i="9"/>
  <c r="E40" i="9"/>
  <c r="G56" i="9"/>
  <c r="J17" i="9"/>
  <c r="H39" i="9"/>
  <c r="K44" i="9"/>
  <c r="D27" i="9"/>
  <c r="K43" i="9"/>
  <c r="D31" i="9"/>
  <c r="I51" i="9"/>
  <c r="C41" i="9"/>
  <c r="C55" i="9"/>
  <c r="D23" i="9"/>
  <c r="D15" i="9"/>
  <c r="H34" i="9"/>
  <c r="G18" i="9"/>
  <c r="G34" i="9"/>
  <c r="C36" i="5"/>
  <c r="G17" i="5"/>
  <c r="I58" i="5"/>
  <c r="H37" i="5"/>
  <c r="F54" i="5"/>
  <c r="F51" i="5"/>
  <c r="E60" i="5"/>
  <c r="D64" i="5"/>
  <c r="G65" i="5"/>
  <c r="H25" i="5"/>
  <c r="C44" i="5"/>
  <c r="I15" i="5"/>
  <c r="E43" i="5"/>
  <c r="C18" i="5"/>
  <c r="E35" i="5"/>
  <c r="H9" i="5"/>
  <c r="H33" i="5"/>
  <c r="H26" i="5"/>
  <c r="G50" i="5"/>
  <c r="H59" i="5"/>
  <c r="J42" i="5"/>
  <c r="J27" i="5"/>
  <c r="H21" i="5"/>
  <c r="F11" i="5"/>
  <c r="I27" i="8"/>
  <c r="I21" i="8"/>
  <c r="D32" i="8"/>
  <c r="C26" i="8"/>
  <c r="I19" i="8"/>
  <c r="H17" i="8"/>
  <c r="J31" i="8"/>
  <c r="H26" i="8"/>
  <c r="C20" i="5"/>
  <c r="K14" i="5"/>
  <c r="F21" i="9"/>
  <c r="I26" i="9"/>
  <c r="G54" i="9"/>
  <c r="I49" i="9"/>
  <c r="C13" i="9"/>
  <c r="I21" i="9"/>
  <c r="H21" i="9"/>
  <c r="I44" i="9"/>
  <c r="D48" i="9"/>
  <c r="E20" i="9"/>
  <c r="E29" i="9"/>
  <c r="E18" i="9"/>
  <c r="F28" i="9"/>
  <c r="I36" i="9"/>
  <c r="G20" i="9"/>
  <c r="D35" i="9"/>
  <c r="K48" i="9"/>
  <c r="G23" i="9"/>
  <c r="C45" i="9"/>
  <c r="C28" i="9"/>
  <c r="J46" i="9"/>
  <c r="I17" i="9"/>
  <c r="M15" i="5" l="1"/>
  <c r="M42" i="5"/>
  <c r="M28" i="5"/>
  <c r="M55" i="5"/>
  <c r="M32" i="5"/>
  <c r="M11" i="5"/>
  <c r="M23" i="5"/>
  <c r="M33" i="5"/>
  <c r="M31" i="5"/>
  <c r="M63" i="5"/>
  <c r="M22" i="5"/>
  <c r="M27" i="5"/>
  <c r="M50" i="5"/>
  <c r="M41" i="5"/>
  <c r="M64" i="5"/>
  <c r="M17" i="5"/>
  <c r="M14" i="5"/>
  <c r="M56" i="5"/>
  <c r="M60" i="5"/>
  <c r="M9" i="5"/>
  <c r="M30" i="5"/>
  <c r="M44" i="5"/>
  <c r="M34" i="5"/>
  <c r="M36" i="5"/>
  <c r="M16" i="5"/>
  <c r="M19" i="5"/>
  <c r="M52" i="5"/>
  <c r="M10" i="5"/>
  <c r="M46" i="5"/>
  <c r="M54" i="5"/>
  <c r="M21" i="5"/>
  <c r="M57" i="5"/>
  <c r="M47" i="5"/>
  <c r="M65" i="5"/>
  <c r="M25" i="5"/>
  <c r="M49" i="5"/>
  <c r="M35" i="5"/>
  <c r="M53" i="5"/>
  <c r="M12" i="5"/>
  <c r="M26" i="5"/>
  <c r="M24" i="5"/>
  <c r="M18" i="5"/>
  <c r="M40" i="5"/>
  <c r="M61" i="5"/>
  <c r="M48" i="5"/>
  <c r="M13" i="5"/>
  <c r="M62" i="5"/>
  <c r="M39" i="5"/>
  <c r="M51" i="5"/>
  <c r="M43" i="5"/>
  <c r="M45" i="5"/>
  <c r="M29" i="5"/>
  <c r="M59" i="5"/>
  <c r="M58" i="5"/>
  <c r="M38" i="5"/>
  <c r="M37" i="5"/>
  <c r="M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8"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<sst xmlns="http://schemas.openxmlformats.org/spreadsheetml/2006/main" count="20806" uniqueCount="260">
  <si>
    <t>Informe consumo de bebidas fuera del hogar</t>
  </si>
  <si>
    <t>Principales variables</t>
  </si>
  <si>
    <t>Perfil sociodemográfico</t>
  </si>
  <si>
    <t>Lugares y motivos de consumo</t>
  </si>
  <si>
    <t>Metodología</t>
  </si>
  <si>
    <t>Glosario variables</t>
  </si>
  <si>
    <t>Conclusiones</t>
  </si>
  <si>
    <t>Periodicidad</t>
  </si>
  <si>
    <t>Trim 1: de enero a marzo</t>
  </si>
  <si>
    <t>Trim 2: de abril a junio</t>
  </si>
  <si>
    <t>Trim 3: de julio a septiembre</t>
  </si>
  <si>
    <t>Trim 4: de octubre a diciembre</t>
  </si>
  <si>
    <t>TAM : Últimos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</si>
  <si>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</si>
  <si>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</si>
  <si>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</si>
  <si>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</si>
  <si>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producto/categoría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</si>
  <si>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</si>
  <si>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 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</si>
  <si>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</si>
  <si>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</si>
  <si>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</si>
  <si>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</si>
  <si>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</si>
  <si>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</si>
  <si>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</si>
  <si>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</si>
  <si>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</si>
  <si>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</si>
  <si>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</si>
  <si>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</si>
  <si>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</si>
  <si>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</si>
  <si>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</si>
  <si>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rPr>
        <b/>
        <sz val="11"/>
        <color theme="1"/>
        <rFont val="Calibri"/>
        <family val="2"/>
        <scheme val="minor"/>
      </rPr>
      <t xml:space="preserve">Durante el tercer trimestre de 2025, el mercado de bebidas fuera del hogar en España muestra señales de desaceleración. 
</t>
    </r>
    <r>
      <rPr>
        <sz val="11"/>
        <color theme="1"/>
        <rFont val="Calibri"/>
        <family val="2"/>
        <scheme val="minor"/>
      </rPr>
      <t xml:space="preserve">
Aunque el 87,1 % de los españoles consumieron bebidas fuera de casa, lo que confirma la solidez del sector, se observa una ligera contracción del 0,8 % respecto al mismo periodo de 2024. Este ajuste se acompaña de una reducción en la frecuencia de consumo, que pasa de 30,9 a 29,6 actos trimestrales (4,2 %).
En términos de volumen y facturación, el mercado registra una caída del 6,4 % en litros y del 4,8 % en ingresos, a pesar de un incremento del precio medio del 1,7 %. Este comportamiento refleja una contención del gasto por parte del consumidor.
El segmento de bebidas frías, mayoritario en el mercado, concentra las principales pérdidas. Destacan, cerveza que representa el 32,6 % del volumen total, con una caída del 7,5 % (18,93 millones de litros) y agua envasada que supone el 29,4 % del mercado, con un descenso del 7,7 % (17,59 millones de litros).
Ambas categorías pierden compradores y reducen la frecuencia de compra, lo que impacta directamente en la contracción global del sector.
Más del 75 % del volumen se consume en el establecimiento, principalmente en comidas y cenas (43,7 % del total). Sin embargo, estos momentos pierden intensidad, mientras que los consumos asociados a aperitivos, antes de comer, antes de cenar o durante el día, es decir ocasiones más informales muestran la mayor contención. 
Por tanto, podría resultar de un ajuste por parte de los españoles para retener el consumo en momentos considerados menos importantes y mantener otros como comidas principales. Y es que en general los españoles consumimos bebidas en un entorno social, con amigos, familia y pareja a pesar de que durante el trimestre actual, los momentos con familia y pareja se reducen.
Por su parte, otros como estar de compras y no cocinar en casa se mantienen con una tendencia positiva, mientras que el placer, la celebración y los momentos sin planificar retroceden. 
Las personas de más de 60 años son intensivas en el consumo de bebidas fuera del hogar, pues son responsables de más de 4 de cada 10 litros, sin embargo, la caída de la categoría está influenciada por el perfil de mediana edad (entre los 35 y 49 años), que reducen su consumo. Además lo hacen de manera trasversal a los productos anteriormente comentados, como cerveza (9,8 %) y agua (13,0 %).  Las regiones con mayor contracción son Andalucía, Madrid área metropolitana y Norte Centro, donde el consumo disminuye de forma significativa.
El mercado mantiene una alta penetración, pero la reducción en frecuencia y volumen, junto con la pérdida de compradores en categorías clave como cerveza y agua, evidencia un ajuste en los hábitos de consumo. Factores como la priorización de momentos más relevantes y la contención en ocasiones sociales podrían explicar esta tendencia.</t>
    </r>
  </si>
  <si>
    <t>Metodología del panel de consumo alimentario fuera de hogares: bebidas</t>
  </si>
  <si>
    <r>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t>
    </r>
    <r>
      <rPr>
        <b/>
        <sz val="12"/>
        <rFont val="Arial"/>
        <family val="2"/>
      </rPr>
      <t>Universo:</t>
    </r>
    <r>
      <rPr>
        <sz val="12"/>
        <rFont val="Arial"/>
        <family val="2"/>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t>
    </r>
    <r>
      <rPr>
        <b/>
        <sz val="12"/>
        <rFont val="Arial"/>
        <family val="2"/>
      </rPr>
      <t xml:space="preserve">Muestra*: </t>
    </r>
    <r>
      <rPr>
        <sz val="12"/>
        <rFont val="Arial"/>
        <family val="2"/>
      </rPr>
      <t>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r>
  </si>
  <si>
    <t>KPI</t>
  </si>
  <si>
    <t>perfil</t>
  </si>
  <si>
    <t>perfil nomenclatura</t>
  </si>
  <si>
    <t>Motivos</t>
  </si>
  <si>
    <t>Motivos nomenclatura</t>
  </si>
  <si>
    <t>Volumen (millones de consumiciones)</t>
  </si>
  <si>
    <t>VOLUMEN (miles consumiciones)</t>
  </si>
  <si>
    <t>DISTRIBUCION VOLUMEN X CRITERIO (consumiciones)</t>
  </si>
  <si>
    <t>TOTAL BEBIDAS</t>
  </si>
  <si>
    <t>DISTRIBUCION VOLUMEN X CRITERIO (Consumiciones)</t>
  </si>
  <si>
    <t>Volumen (millones de kilos/litros)</t>
  </si>
  <si>
    <t>VOLUMEN (miles kg ó litros)</t>
  </si>
  <si>
    <t>DISTRIBUCION VOLUMEN X CRITERIO (kg ó litros)</t>
  </si>
  <si>
    <t>.Total Bebidas Caliente</t>
  </si>
  <si>
    <t>.Total Bebidas Frias</t>
  </si>
  <si>
    <t>Valor (millones de euros)</t>
  </si>
  <si>
    <t>VALOR (miles euros)</t>
  </si>
  <si>
    <t>CONSUMO PER CAPITA (kg ó litros por individuo)</t>
  </si>
  <si>
    <t>Cafe</t>
  </si>
  <si>
    <t>% Penetración (población 15-75 años)</t>
  </si>
  <si>
    <t>PENETRACION (%)</t>
  </si>
  <si>
    <t>Leche+bebidas vegetales</t>
  </si>
  <si>
    <t>Frecuencia (actos de consumo)</t>
  </si>
  <si>
    <t>FRECUENCIA COMPRA (actos)</t>
  </si>
  <si>
    <t>Leche</t>
  </si>
  <si>
    <t>Consumo medio (consumiciones por consumidor)</t>
  </si>
  <si>
    <t>Leche Sola</t>
  </si>
  <si>
    <t>Consumo medio (kilos/litros por consumidor)</t>
  </si>
  <si>
    <t>CONSUMO MEDIO (kg ó litros por consumidor)</t>
  </si>
  <si>
    <t>Leche Con Cacao</t>
  </si>
  <si>
    <t>Consumo por acto (consumiciones)</t>
  </si>
  <si>
    <t>VOLUMEN POR ACTO (consumiciones)</t>
  </si>
  <si>
    <t>Leche Con Cafe</t>
  </si>
  <si>
    <t>Consumo per cápita (kilos/litros por individuo)</t>
  </si>
  <si>
    <t>Bebidas Vegetales</t>
  </si>
  <si>
    <t>Gasto per cápita (euros por individuo)</t>
  </si>
  <si>
    <t>GASTO PER CAPITA (€ por individuo)</t>
  </si>
  <si>
    <t>Infusiones</t>
  </si>
  <si>
    <t>Precio medio (€/kg o €/l)</t>
  </si>
  <si>
    <t>PRECIO MEDIO (kg ó litros)</t>
  </si>
  <si>
    <t>Resto Bebidas Caliente</t>
  </si>
  <si>
    <t>Total bebidas de vino</t>
  </si>
  <si>
    <t>Vino</t>
  </si>
  <si>
    <t>Tinto</t>
  </si>
  <si>
    <t>Blanco</t>
  </si>
  <si>
    <t>Rosado</t>
  </si>
  <si>
    <t>Resto vino</t>
  </si>
  <si>
    <t>Cava</t>
  </si>
  <si>
    <t>Otr.Bebidas Deri.Vino</t>
  </si>
  <si>
    <t>Tinto de Verano</t>
  </si>
  <si>
    <t>Sangria de Vino</t>
  </si>
  <si>
    <t>Sangria de Cava</t>
  </si>
  <si>
    <t>Calimocho</t>
  </si>
  <si>
    <t>Rebujito</t>
  </si>
  <si>
    <t>Espum/Lambrusc/Mosca</t>
  </si>
  <si>
    <t>Sidra</t>
  </si>
  <si>
    <t>Cerveza</t>
  </si>
  <si>
    <t>Con alcohol</t>
  </si>
  <si>
    <t>Sin alcohol</t>
  </si>
  <si>
    <t>Cerveza Envasada</t>
  </si>
  <si>
    <t>Cerveza Surtidor</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</si>
  <si>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</si>
  <si>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</si>
  <si>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</si>
  <si>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</si>
  <si>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</si>
  <si>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</si>
  <si>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</si>
  <si>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</si>
  <si>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</si>
  <si>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</si>
  <si>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</si>
  <si>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</si>
  <si>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</si>
  <si>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</si>
  <si>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</si>
  <si>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</si>
  <si>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</si>
  <si>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</si>
  <si>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</si>
  <si>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</si>
  <si>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Isotonicas</t>
  </si>
  <si>
    <t>Energeticas</t>
  </si>
  <si>
    <t>Gaseosas</t>
  </si>
  <si>
    <t>Bebidas Zumo+Leche</t>
  </si>
  <si>
    <t>Resto</t>
  </si>
  <si>
    <t>TRIM 3 23</t>
  </si>
  <si>
    <t>TRIM 4 23</t>
  </si>
  <si>
    <t>TRIM 1 24</t>
  </si>
  <si>
    <t>TRIM 2 24</t>
  </si>
  <si>
    <t>TRIM 3 24</t>
  </si>
  <si>
    <t>TRIM 4 24</t>
  </si>
  <si>
    <t>TRIM 1 25</t>
  </si>
  <si>
    <t>TRIM 2 25</t>
  </si>
  <si>
    <t>TRIM 3 25</t>
  </si>
  <si>
    <t>VOLUMEN (miles Consumiciones)</t>
  </si>
  <si>
    <t/>
  </si>
  <si>
    <t>VOLUMEN (Miles kg ó litros)</t>
  </si>
  <si>
    <t>VALOR (Miles Euros)</t>
  </si>
  <si>
    <t>FRECUENCIA COMPRA (Actos)</t>
  </si>
  <si>
    <t>COMPRA MEDIA (Consumiciones)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</si>
  <si>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</si>
  <si>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</si>
  <si>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o celda en blanco dato no disponible</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</si>
  <si>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</si>
  <si>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</si>
  <si>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</si>
  <si>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</si>
  <si>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</si>
  <si>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</si>
  <si>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</si>
  <si>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</si>
  <si>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</si>
  <si>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</si>
  <si>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</si>
  <si>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</si>
  <si>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</si>
  <si>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</si>
  <si>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</si>
  <si>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</si>
  <si>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</si>
  <si>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</si>
  <si>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</si>
  <si>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</si>
  <si>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</si>
  <si>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</si>
  <si>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</si>
  <si>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NIVEL ALTO</t>
  </si>
  <si>
    <t>NIVEL MEDIO ALTO</t>
  </si>
  <si>
    <t>NIVEL MEDIO</t>
  </si>
  <si>
    <t>NIVEL MEDIO BAJO</t>
  </si>
  <si>
    <t>NIVEL BAJO</t>
  </si>
  <si>
    <t>HOMBRE</t>
  </si>
  <si>
    <t>MUJER</t>
  </si>
  <si>
    <t>Perfil sociodemografico</t>
  </si>
  <si>
    <t>Perfil de la categoría</t>
  </si>
  <si>
    <t xml:space="preserve">% Poblacion </t>
  </si>
  <si>
    <t>(-) o celda en blanco, dato no disponible</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</si>
  <si>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</si>
  <si>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</si>
  <si>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</si>
  <si>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</si>
  <si>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</si>
  <si>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</si>
  <si>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</si>
  <si>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</si>
  <si>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</si>
  <si>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</si>
  <si>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</si>
  <si>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</si>
  <si>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</si>
  <si>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</si>
  <si>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</si>
  <si>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</si>
  <si>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</si>
  <si>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</si>
  <si>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</si>
  <si>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</si>
  <si>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</si>
  <si>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</si>
  <si>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</si>
  <si>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</si>
  <si>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</si>
  <si>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</si>
  <si>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</si>
  <si>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</si>
  <si>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</si>
  <si>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</si>
  <si>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</si>
  <si>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</si>
  <si>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</si>
  <si>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</si>
  <si>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</si>
  <si>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</si>
  <si>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</si>
  <si>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</si>
  <si>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</si>
  <si>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</si>
  <si>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</si>
  <si>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</si>
  <si>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</si>
  <si>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</si>
  <si>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</si>
  <si>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Motivos y lugares de consumo</t>
  </si>
  <si>
    <t>En el establecimiento</t>
  </si>
  <si>
    <t>T.ESPAñA</t>
  </si>
  <si>
    <t>Tda.Alimentacion/24 horas</t>
  </si>
  <si>
    <t>En la calle</t>
  </si>
  <si>
    <t>En casa de otros</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</si>
  <si>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</si>
  <si>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</si>
  <si>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</si>
  <si>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</si>
  <si>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</si>
  <si>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</si>
  <si>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</si>
  <si>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</si>
  <si>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</si>
  <si>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</si>
  <si>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</si>
  <si>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</si>
  <si>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</si>
  <si>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</si>
  <si>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</si>
  <si>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</si>
  <si>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</si>
  <si>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</si>
  <si>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</si>
  <si>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</si>
  <si>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</si>
  <si>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</si>
  <si>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</si>
  <si>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</si>
  <si>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</si>
  <si>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</si>
  <si>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</si>
  <si>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</si>
  <si>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</si>
  <si>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</si>
  <si>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</si>
  <si>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</si>
  <si>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COMPRA MEDIA (consumiciones)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</si>
</sst>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
      <b/>
      <sz val="12"/>
      <name val="Arial"/>
      <family val="2"/>
    </font>
    <font>
      <b/>
      <sz val="20"/>
      <name val="Calibri"/>
      <family val="2"/>
      <scheme val="minor"/>
    </font>
    <font>
      <sz val="2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indexed="64"/>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indexed="64"/>
      </right>
      <top/>
      <bottom style="hair">
        <color theme="0" tint="-0.24994659260841701"/>
      </bottom>
      <diagonal/>
    </border>
    <border>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11">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7" fillId="0" borderId="23"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4"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164" fontId="19" fillId="0" borderId="25" xfId="1" applyFont="1" applyFill="1" applyBorder="1" applyProtection="1">
      <protection hidden="1"/>
    </xf>
    <xf numFmtId="164" fontId="19" fillId="0" borderId="26" xfId="1" applyFont="1" applyFill="1" applyBorder="1" applyProtection="1">
      <protection hidden="1"/>
    </xf>
    <xf numFmtId="164" fontId="19" fillId="0" borderId="27" xfId="1" applyFont="1" applyFill="1" applyBorder="1" applyProtection="1">
      <protection hidden="1"/>
    </xf>
    <xf numFmtId="164" fontId="19" fillId="0" borderId="28" xfId="1" applyFont="1" applyFill="1" applyBorder="1" applyProtection="1">
      <protection hidden="1"/>
    </xf>
    <xf numFmtId="164" fontId="32" fillId="0" borderId="0" xfId="4" applyFont="1" applyFill="1" applyAlignment="1">
      <alignment horizontal="center" vertical="center" wrapText="1"/>
    </xf>
    <xf numFmtId="0" fontId="36" fillId="0" borderId="0" xfId="0" applyFont="1" applyAlignment="1">
      <alignment vertical="center" wrapText="1"/>
    </xf>
    <xf numFmtId="0" fontId="37" fillId="0" borderId="0" xfId="2" applyFont="1" applyAlignment="1">
      <alignment horizontal="left" vertical="center"/>
    </xf>
    <xf numFmtId="0" fontId="7" fillId="0" borderId="0" xfId="0" applyFont="1" applyAlignment="1">
      <alignment vertical="center" wrapText="1"/>
    </xf>
    <xf numFmtId="0" fontId="0" fillId="0" borderId="0" xfId="0" applyAlignment="1">
      <alignment vertical="top" wrapText="1"/>
    </xf>
    <xf numFmtId="0" fontId="36" fillId="0" borderId="0" xfId="0" applyFont="1" applyAlignment="1">
      <alignment horizontal="center" vertical="center" wrapText="1"/>
    </xf>
    <xf numFmtId="0" fontId="0" fillId="0" borderId="0" xfId="0" applyAlignment="1">
      <alignment horizontal="left" vertical="top" wrapText="1"/>
    </xf>
    <xf numFmtId="164" fontId="36" fillId="0" borderId="0" xfId="4" applyFont="1" applyFill="1" applyAlignment="1">
      <alignment horizontal="center" wrapText="1"/>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29" xfId="0" applyFont="1" applyBorder="1" applyAlignment="1">
      <alignment horizontal="center" vertical="center"/>
    </xf>
    <xf numFmtId="0" fontId="28" fillId="0" borderId="0" xfId="3" applyFont="1" applyAlignment="1">
      <alignment horizontal="left" vertical="top"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7" fmlaRange="Desplegables!$B$2:$B$12" noThreeD="1" sel="5" val="3"/>
</file>

<file path=xl/ctrlProps/ctrlProp2.xml><?xml version="1.0" encoding="utf-8"?>
<formControlPr xmlns="http://schemas.microsoft.com/office/spreadsheetml/2009/9/main" objectType="Drop" dropStyle="combo" dx="22" fmlaLink="A8" fmlaRange="Desplegables!$E$2:$E$4" noThreeD="1" sel="1" val="0"/>
</file>

<file path=xl/ctrlProps/ctrlProp3.xml><?xml version="1.0" encoding="utf-8"?>
<formControlPr xmlns="http://schemas.microsoft.com/office/spreadsheetml/2009/9/main" objectType="Drop" dropStyle="combo" dx="22" fmlaLink="C8" fmlaRange="Desplegables!$H$2:$H$58" noThreeD="1" sel="12" val="9"/>
</file>

<file path=xl/ctrlProps/ctrlProp4.xml><?xml version="1.0" encoding="utf-8"?>
<formControlPr xmlns="http://schemas.microsoft.com/office/spreadsheetml/2009/9/main" objectType="Drop" dropStyle="combo" dx="22" fmlaLink="A8" fmlaRange="Desplegables!$L$2:$L$4" noThreeD="1" sel="1" val="0"/>
</file>

<file path=xl/ctrlProps/ctrlProp5.xml><?xml version="1.0" encoding="utf-8"?>
<formControlPr xmlns="http://schemas.microsoft.com/office/spreadsheetml/2009/9/main" objectType="Drop" dropStyle="combo" dx="22" fmlaLink="C8"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408216</xdr:colOff>
      <xdr:row>0</xdr:row>
      <xdr:rowOff>68037</xdr:rowOff>
    </xdr:from>
    <xdr:to>
      <xdr:col>3</xdr:col>
      <xdr:colOff>282577</xdr:colOff>
      <xdr:row>2</xdr:row>
      <xdr:rowOff>16783</xdr:rowOff>
    </xdr:to>
    <xdr:sp macro="" textlink="">
      <xdr:nvSpPr>
        <xdr:cNvPr id="2" name="Freeform 2">
          <a:extLst>
            <a:ext uri="{FF2B5EF4-FFF2-40B4-BE49-F238E27FC236}">
              <a16:creationId xmlns:a16="http://schemas.microsoft.com/office/drawing/2014/main" id="{9B3A09F9-6056-40B0-8481-792988E91B98}"/>
            </a:ext>
          </a:extLst>
        </xdr:cNvPr>
        <xdr:cNvSpPr/>
      </xdr:nvSpPr>
      <xdr:spPr>
        <a:xfrm>
          <a:off x="408216" y="68037"/>
          <a:ext cx="2274661" cy="105999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476198</xdr:colOff>
      <xdr:row>12</xdr:row>
      <xdr:rowOff>103621</xdr:rowOff>
    </xdr:from>
    <xdr:to>
      <xdr:col>3</xdr:col>
      <xdr:colOff>775607</xdr:colOff>
      <xdr:row>17</xdr:row>
      <xdr:rowOff>3176</xdr:rowOff>
    </xdr:to>
    <xdr:sp macro="" textlink="">
      <xdr:nvSpPr>
        <xdr:cNvPr id="3" name="Freeform 11">
          <a:extLst>
            <a:ext uri="{FF2B5EF4-FFF2-40B4-BE49-F238E27FC236}">
              <a16:creationId xmlns:a16="http://schemas.microsoft.com/office/drawing/2014/main" id="{C330FA1F-4182-47BA-AB79-136AEB4B1DE5}"/>
            </a:ext>
          </a:extLst>
        </xdr:cNvPr>
        <xdr:cNvSpPr/>
      </xdr:nvSpPr>
      <xdr:spPr>
        <a:xfrm>
          <a:off x="476198" y="5570971"/>
          <a:ext cx="2699709" cy="82030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698500</xdr:colOff>
      <xdr:row>2</xdr:row>
      <xdr:rowOff>86984</xdr:rowOff>
    </xdr:from>
    <xdr:to>
      <xdr:col>7</xdr:col>
      <xdr:colOff>577850</xdr:colOff>
      <xdr:row>11</xdr:row>
      <xdr:rowOff>20966</xdr:rowOff>
    </xdr:to>
    <xdr:pic>
      <xdr:nvPicPr>
        <xdr:cNvPr id="4" name="Imagen 3">
          <a:extLst>
            <a:ext uri="{FF2B5EF4-FFF2-40B4-BE49-F238E27FC236}">
              <a16:creationId xmlns:a16="http://schemas.microsoft.com/office/drawing/2014/main" id="{4CAF7539-1A4C-5AC6-9EDC-34D6966083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500" y="1198234"/>
          <a:ext cx="5480050" cy="4105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1504950</xdr:colOff>
      <xdr:row>37</xdr:row>
      <xdr:rowOff>123603</xdr:rowOff>
    </xdr:from>
    <xdr:to>
      <xdr:col>0</xdr:col>
      <xdr:colOff>5743575</xdr:colOff>
      <xdr:row>54</xdr:row>
      <xdr:rowOff>57150</xdr:rowOff>
    </xdr:to>
    <xdr:grpSp>
      <xdr:nvGrpSpPr>
        <xdr:cNvPr id="2" name="5 Grupo">
          <a:extLst>
            <a:ext uri="{FF2B5EF4-FFF2-40B4-BE49-F238E27FC236}">
              <a16:creationId xmlns:a16="http://schemas.microsoft.com/office/drawing/2014/main" id="{84111358-0BD4-499C-BA9A-401EC0181F6C}"/>
            </a:ext>
          </a:extLst>
        </xdr:cNvPr>
        <xdr:cNvGrpSpPr/>
      </xdr:nvGrpSpPr>
      <xdr:grpSpPr>
        <a:xfrm>
          <a:off x="1504950" y="10956703"/>
          <a:ext cx="4238625" cy="2956147"/>
          <a:chOff x="2450483" y="941737"/>
          <a:chExt cx="6608172" cy="4643216"/>
        </a:xfrm>
        <a:noFill/>
      </xdr:grpSpPr>
      <xdr:grpSp>
        <xdr:nvGrpSpPr>
          <xdr:cNvPr id="3" name="Group 248">
            <a:extLst>
              <a:ext uri="{FF2B5EF4-FFF2-40B4-BE49-F238E27FC236}">
                <a16:creationId xmlns:a16="http://schemas.microsoft.com/office/drawing/2014/main" id="{3AF6ED95-B651-4B81-F88E-423A6BE5F509}"/>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8705BB79-44E4-C9FC-F21A-B03A6AA6C7DD}"/>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44EFE89D-B3F7-6D3A-DAD0-E2202C220FFF}"/>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39D95958-CBF4-7B8E-E7C3-06844DCEE78A}"/>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4B0A6989-09BD-6316-983D-78815B1C945F}"/>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D35A710F-04CC-6F4F-3B36-6138C32F9382}"/>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7B708061-9AD7-ACE9-8874-15204DA13942}"/>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E007B82A-C670-AA84-E0F1-F0DD5C288FF7}"/>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E9DB554B-122C-3C70-B86C-149A0FFB1722}"/>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CA3BEC5D-184E-BB12-F6E0-5330B400AAE9}"/>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4932BDDD-65D3-31FD-B44B-E34549F7280D}"/>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1AAD6290-F846-6A22-F89B-A60F31F4D6A9}"/>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C072E650-9485-98FD-0813-DF163B45F6BD}"/>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376542CA-9695-F9D1-BCE2-53360C41C446}"/>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36377C72-6D04-835F-F9EC-AB6AF03BDE7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6D1D6C5-630B-DDB4-4C25-5ABFACE68BC3}"/>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8404716E-62AD-7634-2622-835BF48F26F7}"/>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CCDBC730-2B93-1F93-B1B6-B2F1A64FCFDD}"/>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125FEBA4-6A4C-8ACE-8117-A7E4B9E98385}"/>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84EC0B8D-9CBB-62F4-7D27-5F87682A1B3D}"/>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DE440D28-FE47-B42F-44FD-A086473BF56D}"/>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D43439C1-D209-86DD-7674-2E1C55FEF586}"/>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A4FD8DC9-DAEB-5BA5-EFBB-29B6088771EB}"/>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E9CE5519-ED35-E250-7CA2-9F62302C73D1}"/>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54E490F6-4748-ECF3-31C6-57FCC76D6CAB}"/>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8F7BE714-6D48-31BA-67C8-9611F14290F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BBF7BA5B-150D-F7C5-A364-CFDBCE2210C2}"/>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48119C3C-64F1-9CCE-9979-8D9CE4E674AE}"/>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C11003C-6296-5ED3-00E9-CB4229653E12}"/>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D6F947A-D5B8-F40E-0BDE-6B07B73A9DE5}"/>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39FCB75-032E-1B13-5CAE-DA0B7CFF596F}"/>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FD58C5FC-85D3-0C5C-FE60-0290E96737F9}"/>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677DD244-12CA-0D79-0C16-225F63E5F3F8}"/>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F5500783-BFEA-591B-398B-5C54840B63D8}"/>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88EFF89F-B7F5-A0C4-5673-F10C8650C3C1}"/>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D39A1E45-BDD0-4987-4626-F1C67465E4C5}"/>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269AD71A-2AEC-52AA-F67B-5720A7AF7894}"/>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71B221A5-C930-2091-49FC-EC6671AB83DB}"/>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EAECF696-2BC8-EBA7-6DD9-C8DDB370A93E}"/>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9ADEA88-7CB8-69B2-AC20-FBAB9BABA1DC}"/>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F206EFA6-959F-5C25-0FBB-F267CF91B843}"/>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472E4AC2-C3D4-B396-E61A-E36BCF0EEF8B}"/>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D12C86E3-85F2-0802-0EA2-29F91CB05FD9}"/>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41A6233F-ADCB-ED9D-0CB0-7F68FD88BF78}"/>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B55BF321-8C4E-B25B-F52A-D8873DEA2567}"/>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6B5B3365-B269-E437-A5D5-67B02363C9F5}"/>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D093FA97-8F57-3D1E-9C9F-8E7B9A470DFA}"/>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29C29DCF-60E9-1B66-F2AA-3FF0E48E8387}"/>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CC1B4972-2C1F-A9BB-805A-92E14B538CD2}"/>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D463F39D-2DD8-EC84-B031-43DB97723BFD}"/>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CAEB180F-6EAF-E8AD-2D75-002D2C67D307}"/>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B9376BFC-6362-D9DF-5C2A-35F4377912F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6F63F15A-DCA0-DBDA-94B5-8EA5B41B38E4}"/>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9F99D8A-A6CF-7E1D-EAFA-73667C8014AE}"/>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5AB65307-4FD9-F003-BFBC-864F122D966F}"/>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87D87ED8-DCD7-FF5C-0B9F-3E790BCB9E4A}"/>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472B758F-EFF1-4804-FF35-FC1840A90D3D}"/>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156C47CB-4AAA-CCD6-FBDC-521474B2D525}"/>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6E4ECAAC-65DB-7AB9-A757-A159F6C5275B}"/>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CB4505C6-99DC-C609-2BF4-2A1B81EEDAE3}"/>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3DF0F1DD-48F4-CC74-81FF-82DB9A4F0BE5}"/>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71E7A79D-DFF3-71B8-037B-7AACEF24A9E8}"/>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14A83EEA-7ADE-B761-E2B3-B81D3376FA21}"/>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D328D993-7547-01CA-46C9-2A0502D66A8B}"/>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CD4E625D-9378-4DBC-E313-67551369E2C1}"/>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5645C7BC-09C0-1F1A-0E0F-21D4373CC362}"/>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4742E983-682F-35A5-7C72-6DC09DCD624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BF8EBFC7-9B2B-0EE8-D11B-E9646ADB88FB}"/>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39BC9314-7F0E-E57B-EDCB-7E080E7963BA}"/>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75E66C5E-F6BD-0AF4-F64B-8B490AEAB632}"/>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A3DD2215-C958-0C7B-8E9F-5E19412AB155}"/>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2509508B-4722-995B-8FD4-4BDAAE565212}"/>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86C53AAF-BB60-FB5F-BD93-311806A89855}"/>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4264D5B3-628F-2EEF-532A-83EE49CF0778}"/>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A298D523-6DE0-370B-C119-461D5BE2FD6A}"/>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93952E9-BE03-2C7F-C7C1-B0FD8957EC2E}"/>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A9A7BB0A-BBBA-07F5-501D-948E35F0820C}"/>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DA08596B-C5A6-29F4-AAAC-B717995BD3DD}"/>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F24C1FEB-75C1-6B17-1449-2DDF53D825CB}"/>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1</xdr:row>
      <xdr:rowOff>74990</xdr:rowOff>
    </xdr:from>
    <xdr:to>
      <xdr:col>0</xdr:col>
      <xdr:colOff>836083</xdr:colOff>
      <xdr:row>1</xdr:row>
      <xdr:rowOff>969709</xdr:rowOff>
    </xdr:to>
    <xdr:pic>
      <xdr:nvPicPr>
        <xdr:cNvPr id="82" name="Imagen 81">
          <a:hlinkClick xmlns:r="http://schemas.openxmlformats.org/officeDocument/2006/relationships" r:id="rId1"/>
          <a:extLst>
            <a:ext uri="{FF2B5EF4-FFF2-40B4-BE49-F238E27FC236}">
              <a16:creationId xmlns:a16="http://schemas.microsoft.com/office/drawing/2014/main" id="{AF56CC39-3382-47F7-A6C8-C9A60139C2F4}"/>
            </a:ext>
          </a:extLst>
        </xdr:cNvPr>
        <xdr:cNvPicPr>
          <a:picLocks noChangeAspect="1"/>
        </xdr:cNvPicPr>
      </xdr:nvPicPr>
      <xdr:blipFill>
        <a:blip xmlns:r="http://schemas.openxmlformats.org/officeDocument/2006/relationships" r:embed="rId2"/>
        <a:stretch>
          <a:fillRect/>
        </a:stretch>
      </xdr:blipFill>
      <xdr:spPr>
        <a:xfrm>
          <a:off x="0" y="259140"/>
          <a:ext cx="836083" cy="894719"/>
        </a:xfrm>
        <a:prstGeom prst="rect">
          <a:avLst/>
        </a:prstGeom>
      </xdr:spPr>
    </xdr:pic>
    <xdr:clientData/>
  </xdr:twoCellAnchor>
  <xdr:twoCellAnchor>
    <xdr:from>
      <xdr:col>0</xdr:col>
      <xdr:colOff>1303466</xdr:colOff>
      <xdr:row>1</xdr:row>
      <xdr:rowOff>0</xdr:rowOff>
    </xdr:from>
    <xdr:to>
      <xdr:col>0</xdr:col>
      <xdr:colOff>3592641</xdr:colOff>
      <xdr:row>1</xdr:row>
      <xdr:rowOff>1054101</xdr:rowOff>
    </xdr:to>
    <xdr:sp macro="" textlink="">
      <xdr:nvSpPr>
        <xdr:cNvPr id="83" name="Freeform 2">
          <a:extLst>
            <a:ext uri="{FF2B5EF4-FFF2-40B4-BE49-F238E27FC236}">
              <a16:creationId xmlns:a16="http://schemas.microsoft.com/office/drawing/2014/main" id="{1F0C41FD-A216-4946-BCCA-81C4411D409C}"/>
            </a:ext>
          </a:extLst>
        </xdr:cNvPr>
        <xdr:cNvSpPr/>
      </xdr:nvSpPr>
      <xdr:spPr>
        <a:xfrm>
          <a:off x="1303466" y="184150"/>
          <a:ext cx="2289175"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8093528</xdr:colOff>
      <xdr:row>1</xdr:row>
      <xdr:rowOff>57809</xdr:rowOff>
    </xdr:from>
    <xdr:to>
      <xdr:col>0</xdr:col>
      <xdr:colOff>10791876</xdr:colOff>
      <xdr:row>1</xdr:row>
      <xdr:rowOff>838654</xdr:rowOff>
    </xdr:to>
    <xdr:sp macro="" textlink="">
      <xdr:nvSpPr>
        <xdr:cNvPr id="84" name="Freeform 11">
          <a:extLst>
            <a:ext uri="{FF2B5EF4-FFF2-40B4-BE49-F238E27FC236}">
              <a16:creationId xmlns:a16="http://schemas.microsoft.com/office/drawing/2014/main" id="{9282269C-B9D7-4845-8C94-F3A9C201C832}"/>
            </a:ext>
          </a:extLst>
        </xdr:cNvPr>
        <xdr:cNvSpPr/>
      </xdr:nvSpPr>
      <xdr:spPr>
        <a:xfrm>
          <a:off x="8093528" y="241959"/>
          <a:ext cx="2698348"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1212903</xdr:colOff>
      <xdr:row>0</xdr:row>
      <xdr:rowOff>137584</xdr:rowOff>
    </xdr:from>
    <xdr:to>
      <xdr:col>0</xdr:col>
      <xdr:colOff>3489378</xdr:colOff>
      <xdr:row>1</xdr:row>
      <xdr:rowOff>570442</xdr:rowOff>
    </xdr:to>
    <xdr:sp macro="" textlink="">
      <xdr:nvSpPr>
        <xdr:cNvPr id="2" name="Freeform 2">
          <a:extLst>
            <a:ext uri="{FF2B5EF4-FFF2-40B4-BE49-F238E27FC236}">
              <a16:creationId xmlns:a16="http://schemas.microsoft.com/office/drawing/2014/main" id="{ACF781B5-C047-436C-A78B-CD713E586CC5}"/>
            </a:ext>
          </a:extLst>
        </xdr:cNvPr>
        <xdr:cNvSpPr/>
      </xdr:nvSpPr>
      <xdr:spPr>
        <a:xfrm>
          <a:off x="1212903" y="137584"/>
          <a:ext cx="2276475" cy="1048808"/>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5408083</xdr:colOff>
      <xdr:row>0</xdr:row>
      <xdr:rowOff>208093</xdr:rowOff>
    </xdr:from>
    <xdr:to>
      <xdr:col>0</xdr:col>
      <xdr:colOff>8115956</xdr:colOff>
      <xdr:row>1</xdr:row>
      <xdr:rowOff>367695</xdr:rowOff>
    </xdr:to>
    <xdr:sp macro="" textlink="">
      <xdr:nvSpPr>
        <xdr:cNvPr id="3" name="Freeform 11">
          <a:extLst>
            <a:ext uri="{FF2B5EF4-FFF2-40B4-BE49-F238E27FC236}">
              <a16:creationId xmlns:a16="http://schemas.microsoft.com/office/drawing/2014/main" id="{A4BACF96-F73F-4092-8D16-E3CDD66230FE}"/>
            </a:ext>
          </a:extLst>
        </xdr:cNvPr>
        <xdr:cNvSpPr/>
      </xdr:nvSpPr>
      <xdr:spPr>
        <a:xfrm>
          <a:off x="5408083" y="208093"/>
          <a:ext cx="2707873" cy="775552"/>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201083</xdr:colOff>
      <xdr:row>0</xdr:row>
      <xdr:rowOff>127000</xdr:rowOff>
    </xdr:from>
    <xdr:to>
      <xdr:col>0</xdr:col>
      <xdr:colOff>1018116</xdr:colOff>
      <xdr:row>1</xdr:row>
      <xdr:rowOff>390952</xdr:rowOff>
    </xdr:to>
    <xdr:pic>
      <xdr:nvPicPr>
        <xdr:cNvPr id="4" name="Imagen 3">
          <a:hlinkClick xmlns:r="http://schemas.openxmlformats.org/officeDocument/2006/relationships" r:id="rId3"/>
          <a:extLst>
            <a:ext uri="{FF2B5EF4-FFF2-40B4-BE49-F238E27FC236}">
              <a16:creationId xmlns:a16="http://schemas.microsoft.com/office/drawing/2014/main" id="{DA20B211-4C76-45E0-A3BE-068A4E76CE32}"/>
            </a:ext>
          </a:extLst>
        </xdr:cNvPr>
        <xdr:cNvPicPr>
          <a:picLocks noChangeAspect="1"/>
        </xdr:cNvPicPr>
      </xdr:nvPicPr>
      <xdr:blipFill>
        <a:blip xmlns:r="http://schemas.openxmlformats.org/officeDocument/2006/relationships" r:embed="rId4"/>
        <a:stretch>
          <a:fillRect/>
        </a:stretch>
      </xdr:blipFill>
      <xdr:spPr>
        <a:xfrm>
          <a:off x="201083" y="127000"/>
          <a:ext cx="826558" cy="8799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82906</xdr:colOff>
      <xdr:row>0</xdr:row>
      <xdr:rowOff>54428</xdr:rowOff>
    </xdr:from>
    <xdr:to>
      <xdr:col>4</xdr:col>
      <xdr:colOff>766438</xdr:colOff>
      <xdr:row>1</xdr:row>
      <xdr:rowOff>101600</xdr:rowOff>
    </xdr:to>
    <xdr:sp macro="" textlink="">
      <xdr:nvSpPr>
        <xdr:cNvPr id="2" name="Freeform 2">
          <a:extLst>
            <a:ext uri="{FF2B5EF4-FFF2-40B4-BE49-F238E27FC236}">
              <a16:creationId xmlns:a16="http://schemas.microsoft.com/office/drawing/2014/main" id="{279BCC74-69D4-4395-BE68-D78F4385964B}"/>
            </a:ext>
          </a:extLst>
        </xdr:cNvPr>
        <xdr:cNvSpPr/>
      </xdr:nvSpPr>
      <xdr:spPr>
        <a:xfrm>
          <a:off x="1314806" y="54428"/>
          <a:ext cx="2283732" cy="104412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861785</xdr:colOff>
      <xdr:row>0</xdr:row>
      <xdr:rowOff>162583</xdr:rowOff>
    </xdr:from>
    <xdr:to>
      <xdr:col>9</xdr:col>
      <xdr:colOff>752980</xdr:colOff>
      <xdr:row>0</xdr:row>
      <xdr:rowOff>943428</xdr:rowOff>
    </xdr:to>
    <xdr:sp macro="" textlink="">
      <xdr:nvSpPr>
        <xdr:cNvPr id="3" name="Freeform 11">
          <a:extLst>
            <a:ext uri="{FF2B5EF4-FFF2-40B4-BE49-F238E27FC236}">
              <a16:creationId xmlns:a16="http://schemas.microsoft.com/office/drawing/2014/main" id="{67E0A7E5-A671-4D0C-A861-66F4B480C63D}"/>
            </a:ext>
          </a:extLst>
        </xdr:cNvPr>
        <xdr:cNvSpPr/>
      </xdr:nvSpPr>
      <xdr:spPr>
        <a:xfrm>
          <a:off x="6894285" y="162583"/>
          <a:ext cx="2704245"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0</xdr:colOff>
      <xdr:row>0</xdr:row>
      <xdr:rowOff>0</xdr:rowOff>
    </xdr:from>
    <xdr:to>
      <xdr:col>2</xdr:col>
      <xdr:colOff>30087</xdr:colOff>
      <xdr:row>0</xdr:row>
      <xdr:rowOff>894719</xdr:rowOff>
    </xdr:to>
    <xdr:pic>
      <xdr:nvPicPr>
        <xdr:cNvPr id="4" name="Imagen 3">
          <a:hlinkClick xmlns:r="http://schemas.openxmlformats.org/officeDocument/2006/relationships" r:id="rId3"/>
          <a:extLst>
            <a:ext uri="{FF2B5EF4-FFF2-40B4-BE49-F238E27FC236}">
              <a16:creationId xmlns:a16="http://schemas.microsoft.com/office/drawing/2014/main" id="{D99EBCA4-F2BA-484F-AB20-7209C4B4FA25}"/>
            </a:ext>
          </a:extLst>
        </xdr:cNvPr>
        <xdr:cNvPicPr>
          <a:picLocks noChangeAspect="1"/>
        </xdr:cNvPicPr>
      </xdr:nvPicPr>
      <xdr:blipFill>
        <a:blip xmlns:r="http://schemas.openxmlformats.org/officeDocument/2006/relationships" r:embed="rId4"/>
        <a:stretch>
          <a:fillRect/>
        </a:stretch>
      </xdr:blipFill>
      <xdr:spPr>
        <a:xfrm>
          <a:off x="431800" y="0"/>
          <a:ext cx="827012" cy="894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175260</xdr:colOff>
          <xdr:row>5</xdr:row>
          <xdr:rowOff>91440</xdr:rowOff>
        </xdr:from>
        <xdr:to>
          <xdr:col>2</xdr:col>
          <xdr:colOff>137160</xdr:colOff>
          <xdr:row>6</xdr:row>
          <xdr:rowOff>365760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829733</xdr:colOff>
      <xdr:row>1</xdr:row>
      <xdr:rowOff>246363</xdr:rowOff>
    </xdr:to>
    <xdr:pic>
      <xdr:nvPicPr>
        <xdr:cNvPr id="2" name="Imagen 1">
          <a:hlinkClick xmlns:r="http://schemas.openxmlformats.org/officeDocument/2006/relationships" r:id="rId1"/>
          <a:extLst>
            <a:ext uri="{FF2B5EF4-FFF2-40B4-BE49-F238E27FC236}">
              <a16:creationId xmlns:a16="http://schemas.microsoft.com/office/drawing/2014/main" id="{AF127A61-A754-4E87-B196-339A5DDD541C}"/>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2</xdr:col>
      <xdr:colOff>519254</xdr:colOff>
      <xdr:row>1</xdr:row>
      <xdr:rowOff>325766</xdr:rowOff>
    </xdr:to>
    <xdr:sp macro="" textlink="">
      <xdr:nvSpPr>
        <xdr:cNvPr id="3" name="Freeform 2">
          <a:extLst>
            <a:ext uri="{FF2B5EF4-FFF2-40B4-BE49-F238E27FC236}">
              <a16:creationId xmlns:a16="http://schemas.microsoft.com/office/drawing/2014/main" id="{7F372CBA-BD86-475B-AD96-D6B99860CDE4}"/>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10</xdr:col>
      <xdr:colOff>140537</xdr:colOff>
      <xdr:row>0</xdr:row>
      <xdr:rowOff>162584</xdr:rowOff>
    </xdr:from>
    <xdr:to>
      <xdr:col>13</xdr:col>
      <xdr:colOff>717</xdr:colOff>
      <xdr:row>1</xdr:row>
      <xdr:rowOff>197858</xdr:rowOff>
    </xdr:to>
    <xdr:sp macro="" textlink="">
      <xdr:nvSpPr>
        <xdr:cNvPr id="4" name="Freeform 11">
          <a:extLst>
            <a:ext uri="{FF2B5EF4-FFF2-40B4-BE49-F238E27FC236}">
              <a16:creationId xmlns:a16="http://schemas.microsoft.com/office/drawing/2014/main" id="{769E69CE-CB46-48DF-9E13-78A47A28B83A}"/>
            </a:ext>
          </a:extLst>
        </xdr:cNvPr>
        <xdr:cNvSpPr/>
      </xdr:nvSpPr>
      <xdr:spPr>
        <a:xfrm>
          <a:off x="13565395" y="162584"/>
          <a:ext cx="2699709" cy="772114"/>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7</xdr:row>
          <xdr:rowOff>83820</xdr:rowOff>
        </xdr:from>
        <xdr:to>
          <xdr:col>2</xdr:col>
          <xdr:colOff>38100</xdr:colOff>
          <xdr:row>8</xdr:row>
          <xdr:rowOff>106680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8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7</xdr:row>
          <xdr:rowOff>83820</xdr:rowOff>
        </xdr:from>
        <xdr:to>
          <xdr:col>5</xdr:col>
          <xdr:colOff>838200</xdr:colOff>
          <xdr:row>8</xdr:row>
          <xdr:rowOff>106680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8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829733</xdr:colOff>
      <xdr:row>1</xdr:row>
      <xdr:rowOff>255693</xdr:rowOff>
    </xdr:to>
    <xdr:pic>
      <xdr:nvPicPr>
        <xdr:cNvPr id="2" name="Imagen 1">
          <a:hlinkClick xmlns:r="http://schemas.openxmlformats.org/officeDocument/2006/relationships" r:id="rId1"/>
          <a:extLst>
            <a:ext uri="{FF2B5EF4-FFF2-40B4-BE49-F238E27FC236}">
              <a16:creationId xmlns:a16="http://schemas.microsoft.com/office/drawing/2014/main" id="{F7D7579F-CF0B-4F1E-A7A0-57C7B8CC8379}"/>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1</xdr:col>
      <xdr:colOff>369572</xdr:colOff>
      <xdr:row>1</xdr:row>
      <xdr:rowOff>331921</xdr:rowOff>
    </xdr:to>
    <xdr:sp macro="" textlink="">
      <xdr:nvSpPr>
        <xdr:cNvPr id="3" name="Freeform 2">
          <a:extLst>
            <a:ext uri="{FF2B5EF4-FFF2-40B4-BE49-F238E27FC236}">
              <a16:creationId xmlns:a16="http://schemas.microsoft.com/office/drawing/2014/main" id="{71924A65-D78E-46D8-BBD0-29DE694A589D}"/>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676733</xdr:colOff>
      <xdr:row>0</xdr:row>
      <xdr:rowOff>214776</xdr:rowOff>
    </xdr:from>
    <xdr:to>
      <xdr:col>13</xdr:col>
      <xdr:colOff>16422</xdr:colOff>
      <xdr:row>1</xdr:row>
      <xdr:rowOff>259380</xdr:rowOff>
    </xdr:to>
    <xdr:sp macro="" textlink="">
      <xdr:nvSpPr>
        <xdr:cNvPr id="4" name="Freeform 11">
          <a:extLst>
            <a:ext uri="{FF2B5EF4-FFF2-40B4-BE49-F238E27FC236}">
              <a16:creationId xmlns:a16="http://schemas.microsoft.com/office/drawing/2014/main" id="{F17D9A83-CBC3-4395-90B7-60FA4967581F}"/>
            </a:ext>
          </a:extLst>
        </xdr:cNvPr>
        <xdr:cNvSpPr/>
      </xdr:nvSpPr>
      <xdr:spPr>
        <a:xfrm>
          <a:off x="12041493" y="214776"/>
          <a:ext cx="2706059" cy="775289"/>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6</xdr:row>
          <xdr:rowOff>297180</xdr:rowOff>
        </xdr:from>
        <xdr:to>
          <xdr:col>1</xdr:col>
          <xdr:colOff>320040</xdr:colOff>
          <xdr:row>7</xdr:row>
          <xdr:rowOff>220980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6</xdr:row>
          <xdr:rowOff>289560</xdr:rowOff>
        </xdr:from>
        <xdr:to>
          <xdr:col>5</xdr:col>
          <xdr:colOff>548640</xdr:colOff>
          <xdr:row>7</xdr:row>
          <xdr:rowOff>259080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832908</xdr:colOff>
      <xdr:row>1</xdr:row>
      <xdr:rowOff>245015</xdr:rowOff>
    </xdr:to>
    <xdr:pic>
      <xdr:nvPicPr>
        <xdr:cNvPr id="2" name="Imagen 1">
          <a:hlinkClick xmlns:r="http://schemas.openxmlformats.org/officeDocument/2006/relationships" r:id="rId1"/>
          <a:extLst>
            <a:ext uri="{FF2B5EF4-FFF2-40B4-BE49-F238E27FC236}">
              <a16:creationId xmlns:a16="http://schemas.microsoft.com/office/drawing/2014/main" id="{FBAD3E12-B235-4207-AF88-E2DD028317E8}"/>
            </a:ext>
          </a:extLst>
        </xdr:cNvPr>
        <xdr:cNvPicPr>
          <a:picLocks noChangeAspect="1"/>
        </xdr:cNvPicPr>
      </xdr:nvPicPr>
      <xdr:blipFill>
        <a:blip xmlns:r="http://schemas.openxmlformats.org/officeDocument/2006/relationships" r:embed="rId2"/>
        <a:stretch>
          <a:fillRect/>
        </a:stretch>
      </xdr:blipFill>
      <xdr:spPr>
        <a:xfrm>
          <a:off x="0" y="84515"/>
          <a:ext cx="832908" cy="895513"/>
        </a:xfrm>
        <a:prstGeom prst="rect">
          <a:avLst/>
        </a:prstGeom>
      </xdr:spPr>
    </xdr:pic>
    <xdr:clientData/>
  </xdr:twoCellAnchor>
  <xdr:twoCellAnchor>
    <xdr:from>
      <xdr:col>0</xdr:col>
      <xdr:colOff>1300291</xdr:colOff>
      <xdr:row>0</xdr:row>
      <xdr:rowOff>0</xdr:rowOff>
    </xdr:from>
    <xdr:to>
      <xdr:col>1</xdr:col>
      <xdr:colOff>80070</xdr:colOff>
      <xdr:row>1</xdr:row>
      <xdr:rowOff>324418</xdr:rowOff>
    </xdr:to>
    <xdr:sp macro="" textlink="">
      <xdr:nvSpPr>
        <xdr:cNvPr id="3" name="Freeform 2">
          <a:extLst>
            <a:ext uri="{FF2B5EF4-FFF2-40B4-BE49-F238E27FC236}">
              <a16:creationId xmlns:a16="http://schemas.microsoft.com/office/drawing/2014/main" id="{8FC87950-77D5-4F1F-826A-8A8692A50FE0}"/>
            </a:ext>
          </a:extLst>
        </xdr:cNvPr>
        <xdr:cNvSpPr/>
      </xdr:nvSpPr>
      <xdr:spPr>
        <a:xfrm>
          <a:off x="1300291" y="0"/>
          <a:ext cx="2292123" cy="106260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561747</xdr:colOff>
      <xdr:row>0</xdr:row>
      <xdr:rowOff>257834</xdr:rowOff>
    </xdr:from>
    <xdr:to>
      <xdr:col>10</xdr:col>
      <xdr:colOff>1026256</xdr:colOff>
      <xdr:row>1</xdr:row>
      <xdr:rowOff>298110</xdr:rowOff>
    </xdr:to>
    <xdr:sp macro="" textlink="">
      <xdr:nvSpPr>
        <xdr:cNvPr id="4" name="Freeform 11">
          <a:extLst>
            <a:ext uri="{FF2B5EF4-FFF2-40B4-BE49-F238E27FC236}">
              <a16:creationId xmlns:a16="http://schemas.microsoft.com/office/drawing/2014/main" id="{5351BB25-53A9-40F5-A7D4-37B4A353B61D}"/>
            </a:ext>
          </a:extLst>
        </xdr:cNvPr>
        <xdr:cNvSpPr/>
      </xdr:nvSpPr>
      <xdr:spPr>
        <a:xfrm>
          <a:off x="11313091" y="257834"/>
          <a:ext cx="2702884" cy="778464"/>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8"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2725-9114-49D4-BC1C-EADDE7FAE799}">
  <dimension ref="B1:P33"/>
  <sheetViews>
    <sheetView showGridLines="0" showRowColHeaders="0" tabSelected="1" zoomScale="70" zoomScaleNormal="70" workbookViewId="0">
      <selection activeCell="O24" sqref="O24"/>
    </sheetView>
  </sheetViews>
  <sheetFormatPr baseColWidth="10" defaultColWidth="11.44140625" defaultRowHeight="14.4" x14ac:dyDescent="0.3"/>
  <cols>
    <col min="13" max="13" width="14.44140625" customWidth="1"/>
  </cols>
  <sheetData>
    <row r="1" spans="2:16" ht="73.05" customHeight="1" x14ac:dyDescent="0.3">
      <c r="B1" s="97"/>
      <c r="C1" s="97"/>
      <c r="D1" s="97"/>
      <c r="E1" s="101" t="s">
        <v>0</v>
      </c>
      <c r="F1" s="101"/>
      <c r="G1" s="101"/>
      <c r="H1" s="101"/>
      <c r="I1" s="101"/>
      <c r="J1" s="101"/>
      <c r="K1" s="101"/>
      <c r="L1" s="101"/>
      <c r="M1" s="101"/>
      <c r="N1" s="97"/>
      <c r="O1" s="97"/>
      <c r="P1" s="97"/>
    </row>
    <row r="4" spans="2:16" x14ac:dyDescent="0.3">
      <c r="B4" s="11"/>
    </row>
    <row r="5" spans="2:16" ht="47.55" customHeight="1" x14ac:dyDescent="0.3">
      <c r="J5" s="98" t="s">
        <v>1</v>
      </c>
    </row>
    <row r="6" spans="2:16" ht="47.55" customHeight="1" x14ac:dyDescent="0.3">
      <c r="J6" s="98" t="s">
        <v>2</v>
      </c>
    </row>
    <row r="7" spans="2:16" ht="47.55" customHeight="1" x14ac:dyDescent="0.3">
      <c r="J7" s="98" t="s">
        <v>3</v>
      </c>
    </row>
    <row r="8" spans="2:16" ht="47.55" customHeight="1" x14ac:dyDescent="0.3">
      <c r="J8" s="98" t="s">
        <v>4</v>
      </c>
    </row>
    <row r="9" spans="2:16" ht="47.55" customHeight="1" x14ac:dyDescent="0.3">
      <c r="J9" s="98" t="s">
        <v>5</v>
      </c>
    </row>
    <row r="10" spans="2:16" ht="47.55" customHeight="1" x14ac:dyDescent="0.3">
      <c r="J10" s="98" t="s">
        <v>6</v>
      </c>
    </row>
    <row r="33" ht="57" customHeight="1" x14ac:dyDescent="0.3"/>
  </sheetData>
  <mergeCells count="1">
    <mergeCell ref="E1:M1"/>
  </mergeCells>
  <hyperlinks>
    <hyperlink ref="J5" location="KPI!A1" display="Principales variables" xr:uid="{809E17AC-8B6D-483D-927C-D582B730500D}"/>
    <hyperlink ref="J6" location="PERFIL!A1" display="Perfil sociodemografico" xr:uid="{BB115AE1-2341-4A08-99DF-0C720FB1F209}"/>
    <hyperlink ref="J7" location="MOTIVOS!A1" display="Lugares y motivos de consumo" xr:uid="{BAE792A9-D482-4232-BCB6-8347BD81BE9A}"/>
    <hyperlink ref="J8" location="'METODOLOGÍA '!A1" display="Metodología" xr:uid="{AAD15B28-F996-4ECB-9FAB-517D0D773568}"/>
    <hyperlink ref="J9" location="VARIABLES!A1" display="Glosario Variables" xr:uid="{4E9A184E-C790-4059-8796-36337C0C2D64}"/>
    <hyperlink ref="J10" location="'Conclusiones '!A1" display="Conclusiones" xr:uid="{C1AD5761-35AC-4951-8757-93F66A2AEA72}"/>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baseColWidth="10" defaultColWidth="11.44140625" defaultRowHeight="14.4" x14ac:dyDescent="0.3"/>
  <cols>
    <col min="1" max="1" width="30.44140625" style="11" customWidth="1"/>
    <col min="2" max="2" width="53.44140625" style="11" bestFit="1" customWidth="1"/>
    <col min="3" max="3" width="24.44140625" style="11" bestFit="1" customWidth="1"/>
    <col min="4" max="4" width="39.21875" style="11" customWidth="1"/>
    <col min="5" max="5" width="12" style="11" bestFit="1" customWidth="1"/>
    <col min="6" max="6" width="11.44140625" style="11"/>
    <col min="7" max="9" width="12" style="11" bestFit="1" customWidth="1"/>
    <col min="10" max="13" width="11.44140625" style="11"/>
    <col min="14" max="14" width="12" style="11" bestFit="1" customWidth="1"/>
    <col min="15" max="16384" width="11.44140625" style="11"/>
  </cols>
  <sheetData>
    <row r="1" spans="1:15" x14ac:dyDescent="0.3">
      <c r="A1" s="11">
        <v>1</v>
      </c>
      <c r="B1" s="11">
        <v>2</v>
      </c>
      <c r="C1" s="11">
        <v>3</v>
      </c>
      <c r="D1" s="11">
        <v>4</v>
      </c>
      <c r="E1" s="11">
        <v>5</v>
      </c>
    </row>
    <row r="2" spans="1:15" x14ac:dyDescent="0.3">
      <c r="E2" t="s">
        <v>124</v>
      </c>
      <c r="F2" t="s">
        <v>125</v>
      </c>
      <c r="G2" t="s">
        <v>126</v>
      </c>
      <c r="H2" t="s">
        <v>127</v>
      </c>
      <c r="I2" t="s">
        <v>128</v>
      </c>
      <c r="J2" t="s">
        <v>129</v>
      </c>
      <c r="K2" t="s">
        <v>130</v>
      </c>
      <c r="L2" t="s">
        <v>131</v>
      </c>
      <c r="M2" t="s">
        <v>132</v>
      </c>
    </row>
    <row r="3" spans="1:15" x14ac:dyDescent="0.3">
      <c r="A3" s="11" t="str">
        <f>B3&amp;C3&amp;D3</f>
        <v>DISTRIBUCION VOLUMEN X CRITERIO (Consumiciones)TOTAL BEBIDAST.ESPAÑA</v>
      </c>
      <c r="B3" s="11" t="s">
        <v>47</v>
      </c>
      <c r="C3" s="11" t="s">
        <v>46</v>
      </c>
      <c r="D3" s="11" t="s">
        <v>142</v>
      </c>
      <c r="E3" s="12">
        <v>100</v>
      </c>
      <c r="F3" s="12">
        <v>100</v>
      </c>
      <c r="G3" s="12">
        <v>100</v>
      </c>
      <c r="H3" s="12">
        <v>100</v>
      </c>
      <c r="I3" s="12">
        <v>100</v>
      </c>
      <c r="J3" s="12">
        <v>100</v>
      </c>
      <c r="K3" s="12">
        <v>100</v>
      </c>
      <c r="L3" s="12">
        <v>100</v>
      </c>
      <c r="M3" s="12">
        <v>100</v>
      </c>
      <c r="N3" s="12"/>
      <c r="O3" s="12"/>
    </row>
    <row r="4" spans="1:15" x14ac:dyDescent="0.3">
      <c r="A4" s="11" t="str">
        <f t="shared" ref="A4:A67" si="0">B4&amp;C4&amp;D4</f>
        <v>DISTRIBUCION VOLUMEN X CRITERIO (Consumiciones)TOTAL BEBIDASHiper+Super+Discount+G.A</v>
      </c>
      <c r="B4" s="11" t="s">
        <v>47</v>
      </c>
      <c r="C4" s="11" t="s">
        <v>46</v>
      </c>
      <c r="D4" s="11" t="s">
        <v>176</v>
      </c>
      <c r="E4" s="12">
        <v>4.7164698678211598</v>
      </c>
      <c r="F4" s="12">
        <v>3.95251570096005</v>
      </c>
      <c r="G4" s="12">
        <v>3.64449307904014</v>
      </c>
      <c r="H4" s="12">
        <v>3.7568358493807801</v>
      </c>
      <c r="I4" s="12">
        <v>4.7094447705792399</v>
      </c>
      <c r="J4" s="12">
        <v>3.8028591263582601</v>
      </c>
      <c r="K4" s="12">
        <v>4.1880862704887702</v>
      </c>
      <c r="L4" s="12">
        <v>4.4592934075988397</v>
      </c>
      <c r="M4" s="12">
        <v>5.0318313133422699</v>
      </c>
      <c r="N4" s="12"/>
      <c r="O4" s="12"/>
    </row>
    <row r="5" spans="1:15" x14ac:dyDescent="0.3">
      <c r="A5" s="11" t="str">
        <f t="shared" si="0"/>
        <v>DISTRIBUCION VOLUMEN X CRITERIO (Consumiciones)TOTAL BEBIDASRestaurantes</v>
      </c>
      <c r="B5" s="11" t="s">
        <v>47</v>
      </c>
      <c r="C5" s="11" t="s">
        <v>46</v>
      </c>
      <c r="D5" s="11" t="s">
        <v>177</v>
      </c>
      <c r="E5" s="12">
        <v>12.045513020627901</v>
      </c>
      <c r="F5" s="12">
        <v>12.361011265513399</v>
      </c>
      <c r="G5" s="12">
        <v>11.5596357238304</v>
      </c>
      <c r="H5" s="12">
        <v>12.0531280940709</v>
      </c>
      <c r="I5" s="12">
        <v>11.9145837532533</v>
      </c>
      <c r="J5" s="12">
        <v>12.164887769094801</v>
      </c>
      <c r="K5" s="12">
        <v>12.0051039425366</v>
      </c>
      <c r="L5" s="12">
        <v>11.9507536236537</v>
      </c>
      <c r="M5" s="12">
        <v>12.164924669535299</v>
      </c>
      <c r="N5" s="12"/>
      <c r="O5" s="12"/>
    </row>
    <row r="6" spans="1:15" x14ac:dyDescent="0.3">
      <c r="A6" s="11" t="str">
        <f t="shared" si="0"/>
        <v>DISTRIBUCION VOLUMEN X CRITERIO (Consumiciones)TOTAL BEBIDASRestaurantes Fast Food</v>
      </c>
      <c r="B6" s="11" t="s">
        <v>47</v>
      </c>
      <c r="C6" s="11" t="s">
        <v>46</v>
      </c>
      <c r="D6" s="11" t="s">
        <v>178</v>
      </c>
      <c r="E6" s="12">
        <v>5.0724059087681299</v>
      </c>
      <c r="F6" s="12">
        <v>5.1909047130819497</v>
      </c>
      <c r="G6" s="12">
        <v>5.2207954042266396</v>
      </c>
      <c r="H6" s="12">
        <v>5.1248549147288003</v>
      </c>
      <c r="I6" s="12">
        <v>5.6101472369963004</v>
      </c>
      <c r="J6" s="12">
        <v>5.7487715774094301</v>
      </c>
      <c r="K6" s="12">
        <v>5.79549647379873</v>
      </c>
      <c r="L6" s="12">
        <v>5.9470245108268198</v>
      </c>
      <c r="M6" s="12">
        <v>5.9461739863725596</v>
      </c>
      <c r="N6" s="12"/>
      <c r="O6" s="12"/>
    </row>
    <row r="7" spans="1:15" x14ac:dyDescent="0.3">
      <c r="A7" s="11" t="str">
        <f t="shared" si="0"/>
        <v>DISTRIBUCION VOLUMEN X CRITERIO (Consumiciones)TOTAL BEBIDASBares/Cafeterias/Cervecerias</v>
      </c>
      <c r="B7" s="11" t="s">
        <v>47</v>
      </c>
      <c r="C7" s="11" t="s">
        <v>46</v>
      </c>
      <c r="D7" s="11" t="s">
        <v>179</v>
      </c>
      <c r="E7" s="12">
        <v>60.523706770863697</v>
      </c>
      <c r="F7" s="12">
        <v>63.153552658097396</v>
      </c>
      <c r="G7" s="12">
        <v>63.423533745312298</v>
      </c>
      <c r="H7" s="12">
        <v>62.8685536713527</v>
      </c>
      <c r="I7" s="12">
        <v>59.735844046898102</v>
      </c>
      <c r="J7" s="12">
        <v>62.0566097252267</v>
      </c>
      <c r="K7" s="12">
        <v>61.706254852647703</v>
      </c>
      <c r="L7" s="12">
        <v>61.355919035618498</v>
      </c>
      <c r="M7" s="12">
        <v>59.160985466018097</v>
      </c>
      <c r="N7" s="12"/>
      <c r="O7" s="12"/>
    </row>
    <row r="8" spans="1:15" x14ac:dyDescent="0.3">
      <c r="A8" s="11" t="str">
        <f t="shared" si="0"/>
        <v>DISTRIBUCION VOLUMEN X CRITERIO (Consumiciones)TOTAL BEBIDASPanaderias/Pastelerias</v>
      </c>
      <c r="B8" s="11" t="s">
        <v>47</v>
      </c>
      <c r="C8" s="11" t="s">
        <v>46</v>
      </c>
      <c r="D8" s="11" t="s">
        <v>180</v>
      </c>
      <c r="E8" s="12">
        <v>1.4027423764747</v>
      </c>
      <c r="F8" s="12">
        <v>2.1054379976103998</v>
      </c>
      <c r="G8" s="12">
        <v>2.1572038198839301</v>
      </c>
      <c r="H8" s="12">
        <v>1.8687699859210101</v>
      </c>
      <c r="I8" s="12">
        <v>1.7839259699986401</v>
      </c>
      <c r="J8" s="12">
        <v>2.3163305304753101</v>
      </c>
      <c r="K8" s="12">
        <v>2.38169968149138</v>
      </c>
      <c r="L8" s="12">
        <v>2.2646610700011198</v>
      </c>
      <c r="M8" s="12">
        <v>1.96402249936858</v>
      </c>
      <c r="N8" s="12"/>
      <c r="O8" s="12"/>
    </row>
    <row r="9" spans="1:15" x14ac:dyDescent="0.3">
      <c r="A9" s="11" t="str">
        <f t="shared" si="0"/>
        <v>DISTRIBUCION VOLUMEN X CRITERIO (Consumiciones)TOTAL BEBIDASTda.Alimentacion/Delicatesen</v>
      </c>
      <c r="B9" s="11" t="s">
        <v>47</v>
      </c>
      <c r="C9" s="11" t="s">
        <v>46</v>
      </c>
      <c r="D9" s="11" t="s">
        <v>181</v>
      </c>
      <c r="E9" s="12">
        <v>1.1295214563343301</v>
      </c>
      <c r="F9" s="12">
        <v>0.75678344886820603</v>
      </c>
      <c r="G9" s="12">
        <v>0.791781449972766</v>
      </c>
      <c r="H9" s="12">
        <v>0.82681484832640495</v>
      </c>
      <c r="I9" s="12">
        <v>0.98278125891755697</v>
      </c>
      <c r="J9" s="12">
        <v>0.85692489827486296</v>
      </c>
      <c r="K9" s="12">
        <v>0.88958502377040505</v>
      </c>
      <c r="L9" s="12">
        <v>0.99873384805534604</v>
      </c>
      <c r="M9" s="12">
        <v>1.02609530463127</v>
      </c>
      <c r="N9" s="12"/>
      <c r="O9" s="12"/>
    </row>
    <row r="10" spans="1:15" x14ac:dyDescent="0.3">
      <c r="A10" s="11" t="str">
        <f t="shared" si="0"/>
        <v>DISTRIBUCION VOLUMEN X CRITERIO (Consumiciones)TOTAL BEBIDASCanal Conveniencia/24h</v>
      </c>
      <c r="B10" s="11" t="s">
        <v>47</v>
      </c>
      <c r="C10" s="11" t="s">
        <v>46</v>
      </c>
      <c r="D10" s="11" t="s">
        <v>182</v>
      </c>
      <c r="E10" s="12">
        <v>1.0704466396111101</v>
      </c>
      <c r="F10" s="12">
        <v>1.0202500475596401</v>
      </c>
      <c r="G10" s="12">
        <v>0.89200768574649303</v>
      </c>
      <c r="H10" s="12">
        <v>0.96150651354067396</v>
      </c>
      <c r="I10" s="12">
        <v>1.1061056403285501</v>
      </c>
      <c r="J10" s="12">
        <v>0.99993004953285003</v>
      </c>
      <c r="K10" s="12">
        <v>1.04543020193743</v>
      </c>
      <c r="L10" s="12">
        <v>1.0591072087834501</v>
      </c>
      <c r="M10" s="12">
        <v>1.0505714845201699</v>
      </c>
      <c r="N10" s="12"/>
      <c r="O10" s="12"/>
    </row>
    <row r="11" spans="1:15" x14ac:dyDescent="0.3">
      <c r="A11" s="11" t="str">
        <f t="shared" si="0"/>
        <v>DISTRIBUCION VOLUMEN X CRITERIO (Consumiciones)TOTAL BEBIDASHoteles</v>
      </c>
      <c r="B11" s="11" t="s">
        <v>47</v>
      </c>
      <c r="C11" s="11" t="s">
        <v>46</v>
      </c>
      <c r="D11" s="11" t="s">
        <v>183</v>
      </c>
      <c r="E11" s="12">
        <v>0.71842913697817101</v>
      </c>
      <c r="F11" s="12">
        <v>0.32878089728561599</v>
      </c>
      <c r="G11" s="12">
        <v>0.38372931124791498</v>
      </c>
      <c r="H11" s="12">
        <v>0.61806572749061495</v>
      </c>
      <c r="I11" s="12">
        <v>0.734654524749073</v>
      </c>
      <c r="J11" s="12">
        <v>0.58729943683274799</v>
      </c>
      <c r="K11" s="12">
        <v>0.48693246729130402</v>
      </c>
      <c r="L11" s="12">
        <v>0.45708817155973602</v>
      </c>
      <c r="M11" s="12">
        <v>0.68043519617177695</v>
      </c>
      <c r="N11" s="12"/>
      <c r="O11" s="12"/>
    </row>
    <row r="12" spans="1:15" x14ac:dyDescent="0.3">
      <c r="A12" s="11" t="str">
        <f t="shared" si="0"/>
        <v>DISTRIBUCION VOLUMEN X CRITERIO (Consumiciones)TOTAL BEBIDASEstaciones de servicio</v>
      </c>
      <c r="B12" s="11" t="s">
        <v>47</v>
      </c>
      <c r="C12" s="11" t="s">
        <v>46</v>
      </c>
      <c r="D12" s="11" t="s">
        <v>184</v>
      </c>
      <c r="E12" s="12">
        <v>1.8477653439634401</v>
      </c>
      <c r="F12" s="12">
        <v>1.4733198261859899</v>
      </c>
      <c r="G12" s="12">
        <v>1.4197437736179299</v>
      </c>
      <c r="H12" s="12">
        <v>1.50911549591042</v>
      </c>
      <c r="I12" s="12">
        <v>1.8990516019736301</v>
      </c>
      <c r="J12" s="12">
        <v>1.6070387327615001</v>
      </c>
      <c r="K12" s="12">
        <v>1.5557302620867099</v>
      </c>
      <c r="L12" s="12">
        <v>1.71577842340969</v>
      </c>
      <c r="M12" s="12">
        <v>1.79059009910569</v>
      </c>
      <c r="N12" s="12"/>
      <c r="O12" s="12"/>
    </row>
    <row r="13" spans="1:15" x14ac:dyDescent="0.3">
      <c r="A13" s="11" t="str">
        <f t="shared" si="0"/>
        <v>DISTRIBUCION VOLUMEN X CRITERIO (Consumiciones)TOTAL BEBIDASMaquinas dispensadoras</v>
      </c>
      <c r="B13" s="11" t="s">
        <v>47</v>
      </c>
      <c r="C13" s="11" t="s">
        <v>46</v>
      </c>
      <c r="D13" s="11" t="s">
        <v>185</v>
      </c>
      <c r="E13" s="12">
        <v>3.6571754963138798</v>
      </c>
      <c r="F13" s="12">
        <v>4.0883328509352097</v>
      </c>
      <c r="G13" s="12">
        <v>5.0442942737008796</v>
      </c>
      <c r="H13" s="12">
        <v>4.4024514002969104</v>
      </c>
      <c r="I13" s="12">
        <v>3.9079211942678902</v>
      </c>
      <c r="J13" s="12">
        <v>4.5723947740401902</v>
      </c>
      <c r="K13" s="12">
        <v>4.91025511638954</v>
      </c>
      <c r="L13" s="12">
        <v>4.3889487792741502</v>
      </c>
      <c r="M13" s="12">
        <v>3.9129226248147</v>
      </c>
      <c r="N13" s="12"/>
      <c r="O13" s="12"/>
    </row>
    <row r="14" spans="1:15" x14ac:dyDescent="0.3">
      <c r="A14" s="11" t="str">
        <f t="shared" si="0"/>
        <v>DISTRIBUCION VOLUMEN X CRITERIO (Consumiciones)TOTAL BEBIDASServicio en la empresa</v>
      </c>
      <c r="B14" s="11" t="s">
        <v>47</v>
      </c>
      <c r="C14" s="11" t="s">
        <v>46</v>
      </c>
      <c r="D14" s="11" t="s">
        <v>186</v>
      </c>
      <c r="E14" s="12">
        <v>1.3128788606478901</v>
      </c>
      <c r="F14" s="12">
        <v>1.7095446391965501</v>
      </c>
      <c r="G14" s="12">
        <v>1.8662002186597499</v>
      </c>
      <c r="H14" s="12">
        <v>1.6302498000635299</v>
      </c>
      <c r="I14" s="12">
        <v>1.3264821503314299</v>
      </c>
      <c r="J14" s="12">
        <v>1.53614921358517</v>
      </c>
      <c r="K14" s="12">
        <v>1.5022451695550401</v>
      </c>
      <c r="L14" s="12">
        <v>1.40227868826145</v>
      </c>
      <c r="M14" s="12">
        <v>1.27271809694004</v>
      </c>
      <c r="N14" s="12"/>
      <c r="O14" s="12"/>
    </row>
    <row r="15" spans="1:15" x14ac:dyDescent="0.3">
      <c r="A15" s="11" t="str">
        <f t="shared" si="0"/>
        <v>DISTRIBUCION VOLUMEN X CRITERIO (Consumiciones)TOTAL BEBIDASResto de canales</v>
      </c>
      <c r="B15" s="11" t="s">
        <v>47</v>
      </c>
      <c r="C15" s="11" t="s">
        <v>46</v>
      </c>
      <c r="D15" s="11" t="s">
        <v>187</v>
      </c>
      <c r="E15" s="12">
        <v>6.5029682777642499</v>
      </c>
      <c r="F15" s="12">
        <v>3.8595405267787499</v>
      </c>
      <c r="G15" s="12">
        <v>3.5965903969967599</v>
      </c>
      <c r="H15" s="12">
        <v>4.37970623245534</v>
      </c>
      <c r="I15" s="12">
        <v>6.2890613801367898</v>
      </c>
      <c r="J15" s="12">
        <v>3.75084039547091</v>
      </c>
      <c r="K15" s="12">
        <v>3.5332099398372598</v>
      </c>
      <c r="L15" s="12">
        <v>4.0004160580426698</v>
      </c>
      <c r="M15" s="12">
        <v>5.9987339105002198</v>
      </c>
      <c r="N15" s="12"/>
      <c r="O15" s="12"/>
    </row>
    <row r="16" spans="1:15" x14ac:dyDescent="0.3">
      <c r="A16" s="11" t="str">
        <f t="shared" si="0"/>
        <v>DISTRIBUCION VOLUMEN X CRITERIO (Consumiciones)TOTAL BEBIDASEN LA CALLE</v>
      </c>
      <c r="B16" s="11" t="s">
        <v>47</v>
      </c>
      <c r="C16" s="11" t="s">
        <v>46</v>
      </c>
      <c r="D16" s="11" t="s">
        <v>188</v>
      </c>
      <c r="E16" s="12">
        <v>4.6669799896397599</v>
      </c>
      <c r="F16" s="12">
        <v>2.4154012872181698</v>
      </c>
      <c r="G16" s="12">
        <v>2.3830568737403199</v>
      </c>
      <c r="H16" s="12">
        <v>2.79022802027671</v>
      </c>
      <c r="I16" s="12">
        <v>4.1583145040107201</v>
      </c>
      <c r="J16" s="12">
        <v>2.4003931744181899</v>
      </c>
      <c r="K16" s="12">
        <v>2.5712573891443302</v>
      </c>
      <c r="L16" s="12">
        <v>3.57433153020113</v>
      </c>
      <c r="M16" s="12">
        <v>4.0679650983498501</v>
      </c>
      <c r="N16" s="12"/>
      <c r="O16" s="12"/>
    </row>
    <row r="17" spans="1:15" x14ac:dyDescent="0.3">
      <c r="A17" s="11" t="str">
        <f t="shared" si="0"/>
        <v>DISTRIBUCION VOLUMEN X CRITERIO (Consumiciones)TOTAL BEBIDASEN CASA DE OTROS</v>
      </c>
      <c r="B17" s="11" t="s">
        <v>47</v>
      </c>
      <c r="C17" s="11" t="s">
        <v>46</v>
      </c>
      <c r="D17" s="11" t="s">
        <v>189</v>
      </c>
      <c r="E17" s="12">
        <v>1.96344455727121</v>
      </c>
      <c r="F17" s="12">
        <v>2.6338635945545299</v>
      </c>
      <c r="G17" s="12">
        <v>1.9774201807012499</v>
      </c>
      <c r="H17" s="12">
        <v>2.0451324895829099</v>
      </c>
      <c r="I17" s="12">
        <v>2.2149277311265401</v>
      </c>
      <c r="J17" s="12">
        <v>2.2184143944863202</v>
      </c>
      <c r="K17" s="12">
        <v>2.2519299577071199</v>
      </c>
      <c r="L17" s="12">
        <v>2.0520143180468402</v>
      </c>
      <c r="M17" s="12">
        <v>2.2775173296581701</v>
      </c>
      <c r="N17" s="12"/>
      <c r="O17" s="12"/>
    </row>
    <row r="18" spans="1:15" x14ac:dyDescent="0.3">
      <c r="A18" s="11" t="str">
        <f t="shared" si="0"/>
        <v>DISTRIBUCION VOLUMEN X CRITERIO (Consumiciones)TOTAL BEBIDASEN EL ESTABLECIMIENTO</v>
      </c>
      <c r="B18" s="11" t="s">
        <v>47</v>
      </c>
      <c r="C18" s="11" t="s">
        <v>46</v>
      </c>
      <c r="D18" s="11" t="s">
        <v>190</v>
      </c>
      <c r="E18" s="12">
        <v>82.627170247582299</v>
      </c>
      <c r="F18" s="12">
        <v>83.367310485033002</v>
      </c>
      <c r="G18" s="12">
        <v>82.697404427794595</v>
      </c>
      <c r="H18" s="12">
        <v>83.581847870290403</v>
      </c>
      <c r="I18" s="12">
        <v>82.7588092781846</v>
      </c>
      <c r="J18" s="12">
        <v>82.862663476221499</v>
      </c>
      <c r="K18" s="12">
        <v>82.402028659047801</v>
      </c>
      <c r="L18" s="12">
        <v>82.511179954734402</v>
      </c>
      <c r="M18" s="12">
        <v>82.141300611602205</v>
      </c>
      <c r="N18" s="12"/>
      <c r="O18" s="12"/>
    </row>
    <row r="19" spans="1:15" x14ac:dyDescent="0.3">
      <c r="A19" s="11" t="str">
        <f t="shared" si="0"/>
        <v>DISTRIBUCION VOLUMEN X CRITERIO (Consumiciones)TOTAL BEBIDASEN EL TRABAJO</v>
      </c>
      <c r="B19" s="11" t="s">
        <v>47</v>
      </c>
      <c r="C19" s="11" t="s">
        <v>46</v>
      </c>
      <c r="D19" s="11" t="s">
        <v>191</v>
      </c>
      <c r="E19" s="12">
        <v>6.36264618403494</v>
      </c>
      <c r="F19" s="12">
        <v>7.6213021986680802</v>
      </c>
      <c r="G19" s="12">
        <v>8.5969789948182598</v>
      </c>
      <c r="H19" s="12">
        <v>7.49313046735071</v>
      </c>
      <c r="I19" s="12">
        <v>6.5246458668626097</v>
      </c>
      <c r="J19" s="12">
        <v>7.6424250903086897</v>
      </c>
      <c r="K19" s="12">
        <v>7.7203421646475601</v>
      </c>
      <c r="L19" s="12">
        <v>7.0374997993547304</v>
      </c>
      <c r="M19" s="12">
        <v>6.3826911332338296</v>
      </c>
      <c r="N19" s="12"/>
      <c r="O19" s="12"/>
    </row>
    <row r="20" spans="1:15" x14ac:dyDescent="0.3">
      <c r="A20" s="11" t="str">
        <f t="shared" si="0"/>
        <v>DISTRIBUCION VOLUMEN X CRITERIO (Consumiciones)TOTAL BEBIDASEN COLEGIO/INSTITUTO/UNIV.</v>
      </c>
      <c r="B20" s="11" t="s">
        <v>47</v>
      </c>
      <c r="C20" s="11" t="s">
        <v>46</v>
      </c>
      <c r="D20" s="11" t="s">
        <v>192</v>
      </c>
      <c r="E20" s="12">
        <v>0.14018058380989301</v>
      </c>
      <c r="F20" s="12">
        <v>0.257978749787316</v>
      </c>
      <c r="G20" s="12">
        <v>0.21004665786280299</v>
      </c>
      <c r="H20" s="12">
        <v>0.116358325700519</v>
      </c>
      <c r="I20" s="12">
        <v>0.107041556531853</v>
      </c>
      <c r="J20" s="12">
        <v>0.222995688147619</v>
      </c>
      <c r="K20" s="12">
        <v>0.152345552922623</v>
      </c>
      <c r="L20" s="12">
        <v>0.18281532608870099</v>
      </c>
      <c r="M20" s="12">
        <v>0.113800468574049</v>
      </c>
      <c r="N20" s="12"/>
      <c r="O20" s="12"/>
    </row>
    <row r="21" spans="1:15" x14ac:dyDescent="0.3">
      <c r="A21" s="11" t="str">
        <f t="shared" si="0"/>
        <v>DISTRIBUCION VOLUMEN X CRITERIO (Consumiciones)TOTAL BEBIDASEN MI CASA</v>
      </c>
      <c r="B21" s="11" t="s">
        <v>47</v>
      </c>
      <c r="C21" s="11" t="s">
        <v>46</v>
      </c>
      <c r="D21" s="11" t="s">
        <v>193</v>
      </c>
      <c r="E21" s="12">
        <v>1.8760887687436301</v>
      </c>
      <c r="F21" s="12">
        <v>1.99046358563906</v>
      </c>
      <c r="G21" s="12">
        <v>2.2621696428688098</v>
      </c>
      <c r="H21" s="12">
        <v>2.16061109483601</v>
      </c>
      <c r="I21" s="12">
        <v>2.0041648712100799</v>
      </c>
      <c r="J21" s="12">
        <v>2.6628783429394201</v>
      </c>
      <c r="K21" s="12">
        <v>2.5839775496500699</v>
      </c>
      <c r="L21" s="12">
        <v>2.4593473410488098</v>
      </c>
      <c r="M21" s="12">
        <v>2.3277441513130399</v>
      </c>
      <c r="N21" s="12"/>
      <c r="O21" s="12"/>
    </row>
    <row r="22" spans="1:15" x14ac:dyDescent="0.3">
      <c r="A22" s="11" t="str">
        <f t="shared" si="0"/>
        <v>DISTRIBUCION VOLUMEN X CRITERIO (Consumiciones)TOTAL BEBIDASEN M.TRANSP.(AVION,TREN,AUTOC,E</v>
      </c>
      <c r="B22" s="11" t="s">
        <v>47</v>
      </c>
      <c r="C22" s="11" t="s">
        <v>46</v>
      </c>
      <c r="D22" s="11" t="s">
        <v>194</v>
      </c>
      <c r="E22" s="12">
        <v>0.14620363191640501</v>
      </c>
      <c r="F22" s="12">
        <v>9.5625957078915094E-2</v>
      </c>
      <c r="G22" s="12">
        <v>0.128232644045702</v>
      </c>
      <c r="H22" s="12">
        <v>7.6724058011858998E-2</v>
      </c>
      <c r="I22" s="12">
        <v>0.14035091123924201</v>
      </c>
      <c r="J22" s="12">
        <v>0.116444035006909</v>
      </c>
      <c r="K22" s="12">
        <v>0.123560151301687</v>
      </c>
      <c r="L22" s="12">
        <v>0.11424786914717699</v>
      </c>
      <c r="M22" s="12">
        <v>0.14348989523830299</v>
      </c>
      <c r="N22" s="12"/>
      <c r="O22" s="12"/>
    </row>
    <row r="23" spans="1:15" x14ac:dyDescent="0.3">
      <c r="A23" s="11" t="str">
        <f t="shared" si="0"/>
        <v>DISTRIBUCION VOLUMEN X CRITERIO (Consumiciones)TOTAL BEBIDASEN OTRO LUGAR</v>
      </c>
      <c r="B23" s="11" t="s">
        <v>47</v>
      </c>
      <c r="C23" s="11" t="s">
        <v>46</v>
      </c>
      <c r="D23" s="11" t="s">
        <v>195</v>
      </c>
      <c r="E23" s="12">
        <v>2.2172786184515201</v>
      </c>
      <c r="F23" s="12">
        <v>1.61801917077333</v>
      </c>
      <c r="G23" s="12">
        <v>1.74469253748499</v>
      </c>
      <c r="H23" s="12">
        <v>1.73601279098945</v>
      </c>
      <c r="I23" s="12">
        <v>2.0917246395156899</v>
      </c>
      <c r="J23" s="12">
        <v>1.87379285950911</v>
      </c>
      <c r="K23" s="12">
        <v>2.1945970603551599</v>
      </c>
      <c r="L23" s="12">
        <v>2.0685988539141902</v>
      </c>
      <c r="M23" s="12">
        <v>2.5455003821059998</v>
      </c>
      <c r="N23" s="12"/>
      <c r="O23" s="12"/>
    </row>
    <row r="24" spans="1:15" x14ac:dyDescent="0.3">
      <c r="A24" s="11" t="str">
        <f t="shared" si="0"/>
        <v>DISTRIBUCION VOLUMEN X CRITERIO (Consumiciones)TOTAL BEBIDASDESAYUNO</v>
      </c>
      <c r="B24" s="11" t="s">
        <v>47</v>
      </c>
      <c r="C24" s="11" t="s">
        <v>46</v>
      </c>
      <c r="D24" s="11" t="s">
        <v>196</v>
      </c>
      <c r="E24" s="12">
        <v>24.002946836867402</v>
      </c>
      <c r="F24" s="12">
        <v>26.691010505814798</v>
      </c>
      <c r="G24" s="12">
        <v>28.187782223249801</v>
      </c>
      <c r="H24" s="12">
        <v>25.496707692269698</v>
      </c>
      <c r="I24" s="12">
        <v>23.456393229471001</v>
      </c>
      <c r="J24" s="12">
        <v>25.990782376177801</v>
      </c>
      <c r="K24" s="12">
        <v>26.744840550574501</v>
      </c>
      <c r="L24" s="12">
        <v>24.633005345190099</v>
      </c>
      <c r="M24" s="12">
        <v>23.8061943498547</v>
      </c>
      <c r="N24" s="12"/>
      <c r="O24" s="12"/>
    </row>
    <row r="25" spans="1:15" x14ac:dyDescent="0.3">
      <c r="A25" s="11" t="str">
        <f t="shared" si="0"/>
        <v>DISTRIBUCION VOLUMEN X CRITERIO (Consumiciones)TOTAL BEBIDASAPERITIVO/ANTES DE COMER</v>
      </c>
      <c r="B25" s="11" t="s">
        <v>47</v>
      </c>
      <c r="C25" s="11" t="s">
        <v>46</v>
      </c>
      <c r="D25" s="11" t="s">
        <v>197</v>
      </c>
      <c r="E25" s="12">
        <v>15.7302683714181</v>
      </c>
      <c r="F25" s="12">
        <v>16.4899038573223</v>
      </c>
      <c r="G25" s="12">
        <v>15.929192905183401</v>
      </c>
      <c r="H25" s="12">
        <v>15.7917607635039</v>
      </c>
      <c r="I25" s="12">
        <v>15.3987721943795</v>
      </c>
      <c r="J25" s="12">
        <v>15.3768218467187</v>
      </c>
      <c r="K25" s="12">
        <v>15.4010154060211</v>
      </c>
      <c r="L25" s="12">
        <v>15.891086534294301</v>
      </c>
      <c r="M25" s="12">
        <v>15.590961925684001</v>
      </c>
      <c r="N25" s="12"/>
      <c r="O25" s="12"/>
    </row>
    <row r="26" spans="1:15" x14ac:dyDescent="0.3">
      <c r="A26" s="11" t="str">
        <f t="shared" si="0"/>
        <v>DISTRIBUCION VOLUMEN X CRITERIO (Consumiciones)TOTAL BEBIDASCOMIDA</v>
      </c>
      <c r="B26" s="11" t="s">
        <v>47</v>
      </c>
      <c r="C26" s="11" t="s">
        <v>46</v>
      </c>
      <c r="D26" s="11" t="s">
        <v>198</v>
      </c>
      <c r="E26" s="12">
        <v>18.871381205424399</v>
      </c>
      <c r="F26" s="12">
        <v>20.797463736950899</v>
      </c>
      <c r="G26" s="12">
        <v>20.078731877952901</v>
      </c>
      <c r="H26" s="12">
        <v>20.826599769841302</v>
      </c>
      <c r="I26" s="12">
        <v>19.622934269308299</v>
      </c>
      <c r="J26" s="12">
        <v>21.160788407755799</v>
      </c>
      <c r="K26" s="12">
        <v>20.844747568125499</v>
      </c>
      <c r="L26" s="12">
        <v>20.9869115074078</v>
      </c>
      <c r="M26" s="12">
        <v>19.478275308882601</v>
      </c>
      <c r="N26" s="12"/>
      <c r="O26" s="12"/>
    </row>
    <row r="27" spans="1:15" x14ac:dyDescent="0.3">
      <c r="A27" s="11" t="str">
        <f t="shared" si="0"/>
        <v>DISTRIBUCION VOLUMEN X CRITERIO (Consumiciones)TOTAL BEBIDASTARDE/MERIENDA</v>
      </c>
      <c r="B27" s="11" t="s">
        <v>47</v>
      </c>
      <c r="C27" s="11" t="s">
        <v>46</v>
      </c>
      <c r="D27" s="11" t="s">
        <v>199</v>
      </c>
      <c r="E27" s="12">
        <v>13.178690149880399</v>
      </c>
      <c r="F27" s="12">
        <v>13.7042964406553</v>
      </c>
      <c r="G27" s="12">
        <v>13.9527909160851</v>
      </c>
      <c r="H27" s="12">
        <v>14.397013870090101</v>
      </c>
      <c r="I27" s="12">
        <v>12.957406991673301</v>
      </c>
      <c r="J27" s="12">
        <v>13.9531186689878</v>
      </c>
      <c r="K27" s="12">
        <v>13.824727410714599</v>
      </c>
      <c r="L27" s="12">
        <v>14.5120788455673</v>
      </c>
      <c r="M27" s="12">
        <v>12.5860133855708</v>
      </c>
      <c r="N27" s="12"/>
      <c r="O27" s="12"/>
    </row>
    <row r="28" spans="1:15" x14ac:dyDescent="0.3">
      <c r="A28" s="11" t="str">
        <f t="shared" si="0"/>
        <v>DISTRIBUCION VOLUMEN X CRITERIO (Consumiciones)TOTAL BEBIDASANTES DE CENAR</v>
      </c>
      <c r="B28" s="11" t="s">
        <v>47</v>
      </c>
      <c r="C28" s="11" t="s">
        <v>46</v>
      </c>
      <c r="D28" s="11" t="s">
        <v>200</v>
      </c>
      <c r="E28" s="12">
        <v>7.7225865268834504</v>
      </c>
      <c r="F28" s="12">
        <v>6.9619026870098404</v>
      </c>
      <c r="G28" s="12">
        <v>6.8661773599643698</v>
      </c>
      <c r="H28" s="12">
        <v>7.1823358759565696</v>
      </c>
      <c r="I28" s="12">
        <v>7.8389465517750896</v>
      </c>
      <c r="J28" s="12">
        <v>7.4443794799644696</v>
      </c>
      <c r="K28" s="12">
        <v>7.1533914372718304</v>
      </c>
      <c r="L28" s="12">
        <v>6.8802195861891802</v>
      </c>
      <c r="M28" s="12">
        <v>7.6968241247261</v>
      </c>
      <c r="N28" s="12"/>
      <c r="O28" s="12"/>
    </row>
    <row r="29" spans="1:15" x14ac:dyDescent="0.3">
      <c r="A29" s="11" t="str">
        <f t="shared" si="0"/>
        <v>DISTRIBUCION VOLUMEN X CRITERIO (Consumiciones)TOTAL BEBIDASCENA</v>
      </c>
      <c r="B29" s="11" t="s">
        <v>47</v>
      </c>
      <c r="C29" s="11" t="s">
        <v>46</v>
      </c>
      <c r="D29" s="11" t="s">
        <v>201</v>
      </c>
      <c r="E29" s="12">
        <v>13.055679436293101</v>
      </c>
      <c r="F29" s="12">
        <v>9.4717834771214608</v>
      </c>
      <c r="G29" s="12">
        <v>9.2033548727554404</v>
      </c>
      <c r="H29" s="12">
        <v>10.19436791029</v>
      </c>
      <c r="I29" s="12">
        <v>13.1213378750115</v>
      </c>
      <c r="J29" s="12">
        <v>10.0188338333252</v>
      </c>
      <c r="K29" s="12">
        <v>9.7364802038885792</v>
      </c>
      <c r="L29" s="12">
        <v>10.8288479750879</v>
      </c>
      <c r="M29" s="12">
        <v>13.5036026804631</v>
      </c>
      <c r="N29" s="12"/>
      <c r="O29" s="12"/>
    </row>
    <row r="30" spans="1:15" x14ac:dyDescent="0.3">
      <c r="A30" s="11" t="str">
        <f t="shared" si="0"/>
        <v>DISTRIBUCION VOLUMEN X CRITERIO (Consumiciones)TOTAL BEBIDASDESPUES DE LA CENA</v>
      </c>
      <c r="B30" s="11" t="s">
        <v>47</v>
      </c>
      <c r="C30" s="11" t="s">
        <v>46</v>
      </c>
      <c r="D30" s="11" t="s">
        <v>202</v>
      </c>
      <c r="E30" s="12">
        <v>3.4323153767251302</v>
      </c>
      <c r="F30" s="12">
        <v>2.2838114516081398</v>
      </c>
      <c r="G30" s="12">
        <v>2.21006749193088</v>
      </c>
      <c r="H30" s="12">
        <v>2.3551773964873002</v>
      </c>
      <c r="I30" s="12">
        <v>3.4637852914726199</v>
      </c>
      <c r="J30" s="12">
        <v>2.4718396576914499</v>
      </c>
      <c r="K30" s="12">
        <v>2.5238121189367999</v>
      </c>
      <c r="L30" s="12">
        <v>2.5235596076983602</v>
      </c>
      <c r="M30" s="12">
        <v>3.5653866387091302</v>
      </c>
      <c r="N30" s="12"/>
      <c r="O30" s="12"/>
    </row>
    <row r="31" spans="1:15" x14ac:dyDescent="0.3">
      <c r="A31" s="11" t="str">
        <f t="shared" si="0"/>
        <v>DISTRIBUCION VOLUMEN X CRITERIO (Consumiciones)TOTAL BEBIDASDURANTE EL DIA</v>
      </c>
      <c r="B31" s="11" t="s">
        <v>47</v>
      </c>
      <c r="C31" s="11" t="s">
        <v>46</v>
      </c>
      <c r="D31" s="11" t="s">
        <v>203</v>
      </c>
      <c r="E31" s="12">
        <v>4.0061350982336101</v>
      </c>
      <c r="F31" s="12">
        <v>3.5998253321169802</v>
      </c>
      <c r="G31" s="12">
        <v>3.5719088839339999</v>
      </c>
      <c r="H31" s="12">
        <v>3.7560602071428302</v>
      </c>
      <c r="I31" s="12">
        <v>4.1404178632089197</v>
      </c>
      <c r="J31" s="12">
        <v>3.58347004470231</v>
      </c>
      <c r="K31" s="12">
        <v>3.77102029062734</v>
      </c>
      <c r="L31" s="12">
        <v>3.7442931668245101</v>
      </c>
      <c r="M31" s="12">
        <v>3.7727597262604702</v>
      </c>
      <c r="N31" s="12"/>
      <c r="O31" s="12"/>
    </row>
    <row r="32" spans="1:15" x14ac:dyDescent="0.3">
      <c r="A32" s="11" t="str">
        <f t="shared" si="0"/>
        <v>DISTRIBUCION VOLUMEN X CRITERIO (Consumiciones)TOTAL BEBIDASCON AMIGOS</v>
      </c>
      <c r="B32" s="11" t="s">
        <v>47</v>
      </c>
      <c r="C32" s="11" t="s">
        <v>46</v>
      </c>
      <c r="D32" s="11" t="s">
        <v>204</v>
      </c>
      <c r="E32" s="12">
        <v>28.6951113039839</v>
      </c>
      <c r="F32" s="12">
        <v>31.169144686159701</v>
      </c>
      <c r="G32" s="12">
        <v>29.694784168198201</v>
      </c>
      <c r="H32" s="12">
        <v>29.605003417770199</v>
      </c>
      <c r="I32" s="12">
        <v>28.7881693487885</v>
      </c>
      <c r="J32" s="12">
        <v>30.474066194258999</v>
      </c>
      <c r="K32" s="12">
        <v>30.922847442848099</v>
      </c>
      <c r="L32" s="12">
        <v>29.752586718887901</v>
      </c>
      <c r="M32" s="12">
        <v>29.658890743732201</v>
      </c>
      <c r="N32" s="12"/>
      <c r="O32" s="12"/>
    </row>
    <row r="33" spans="1:15" x14ac:dyDescent="0.3">
      <c r="A33" s="11" t="str">
        <f t="shared" si="0"/>
        <v>DISTRIBUCION VOLUMEN X CRITERIO (Consumiciones)TOTAL BEBIDASCON CLIENTES</v>
      </c>
      <c r="B33" s="11" t="s">
        <v>47</v>
      </c>
      <c r="C33" s="11" t="s">
        <v>46</v>
      </c>
      <c r="D33" s="11" t="s">
        <v>205</v>
      </c>
      <c r="E33" s="12">
        <v>0.51944603583545701</v>
      </c>
      <c r="F33" s="12">
        <v>0.67896959761718401</v>
      </c>
      <c r="G33" s="12">
        <v>0.69149447537987896</v>
      </c>
      <c r="H33" s="12">
        <v>0.59610349477816604</v>
      </c>
      <c r="I33" s="12">
        <v>0.60017942069345098</v>
      </c>
      <c r="J33" s="12">
        <v>0.74200156002739903</v>
      </c>
      <c r="K33" s="12">
        <v>0.77064418940430701</v>
      </c>
      <c r="L33" s="12">
        <v>0.71601983980481199</v>
      </c>
      <c r="M33" s="12">
        <v>0.62121458077413805</v>
      </c>
      <c r="N33" s="12"/>
      <c r="O33" s="12"/>
    </row>
    <row r="34" spans="1:15" x14ac:dyDescent="0.3">
      <c r="A34" s="11" t="str">
        <f t="shared" si="0"/>
        <v>DISTRIBUCION VOLUMEN X CRITERIO (Consumiciones)TOTAL BEBIDASCON COMPAÑEROS DE TRABAJO</v>
      </c>
      <c r="B34" s="11" t="s">
        <v>47</v>
      </c>
      <c r="C34" s="11" t="s">
        <v>46</v>
      </c>
      <c r="D34" s="11" t="s">
        <v>206</v>
      </c>
      <c r="E34" s="12">
        <v>7.4213848074950501</v>
      </c>
      <c r="F34" s="12">
        <v>9.6828352703553708</v>
      </c>
      <c r="G34" s="12">
        <v>10.648971424018301</v>
      </c>
      <c r="H34" s="12">
        <v>9.3520760636187301</v>
      </c>
      <c r="I34" s="12">
        <v>7.5397312306239499</v>
      </c>
      <c r="J34" s="12">
        <v>9.4316458553028397</v>
      </c>
      <c r="K34" s="12">
        <v>9.2812900742917694</v>
      </c>
      <c r="L34" s="12">
        <v>8.7107016163983406</v>
      </c>
      <c r="M34" s="12">
        <v>7.4813098305198302</v>
      </c>
      <c r="N34" s="12"/>
      <c r="O34" s="12"/>
    </row>
    <row r="35" spans="1:15" x14ac:dyDescent="0.3">
      <c r="A35" s="11" t="str">
        <f t="shared" si="0"/>
        <v>DISTRIBUCION VOLUMEN X CRITERIO (Consumiciones)TOTAL BEBIDASCON COMPAÑEROS DE CLASE</v>
      </c>
      <c r="B35" s="11" t="s">
        <v>47</v>
      </c>
      <c r="C35" s="11" t="s">
        <v>46</v>
      </c>
      <c r="D35" s="11" t="s">
        <v>207</v>
      </c>
      <c r="E35" s="12">
        <v>0.336860375164237</v>
      </c>
      <c r="F35" s="12">
        <v>0.34525951239909702</v>
      </c>
      <c r="G35" s="12">
        <v>0.34695594019120302</v>
      </c>
      <c r="H35" s="12">
        <v>0.34804569058116902</v>
      </c>
      <c r="I35" s="12">
        <v>0.27250955653361703</v>
      </c>
      <c r="J35" s="12">
        <v>0.44305207086378301</v>
      </c>
      <c r="K35" s="12">
        <v>0.356550889388563</v>
      </c>
      <c r="L35" s="12">
        <v>0.44309276232363298</v>
      </c>
      <c r="M35" s="12">
        <v>0.179997599918509</v>
      </c>
      <c r="N35" s="12"/>
      <c r="O35" s="12"/>
    </row>
    <row r="36" spans="1:15" x14ac:dyDescent="0.3">
      <c r="A36" s="11" t="str">
        <f t="shared" si="0"/>
        <v>DISTRIBUCION VOLUMEN X CRITERIO (Consumiciones)TOTAL BEBIDASCON FAMILIA</v>
      </c>
      <c r="B36" s="11" t="s">
        <v>47</v>
      </c>
      <c r="C36" s="11" t="s">
        <v>46</v>
      </c>
      <c r="D36" s="11" t="s">
        <v>208</v>
      </c>
      <c r="E36" s="12">
        <v>28.2681372834898</v>
      </c>
      <c r="F36" s="12">
        <v>23.510253105189399</v>
      </c>
      <c r="G36" s="12">
        <v>22.133088549361101</v>
      </c>
      <c r="H36" s="12">
        <v>24.376581414005098</v>
      </c>
      <c r="I36" s="12">
        <v>27.334561815236398</v>
      </c>
      <c r="J36" s="12">
        <v>22.528617000075201</v>
      </c>
      <c r="K36" s="12">
        <v>22.170016591513701</v>
      </c>
      <c r="L36" s="12">
        <v>23.7874058973659</v>
      </c>
      <c r="M36" s="12">
        <v>26.322540253692299</v>
      </c>
      <c r="N36" s="12"/>
      <c r="O36" s="12"/>
    </row>
    <row r="37" spans="1:15" x14ac:dyDescent="0.3">
      <c r="A37" s="11" t="str">
        <f t="shared" si="0"/>
        <v>DISTRIBUCION VOLUMEN X CRITERIO (Consumiciones)TOTAL BEBIDASCON LA PAREJA</v>
      </c>
      <c r="B37" s="11" t="s">
        <v>47</v>
      </c>
      <c r="C37" s="11" t="s">
        <v>46</v>
      </c>
      <c r="D37" s="11" t="s">
        <v>209</v>
      </c>
      <c r="E37" s="12">
        <v>17.4845196724517</v>
      </c>
      <c r="F37" s="12">
        <v>16.4126155165605</v>
      </c>
      <c r="G37" s="12">
        <v>16.6850058714192</v>
      </c>
      <c r="H37" s="12">
        <v>17.307835408099098</v>
      </c>
      <c r="I37" s="12">
        <v>18.0570476651272</v>
      </c>
      <c r="J37" s="12">
        <v>16.903959328422701</v>
      </c>
      <c r="K37" s="12">
        <v>16.253406104546698</v>
      </c>
      <c r="L37" s="12">
        <v>17.506091590555201</v>
      </c>
      <c r="M37" s="12">
        <v>17.7486537915008</v>
      </c>
      <c r="N37" s="12"/>
      <c r="O37" s="12"/>
    </row>
    <row r="38" spans="1:15" x14ac:dyDescent="0.3">
      <c r="A38" s="11" t="str">
        <f t="shared" si="0"/>
        <v>DISTRIBUCION VOLUMEN X CRITERIO (Consumiciones)TOTAL BEBIDASESTABA SOLO/A</v>
      </c>
      <c r="B38" s="11" t="s">
        <v>47</v>
      </c>
      <c r="C38" s="11" t="s">
        <v>46</v>
      </c>
      <c r="D38" s="11" t="s">
        <v>210</v>
      </c>
      <c r="E38" s="12">
        <v>16.807120264563501</v>
      </c>
      <c r="F38" s="12">
        <v>17.714481424114599</v>
      </c>
      <c r="G38" s="12">
        <v>19.3176287565</v>
      </c>
      <c r="H38" s="12">
        <v>17.846693539116501</v>
      </c>
      <c r="I38" s="12">
        <v>16.952878251062799</v>
      </c>
      <c r="J38" s="12">
        <v>18.975687593294801</v>
      </c>
      <c r="K38" s="12">
        <v>19.775415763418199</v>
      </c>
      <c r="L38" s="12">
        <v>18.5768439300791</v>
      </c>
      <c r="M38" s="12">
        <v>17.548879566608498</v>
      </c>
      <c r="N38" s="12"/>
      <c r="O38" s="12"/>
    </row>
    <row r="39" spans="1:15" x14ac:dyDescent="0.3">
      <c r="A39" s="11" t="str">
        <f t="shared" si="0"/>
        <v>DISTRIBUCION VOLUMEN X CRITERIO (Consumiciones)TOTAL BEBIDASOTROS</v>
      </c>
      <c r="B39" s="11" t="s">
        <v>47</v>
      </c>
      <c r="C39" s="11" t="s">
        <v>46</v>
      </c>
      <c r="D39" s="11" t="s">
        <v>211</v>
      </c>
      <c r="E39" s="12">
        <v>0.46742355891443899</v>
      </c>
      <c r="F39" s="12">
        <v>0.48643297669357799</v>
      </c>
      <c r="G39" s="12">
        <v>0.48208198303754202</v>
      </c>
      <c r="H39" s="12">
        <v>0.56768816586259396</v>
      </c>
      <c r="I39" s="12">
        <v>0.45491525812454198</v>
      </c>
      <c r="J39" s="12">
        <v>0.50100979438522097</v>
      </c>
      <c r="K39" s="12">
        <v>0.469865141808327</v>
      </c>
      <c r="L39" s="12">
        <v>0.507259956018556</v>
      </c>
      <c r="M39" s="12">
        <v>0.438531587351571</v>
      </c>
      <c r="N39" s="12"/>
      <c r="O39" s="12"/>
    </row>
    <row r="40" spans="1:15" x14ac:dyDescent="0.3">
      <c r="A40" s="11" t="str">
        <f t="shared" si="0"/>
        <v>DISTRIBUCION VOLUMEN X CRITERIO (Consumiciones)TOTAL BEBIDASESTAR TRABAJANDO</v>
      </c>
      <c r="B40" s="11" t="s">
        <v>47</v>
      </c>
      <c r="C40" s="11" t="s">
        <v>46</v>
      </c>
      <c r="D40" s="11" t="s">
        <v>212</v>
      </c>
      <c r="E40" s="12">
        <v>11.5410344460873</v>
      </c>
      <c r="F40" s="12">
        <v>13.5830648751175</v>
      </c>
      <c r="G40" s="12">
        <v>15.569468881478301</v>
      </c>
      <c r="H40" s="12">
        <v>13.4388515797762</v>
      </c>
      <c r="I40" s="12">
        <v>11.504161122252601</v>
      </c>
      <c r="J40" s="12">
        <v>13.7677895256434</v>
      </c>
      <c r="K40" s="12">
        <v>14.1531734465808</v>
      </c>
      <c r="L40" s="12">
        <v>13.441249458257801</v>
      </c>
      <c r="M40" s="12">
        <v>11.509311711513901</v>
      </c>
      <c r="N40" s="12"/>
      <c r="O40" s="12"/>
    </row>
    <row r="41" spans="1:15" x14ac:dyDescent="0.3">
      <c r="A41" s="11" t="str">
        <f t="shared" si="0"/>
        <v>DISTRIBUCION VOLUMEN X CRITERIO (Consumiciones)TOTAL BEBIDASCOMIDA DE NEGOCIOS</v>
      </c>
      <c r="B41" s="11" t="s">
        <v>47</v>
      </c>
      <c r="C41" s="11" t="s">
        <v>46</v>
      </c>
      <c r="D41" s="11" t="s">
        <v>213</v>
      </c>
      <c r="E41" s="12">
        <v>0.20046145098267901</v>
      </c>
      <c r="F41" s="12">
        <v>0.21707701899309201</v>
      </c>
      <c r="G41" s="12">
        <v>0.19116426519744001</v>
      </c>
      <c r="H41" s="12">
        <v>0.176104780304744</v>
      </c>
      <c r="I41" s="12">
        <v>0.182022778665521</v>
      </c>
      <c r="J41" s="12">
        <v>0.30769177976425399</v>
      </c>
      <c r="K41" s="12">
        <v>0.20770415433740899</v>
      </c>
      <c r="L41" s="12">
        <v>0.24352570667265899</v>
      </c>
      <c r="M41" s="12">
        <v>0.16876210215509599</v>
      </c>
      <c r="N41" s="12"/>
      <c r="O41" s="12"/>
    </row>
    <row r="42" spans="1:15" x14ac:dyDescent="0.3">
      <c r="A42" s="11" t="str">
        <f t="shared" si="0"/>
        <v>DISTRIBUCION VOLUMEN X CRITERIO (Consumiciones)TOTAL BEBIDASPOR PLACER/RELAX</v>
      </c>
      <c r="B42" s="11" t="s">
        <v>47</v>
      </c>
      <c r="C42" s="11" t="s">
        <v>46</v>
      </c>
      <c r="D42" s="11" t="s">
        <v>214</v>
      </c>
      <c r="E42" s="12">
        <v>17.9181575236965</v>
      </c>
      <c r="F42" s="12">
        <v>14.145894771076501</v>
      </c>
      <c r="G42" s="12">
        <v>14.1991945901958</v>
      </c>
      <c r="H42" s="12">
        <v>15.6257918658306</v>
      </c>
      <c r="I42" s="12">
        <v>17.997373083455798</v>
      </c>
      <c r="J42" s="12">
        <v>14.9122781547331</v>
      </c>
      <c r="K42" s="12">
        <v>14.0872649030951</v>
      </c>
      <c r="L42" s="12">
        <v>15.5347148429349</v>
      </c>
      <c r="M42" s="12">
        <v>17.7849806063183</v>
      </c>
      <c r="N42" s="12"/>
      <c r="O42" s="12"/>
    </row>
    <row r="43" spans="1:15" x14ac:dyDescent="0.3">
      <c r="A43" s="11" t="str">
        <f t="shared" si="0"/>
        <v>DISTRIBUCION VOLUMEN X CRITERIO (Consumiciones)TOTAL BEBIDASTENER HAMBRE/SIN PLANIFICAR</v>
      </c>
      <c r="B43" s="11" t="s">
        <v>47</v>
      </c>
      <c r="C43" s="11" t="s">
        <v>46</v>
      </c>
      <c r="D43" s="11" t="s">
        <v>215</v>
      </c>
      <c r="E43" s="12">
        <v>24.5344966878103</v>
      </c>
      <c r="F43" s="12">
        <v>24.264872354946199</v>
      </c>
      <c r="G43" s="12">
        <v>23.1661252421389</v>
      </c>
      <c r="H43" s="12">
        <v>23.097235252599798</v>
      </c>
      <c r="I43" s="12">
        <v>23.2775282638313</v>
      </c>
      <c r="J43" s="12">
        <v>22.823055673972799</v>
      </c>
      <c r="K43" s="12">
        <v>22.808857150161899</v>
      </c>
      <c r="L43" s="12">
        <v>23.2297276039744</v>
      </c>
      <c r="M43" s="12">
        <v>23.446303060522499</v>
      </c>
      <c r="N43" s="12"/>
      <c r="O43" s="12"/>
    </row>
    <row r="44" spans="1:15" x14ac:dyDescent="0.3">
      <c r="A44" s="11" t="str">
        <f t="shared" si="0"/>
        <v>DISTRIBUCION VOLUMEN X CRITERIO (Consumiciones)TOTAL BEBIDASESTAR DE COMPRAS</v>
      </c>
      <c r="B44" s="11" t="s">
        <v>47</v>
      </c>
      <c r="C44" s="11" t="s">
        <v>46</v>
      </c>
      <c r="D44" s="11" t="s">
        <v>216</v>
      </c>
      <c r="E44" s="12">
        <v>2.5248024006943401</v>
      </c>
      <c r="F44" s="12">
        <v>3.2313608586979501</v>
      </c>
      <c r="G44" s="12">
        <v>2.810752860929</v>
      </c>
      <c r="H44" s="12">
        <v>2.5146902313577</v>
      </c>
      <c r="I44" s="12">
        <v>2.6393251523730701</v>
      </c>
      <c r="J44" s="12">
        <v>3.03184725985543</v>
      </c>
      <c r="K44" s="12">
        <v>3.1694097161949601</v>
      </c>
      <c r="L44" s="12">
        <v>2.3397152442254301</v>
      </c>
      <c r="M44" s="12">
        <v>2.6482834068319501</v>
      </c>
      <c r="N44" s="12"/>
      <c r="O44" s="12"/>
    </row>
    <row r="45" spans="1:15" x14ac:dyDescent="0.3">
      <c r="A45" s="11" t="str">
        <f t="shared" si="0"/>
        <v>DISTRIBUCION VOLUMEN X CRITERIO (Consumiciones)TOTAL BEBIDASNO COCINAR EN CASA</v>
      </c>
      <c r="B45" s="11" t="s">
        <v>47</v>
      </c>
      <c r="C45" s="11" t="s">
        <v>46</v>
      </c>
      <c r="D45" s="11" t="s">
        <v>217</v>
      </c>
      <c r="E45" s="12">
        <v>2.8020696468941599</v>
      </c>
      <c r="F45" s="12">
        <v>2.9303099005046001</v>
      </c>
      <c r="G45" s="12">
        <v>2.81545652733312</v>
      </c>
      <c r="H45" s="12">
        <v>3.1647253979260999</v>
      </c>
      <c r="I45" s="12">
        <v>2.8117361774835898</v>
      </c>
      <c r="J45" s="12">
        <v>2.8101194569204102</v>
      </c>
      <c r="K45" s="12">
        <v>2.84341742122395</v>
      </c>
      <c r="L45" s="12">
        <v>3.1464139071253201</v>
      </c>
      <c r="M45" s="12">
        <v>3.1410238580193699</v>
      </c>
      <c r="N45" s="12"/>
      <c r="O45" s="12"/>
    </row>
    <row r="46" spans="1:15" x14ac:dyDescent="0.3">
      <c r="A46" s="11" t="str">
        <f t="shared" si="0"/>
        <v>DISTRIBUCION VOLUMEN X CRITERIO (Consumiciones)TOTAL BEBIDASCELEBRACION/FIESTA/SALIR TOMAR</v>
      </c>
      <c r="B46" s="11" t="s">
        <v>47</v>
      </c>
      <c r="C46" s="11" t="s">
        <v>46</v>
      </c>
      <c r="D46" s="11" t="s">
        <v>218</v>
      </c>
      <c r="E46" s="12">
        <v>34.222312941039199</v>
      </c>
      <c r="F46" s="12">
        <v>34.9286668169321</v>
      </c>
      <c r="G46" s="12">
        <v>33.986863434316497</v>
      </c>
      <c r="H46" s="12">
        <v>35.005037039234502</v>
      </c>
      <c r="I46" s="12">
        <v>34.266617915517898</v>
      </c>
      <c r="J46" s="12">
        <v>35.240820980916702</v>
      </c>
      <c r="K46" s="12">
        <v>35.482876292974098</v>
      </c>
      <c r="L46" s="12">
        <v>34.738894685307898</v>
      </c>
      <c r="M46" s="12">
        <v>34.611807749751499</v>
      </c>
      <c r="N46" s="12"/>
      <c r="O46" s="12"/>
    </row>
    <row r="47" spans="1:15" x14ac:dyDescent="0.3">
      <c r="A47" s="11" t="str">
        <f t="shared" si="0"/>
        <v>DISTRIBUCION VOLUMEN X CRITERIO (Consumiciones)TOTAL BEBIDASVIENDO DEPORTES</v>
      </c>
      <c r="B47" s="11" t="s">
        <v>47</v>
      </c>
      <c r="C47" s="11" t="s">
        <v>46</v>
      </c>
      <c r="D47" s="11" t="s">
        <v>219</v>
      </c>
      <c r="E47" s="12">
        <v>0.71297242872188205</v>
      </c>
      <c r="F47" s="12">
        <v>1.06014426738376</v>
      </c>
      <c r="G47" s="12">
        <v>1.3769150688438601</v>
      </c>
      <c r="H47" s="12">
        <v>1.3688682545392099</v>
      </c>
      <c r="I47" s="12">
        <v>1.57409196942438</v>
      </c>
      <c r="J47" s="12">
        <v>1.5101236803448399</v>
      </c>
      <c r="K47" s="12">
        <v>1.67521136350486</v>
      </c>
      <c r="L47" s="12">
        <v>1.6660344467808501</v>
      </c>
      <c r="M47" s="12">
        <v>1.02156910443936</v>
      </c>
      <c r="N47" s="12"/>
      <c r="O47" s="12"/>
    </row>
    <row r="48" spans="1:15" x14ac:dyDescent="0.3">
      <c r="A48" s="11" t="str">
        <f t="shared" si="0"/>
        <v>DISTRIBUCION VOLUMEN X CRITERIO (Consumiciones)TOTAL BEBIDASOTROS MOTIVOS</v>
      </c>
      <c r="B48" s="11" t="s">
        <v>47</v>
      </c>
      <c r="C48" s="11" t="s">
        <v>46</v>
      </c>
      <c r="D48" s="11" t="s">
        <v>220</v>
      </c>
      <c r="E48" s="12">
        <v>5.5436982631158296</v>
      </c>
      <c r="F48" s="12">
        <v>5.63860135100773</v>
      </c>
      <c r="G48" s="12">
        <v>5.8840704936041401</v>
      </c>
      <c r="H48" s="12">
        <v>5.6087203200961202</v>
      </c>
      <c r="I48" s="12">
        <v>5.7471341425494797</v>
      </c>
      <c r="J48" s="12">
        <v>5.5963026558740596</v>
      </c>
      <c r="K48" s="12">
        <v>5.5721132044496997</v>
      </c>
      <c r="L48" s="12">
        <v>5.6597280855230396</v>
      </c>
      <c r="M48" s="12">
        <v>5.6679784941535196</v>
      </c>
      <c r="N48" s="12"/>
      <c r="O48" s="12"/>
    </row>
    <row r="49" spans="1:15" x14ac:dyDescent="0.3">
      <c r="A49" s="11" t="str">
        <f t="shared" si="0"/>
        <v>DISTRIBUCION VOLUMEN X CRITERIO (Consumiciones).Total Bebidas FriasT.ESPAÑA</v>
      </c>
      <c r="B49" s="11" t="s">
        <v>47</v>
      </c>
      <c r="C49" s="11" t="s">
        <v>52</v>
      </c>
      <c r="D49" s="11" t="s">
        <v>142</v>
      </c>
      <c r="E49" s="12">
        <v>100</v>
      </c>
      <c r="F49" s="12">
        <v>100</v>
      </c>
      <c r="G49" s="12">
        <v>100</v>
      </c>
      <c r="H49" s="12">
        <v>100</v>
      </c>
      <c r="I49" s="12">
        <v>100</v>
      </c>
      <c r="J49" s="12">
        <v>100</v>
      </c>
      <c r="K49" s="12">
        <v>100</v>
      </c>
      <c r="L49" s="12">
        <v>100</v>
      </c>
      <c r="M49" s="12">
        <v>100</v>
      </c>
      <c r="N49" s="12"/>
      <c r="O49" s="12"/>
    </row>
    <row r="50" spans="1:15" x14ac:dyDescent="0.3">
      <c r="A50" s="11" t="str">
        <f t="shared" si="0"/>
        <v>DISTRIBUCION VOLUMEN X CRITERIO (Consumiciones).Total Bebidas FriasHiper+Super+Discount+G.A</v>
      </c>
      <c r="B50" s="11" t="s">
        <v>47</v>
      </c>
      <c r="C50" s="11" t="s">
        <v>52</v>
      </c>
      <c r="D50" s="11" t="s">
        <v>176</v>
      </c>
      <c r="E50" s="12">
        <v>6.5941703381670704</v>
      </c>
      <c r="F50" s="12">
        <v>6.2376410814937202</v>
      </c>
      <c r="G50" s="12">
        <v>5.9052676501194199</v>
      </c>
      <c r="H50" s="12">
        <v>5.6890357036166996</v>
      </c>
      <c r="I50" s="12">
        <v>6.5029550002951</v>
      </c>
      <c r="J50" s="12">
        <v>5.8310774173741597</v>
      </c>
      <c r="K50" s="12">
        <v>6.5887332105164402</v>
      </c>
      <c r="L50" s="12">
        <v>6.4170123294095802</v>
      </c>
      <c r="M50" s="12">
        <v>6.9073847984193604</v>
      </c>
      <c r="N50" s="12"/>
      <c r="O50" s="12"/>
    </row>
    <row r="51" spans="1:15" x14ac:dyDescent="0.3">
      <c r="A51" s="11" t="str">
        <f t="shared" si="0"/>
        <v>DISTRIBUCION VOLUMEN X CRITERIO (Consumiciones).Total Bebidas FriasRestaurantes</v>
      </c>
      <c r="B51" s="11" t="s">
        <v>47</v>
      </c>
      <c r="C51" s="11" t="s">
        <v>52</v>
      </c>
      <c r="D51" s="11" t="s">
        <v>177</v>
      </c>
      <c r="E51" s="12">
        <v>14.9709878524397</v>
      </c>
      <c r="F51" s="12">
        <v>16.939622704026899</v>
      </c>
      <c r="G51" s="12">
        <v>16.567090971859599</v>
      </c>
      <c r="H51" s="12">
        <v>15.9738680171273</v>
      </c>
      <c r="I51" s="12">
        <v>14.8674743399203</v>
      </c>
      <c r="J51" s="12">
        <v>16.564786772272601</v>
      </c>
      <c r="K51" s="12">
        <v>16.7177425818467</v>
      </c>
      <c r="L51" s="12">
        <v>15.506389871083</v>
      </c>
      <c r="M51" s="12">
        <v>15.2589424186844</v>
      </c>
      <c r="N51" s="12"/>
      <c r="O51" s="12"/>
    </row>
    <row r="52" spans="1:15" x14ac:dyDescent="0.3">
      <c r="A52" s="11" t="str">
        <f t="shared" si="0"/>
        <v>DISTRIBUCION VOLUMEN X CRITERIO (Consumiciones).Total Bebidas FriasRestaurantes Fast Food</v>
      </c>
      <c r="B52" s="11" t="s">
        <v>47</v>
      </c>
      <c r="C52" s="11" t="s">
        <v>52</v>
      </c>
      <c r="D52" s="11" t="s">
        <v>178</v>
      </c>
      <c r="E52" s="12">
        <v>6.9810573272773802</v>
      </c>
      <c r="F52" s="12">
        <v>7.9134924652902496</v>
      </c>
      <c r="G52" s="12">
        <v>8.0519205607711992</v>
      </c>
      <c r="H52" s="12">
        <v>7.3494743730173404</v>
      </c>
      <c r="I52" s="12">
        <v>7.5830565675317496</v>
      </c>
      <c r="J52" s="12">
        <v>8.6376435622454792</v>
      </c>
      <c r="K52" s="12">
        <v>8.8481744511524703</v>
      </c>
      <c r="L52" s="12">
        <v>8.5769272555297391</v>
      </c>
      <c r="M52" s="12">
        <v>8.1614769596838705</v>
      </c>
      <c r="N52" s="12"/>
      <c r="O52" s="12"/>
    </row>
    <row r="53" spans="1:15" x14ac:dyDescent="0.3">
      <c r="A53" s="11" t="str">
        <f t="shared" si="0"/>
        <v>DISTRIBUCION VOLUMEN X CRITERIO (Consumiciones).Total Bebidas FriasBares/Cafeterias/Cervecerias</v>
      </c>
      <c r="B53" s="11" t="s">
        <v>47</v>
      </c>
      <c r="C53" s="11" t="s">
        <v>52</v>
      </c>
      <c r="D53" s="11" t="s">
        <v>179</v>
      </c>
      <c r="E53" s="12">
        <v>55.158462930003203</v>
      </c>
      <c r="F53" s="12">
        <v>56.772385045087297</v>
      </c>
      <c r="G53" s="12">
        <v>57.074427389479901</v>
      </c>
      <c r="H53" s="12">
        <v>57.426053540183602</v>
      </c>
      <c r="I53" s="12">
        <v>54.639933951786396</v>
      </c>
      <c r="J53" s="12">
        <v>56.147723431724202</v>
      </c>
      <c r="K53" s="12">
        <v>55.252898242812499</v>
      </c>
      <c r="L53" s="12">
        <v>56.377171786953703</v>
      </c>
      <c r="M53" s="12">
        <v>53.896302643599199</v>
      </c>
      <c r="N53" s="12"/>
      <c r="O53" s="12"/>
    </row>
    <row r="54" spans="1:15" x14ac:dyDescent="0.3">
      <c r="A54" s="11" t="str">
        <f t="shared" si="0"/>
        <v>DISTRIBUCION VOLUMEN X CRITERIO (Consumiciones).Total Bebidas FriasPanaderias/Pastelerias</v>
      </c>
      <c r="B54" s="11" t="s">
        <v>47</v>
      </c>
      <c r="C54" s="11" t="s">
        <v>52</v>
      </c>
      <c r="D54" s="11" t="s">
        <v>180</v>
      </c>
      <c r="E54" s="12">
        <v>0.465391740177723</v>
      </c>
      <c r="F54" s="12">
        <v>0.60906626572774802</v>
      </c>
      <c r="G54" s="12">
        <v>0.68133637802503599</v>
      </c>
      <c r="H54" s="12">
        <v>0.67632819120507104</v>
      </c>
      <c r="I54" s="12">
        <v>0.74422815875179105</v>
      </c>
      <c r="J54" s="12">
        <v>0.72597122335292297</v>
      </c>
      <c r="K54" s="12">
        <v>0.73911596010574998</v>
      </c>
      <c r="L54" s="12">
        <v>0.85922897753354599</v>
      </c>
      <c r="M54" s="12">
        <v>0.81670927490457401</v>
      </c>
      <c r="N54" s="12"/>
      <c r="O54" s="12"/>
    </row>
    <row r="55" spans="1:15" x14ac:dyDescent="0.3">
      <c r="A55" s="11" t="str">
        <f t="shared" si="0"/>
        <v>DISTRIBUCION VOLUMEN X CRITERIO (Consumiciones).Total Bebidas FriasTda.Alimentacion/Delicatesen</v>
      </c>
      <c r="B55" s="11" t="s">
        <v>47</v>
      </c>
      <c r="C55" s="11" t="s">
        <v>52</v>
      </c>
      <c r="D55" s="11" t="s">
        <v>181</v>
      </c>
      <c r="E55" s="12">
        <v>1.61245813841151</v>
      </c>
      <c r="F55" s="12">
        <v>1.2222895904411499</v>
      </c>
      <c r="G55" s="12">
        <v>1.3107102571614899</v>
      </c>
      <c r="H55" s="12">
        <v>1.26038806776961</v>
      </c>
      <c r="I55" s="12">
        <v>1.4052709800996901</v>
      </c>
      <c r="J55" s="12">
        <v>1.36469632220265</v>
      </c>
      <c r="K55" s="12">
        <v>1.4804575510151901</v>
      </c>
      <c r="L55" s="12">
        <v>1.5429406220312201</v>
      </c>
      <c r="M55" s="12">
        <v>1.4993159076262801</v>
      </c>
      <c r="N55" s="12"/>
      <c r="O55" s="12"/>
    </row>
    <row r="56" spans="1:15" x14ac:dyDescent="0.3">
      <c r="A56" s="11" t="str">
        <f t="shared" si="0"/>
        <v>DISTRIBUCION VOLUMEN X CRITERIO (Consumiciones).Total Bebidas FriasCanal Conveniencia/24h</v>
      </c>
      <c r="B56" s="11" t="s">
        <v>47</v>
      </c>
      <c r="C56" s="11" t="s">
        <v>52</v>
      </c>
      <c r="D56" s="11" t="s">
        <v>182</v>
      </c>
      <c r="E56" s="12">
        <v>1.5172727479032699</v>
      </c>
      <c r="F56" s="12">
        <v>1.4961033892262401</v>
      </c>
      <c r="G56" s="12">
        <v>1.3598129981689</v>
      </c>
      <c r="H56" s="12">
        <v>1.3721048855976401</v>
      </c>
      <c r="I56" s="12">
        <v>1.5173376560664</v>
      </c>
      <c r="J56" s="12">
        <v>1.4927766317997999</v>
      </c>
      <c r="K56" s="12">
        <v>1.5460236534587499</v>
      </c>
      <c r="L56" s="12">
        <v>1.48109660546263</v>
      </c>
      <c r="M56" s="12">
        <v>1.37100893002571</v>
      </c>
      <c r="N56" s="12"/>
      <c r="O56" s="12"/>
    </row>
    <row r="57" spans="1:15" x14ac:dyDescent="0.3">
      <c r="A57" s="11" t="str">
        <f t="shared" si="0"/>
        <v>DISTRIBUCION VOLUMEN X CRITERIO (Consumiciones).Total Bebidas FriasHoteles</v>
      </c>
      <c r="B57" s="11" t="s">
        <v>47</v>
      </c>
      <c r="C57" s="11" t="s">
        <v>52</v>
      </c>
      <c r="D57" s="11" t="s">
        <v>183</v>
      </c>
      <c r="E57" s="12">
        <v>0.77470636101628398</v>
      </c>
      <c r="F57" s="12">
        <v>0.37673419673188602</v>
      </c>
      <c r="G57" s="12">
        <v>0.38088514496824</v>
      </c>
      <c r="H57" s="12">
        <v>0.63770918897168904</v>
      </c>
      <c r="I57" s="12">
        <v>0.739350999844403</v>
      </c>
      <c r="J57" s="12">
        <v>0.65814917274469298</v>
      </c>
      <c r="K57" s="12">
        <v>0.51576605834400902</v>
      </c>
      <c r="L57" s="12">
        <v>0.40489377997811399</v>
      </c>
      <c r="M57" s="12">
        <v>0.68515193790763995</v>
      </c>
      <c r="N57" s="12"/>
      <c r="O57" s="12"/>
    </row>
    <row r="58" spans="1:15" x14ac:dyDescent="0.3">
      <c r="A58" s="11" t="str">
        <f t="shared" si="0"/>
        <v>DISTRIBUCION VOLUMEN X CRITERIO (Consumiciones).Total Bebidas FriasEstaciones de servicio</v>
      </c>
      <c r="B58" s="11" t="s">
        <v>47</v>
      </c>
      <c r="C58" s="11" t="s">
        <v>52</v>
      </c>
      <c r="D58" s="11" t="s">
        <v>184</v>
      </c>
      <c r="E58" s="12">
        <v>1.48137017477315</v>
      </c>
      <c r="F58" s="12">
        <v>1.17357146683874</v>
      </c>
      <c r="G58" s="12">
        <v>1.20077498829423</v>
      </c>
      <c r="H58" s="12">
        <v>1.2252311112646499</v>
      </c>
      <c r="I58" s="12">
        <v>1.6006953573095699</v>
      </c>
      <c r="J58" s="12">
        <v>1.2875363016278401</v>
      </c>
      <c r="K58" s="12">
        <v>1.1777290468759001</v>
      </c>
      <c r="L58" s="12">
        <v>1.23784651454603</v>
      </c>
      <c r="M58" s="12">
        <v>1.3762401829911699</v>
      </c>
      <c r="N58" s="12"/>
      <c r="O58" s="12"/>
    </row>
    <row r="59" spans="1:15" x14ac:dyDescent="0.3">
      <c r="A59" s="11" t="str">
        <f t="shared" si="0"/>
        <v>DISTRIBUCION VOLUMEN X CRITERIO (Consumiciones).Total Bebidas FriasMaquinas dispensadoras</v>
      </c>
      <c r="B59" s="11" t="s">
        <v>47</v>
      </c>
      <c r="C59" s="11" t="s">
        <v>52</v>
      </c>
      <c r="D59" s="11" t="s">
        <v>185</v>
      </c>
      <c r="E59" s="12">
        <v>1.5636552258499601</v>
      </c>
      <c r="F59" s="12">
        <v>1.3663128257350801</v>
      </c>
      <c r="G59" s="12">
        <v>1.78263239471219</v>
      </c>
      <c r="H59" s="12">
        <v>1.6870502500614699</v>
      </c>
      <c r="I59" s="12">
        <v>1.7237101551140399</v>
      </c>
      <c r="J59" s="12">
        <v>1.84360315694559</v>
      </c>
      <c r="K59" s="12">
        <v>2.0297034757086898</v>
      </c>
      <c r="L59" s="12">
        <v>1.9127420485820099</v>
      </c>
      <c r="M59" s="12">
        <v>1.78178090631617</v>
      </c>
      <c r="N59" s="12"/>
      <c r="O59" s="12"/>
    </row>
    <row r="60" spans="1:15" x14ac:dyDescent="0.3">
      <c r="A60" s="11" t="str">
        <f t="shared" si="0"/>
        <v>DISTRIBUCION VOLUMEN X CRITERIO (Consumiciones).Total Bebidas FriasServicio en la empresa</v>
      </c>
      <c r="B60" s="11" t="s">
        <v>47</v>
      </c>
      <c r="C60" s="11" t="s">
        <v>52</v>
      </c>
      <c r="D60" s="11" t="s">
        <v>186</v>
      </c>
      <c r="E60" s="12">
        <v>0.62100150101959095</v>
      </c>
      <c r="F60" s="12">
        <v>0.88570960142709698</v>
      </c>
      <c r="G60" s="12">
        <v>0.96973262810132699</v>
      </c>
      <c r="H60" s="12">
        <v>0.88921921073648702</v>
      </c>
      <c r="I60" s="12">
        <v>0.64493404568111201</v>
      </c>
      <c r="J60" s="12">
        <v>0.66255271620369405</v>
      </c>
      <c r="K60" s="12">
        <v>0.64191294880356797</v>
      </c>
      <c r="L60" s="12">
        <v>0.53955348653211099</v>
      </c>
      <c r="M60" s="12">
        <v>0.540325333371102</v>
      </c>
      <c r="N60" s="12"/>
      <c r="O60" s="12"/>
    </row>
    <row r="61" spans="1:15" x14ac:dyDescent="0.3">
      <c r="A61" s="11" t="str">
        <f t="shared" si="0"/>
        <v>DISTRIBUCION VOLUMEN X CRITERIO (Consumiciones).Total Bebidas FriasResto de canales</v>
      </c>
      <c r="B61" s="11" t="s">
        <v>47</v>
      </c>
      <c r="C61" s="11" t="s">
        <v>52</v>
      </c>
      <c r="D61" s="11" t="s">
        <v>187</v>
      </c>
      <c r="E61" s="12">
        <v>8.2594267596455904</v>
      </c>
      <c r="F61" s="12">
        <v>5.0070646980898497</v>
      </c>
      <c r="G61" s="12">
        <v>4.7154059439901204</v>
      </c>
      <c r="H61" s="12">
        <v>5.8135258769425198</v>
      </c>
      <c r="I61" s="12">
        <v>8.0310684143599893</v>
      </c>
      <c r="J61" s="12">
        <v>4.7834843024981897</v>
      </c>
      <c r="K61" s="12">
        <v>4.46173965095171</v>
      </c>
      <c r="L61" s="12">
        <v>5.1442059487856602</v>
      </c>
      <c r="M61" s="12">
        <v>7.70539413210206</v>
      </c>
      <c r="N61" s="12"/>
      <c r="O61" s="12"/>
    </row>
    <row r="62" spans="1:15" x14ac:dyDescent="0.3">
      <c r="A62" s="11" t="str">
        <f t="shared" si="0"/>
        <v>DISTRIBUCION VOLUMEN X CRITERIO (Consumiciones).Total Bebidas FriasEN LA CALLE</v>
      </c>
      <c r="B62" s="11" t="s">
        <v>47</v>
      </c>
      <c r="C62" s="11" t="s">
        <v>52</v>
      </c>
      <c r="D62" s="11" t="s">
        <v>188</v>
      </c>
      <c r="E62" s="12">
        <v>6.2123232735843201</v>
      </c>
      <c r="F62" s="12">
        <v>3.3074792851691699</v>
      </c>
      <c r="G62" s="12">
        <v>3.2407469342708999</v>
      </c>
      <c r="H62" s="12">
        <v>3.7940412007015101</v>
      </c>
      <c r="I62" s="12">
        <v>5.5581697777110097</v>
      </c>
      <c r="J62" s="12">
        <v>3.1999823862754901</v>
      </c>
      <c r="K62" s="12">
        <v>3.6017174650527499</v>
      </c>
      <c r="L62" s="12">
        <v>4.9395606810720603</v>
      </c>
      <c r="M62" s="12">
        <v>5.4228462775035604</v>
      </c>
      <c r="N62" s="12"/>
      <c r="O62" s="12"/>
    </row>
    <row r="63" spans="1:15" x14ac:dyDescent="0.3">
      <c r="A63" s="11" t="str">
        <f t="shared" si="0"/>
        <v>DISTRIBUCION VOLUMEN X CRITERIO (Consumiciones).Total Bebidas FriasEN CASA DE OTROS</v>
      </c>
      <c r="B63" s="11" t="s">
        <v>47</v>
      </c>
      <c r="C63" s="11" t="s">
        <v>52</v>
      </c>
      <c r="D63" s="11" t="s">
        <v>189</v>
      </c>
      <c r="E63" s="12">
        <v>2.7133415678684498</v>
      </c>
      <c r="F63" s="12">
        <v>4.1166190487153296</v>
      </c>
      <c r="G63" s="12">
        <v>3.1234291509979601</v>
      </c>
      <c r="H63" s="12">
        <v>3.04706967783628</v>
      </c>
      <c r="I63" s="12">
        <v>3.0260631562568698</v>
      </c>
      <c r="J63" s="12">
        <v>3.52683267826679</v>
      </c>
      <c r="K63" s="12">
        <v>3.5263973590025999</v>
      </c>
      <c r="L63" s="12">
        <v>3.0205664321426302</v>
      </c>
      <c r="M63" s="12">
        <v>3.1717836681797902</v>
      </c>
      <c r="N63" s="12"/>
      <c r="O63" s="12"/>
    </row>
    <row r="64" spans="1:15" x14ac:dyDescent="0.3">
      <c r="A64" s="11" t="str">
        <f t="shared" si="0"/>
        <v>DISTRIBUCION VOLUMEN X CRITERIO (Consumiciones).Total Bebidas FriasEN EL ESTABLECIMIENTO</v>
      </c>
      <c r="B64" s="11" t="s">
        <v>47</v>
      </c>
      <c r="C64" s="11" t="s">
        <v>52</v>
      </c>
      <c r="D64" s="11" t="s">
        <v>190</v>
      </c>
      <c r="E64" s="12">
        <v>82.063626372557593</v>
      </c>
      <c r="F64" s="12">
        <v>83.905257955611702</v>
      </c>
      <c r="G64" s="12">
        <v>83.369193547574596</v>
      </c>
      <c r="H64" s="12">
        <v>83.794085908969905</v>
      </c>
      <c r="I64" s="12">
        <v>82.4557085293944</v>
      </c>
      <c r="J64" s="12">
        <v>83.064392653953604</v>
      </c>
      <c r="K64" s="12">
        <v>81.838531107139303</v>
      </c>
      <c r="L64" s="12">
        <v>82.183499333001905</v>
      </c>
      <c r="M64" s="12">
        <v>81.455643762083199</v>
      </c>
      <c r="N64" s="12"/>
      <c r="O64" s="12"/>
    </row>
    <row r="65" spans="1:15" x14ac:dyDescent="0.3">
      <c r="A65" s="11" t="str">
        <f t="shared" si="0"/>
        <v>DISTRIBUCION VOLUMEN X CRITERIO (Consumiciones).Total Bebidas FriasEN EL TRABAJO</v>
      </c>
      <c r="B65" s="11" t="s">
        <v>47</v>
      </c>
      <c r="C65" s="11" t="s">
        <v>52</v>
      </c>
      <c r="D65" s="11" t="s">
        <v>191</v>
      </c>
      <c r="E65" s="12">
        <v>3.21349361499334</v>
      </c>
      <c r="F65" s="12">
        <v>3.3124978349771701</v>
      </c>
      <c r="G65" s="12">
        <v>4.2126745190910402</v>
      </c>
      <c r="H65" s="12">
        <v>3.8675913826844899</v>
      </c>
      <c r="I65" s="12">
        <v>3.46457487163253</v>
      </c>
      <c r="J65" s="12">
        <v>3.7369909220795998</v>
      </c>
      <c r="K65" s="12">
        <v>4.1189847621857298</v>
      </c>
      <c r="L65" s="12">
        <v>3.6168610989359098</v>
      </c>
      <c r="M65" s="12">
        <v>3.2982026641361402</v>
      </c>
      <c r="N65" s="12"/>
      <c r="O65" s="12"/>
    </row>
    <row r="66" spans="1:15" x14ac:dyDescent="0.3">
      <c r="A66" s="11" t="str">
        <f t="shared" si="0"/>
        <v>DISTRIBUCION VOLUMEN X CRITERIO (Consumiciones).Total Bebidas FriasEN COLEGIO/INSTITUTO/UNIV.</v>
      </c>
      <c r="B66" s="11" t="s">
        <v>47</v>
      </c>
      <c r="C66" s="11" t="s">
        <v>52</v>
      </c>
      <c r="D66" s="11" t="s">
        <v>192</v>
      </c>
      <c r="E66" s="12">
        <v>7.3068920465413301E-2</v>
      </c>
      <c r="F66" s="12">
        <v>0.14743359000911599</v>
      </c>
      <c r="G66" s="12">
        <v>0.14692117402831001</v>
      </c>
      <c r="H66" s="12">
        <v>7.7388244570485598E-2</v>
      </c>
      <c r="I66" s="12">
        <v>0.103033067030084</v>
      </c>
      <c r="J66" s="12">
        <v>0.14688026452938499</v>
      </c>
      <c r="K66" s="12">
        <v>8.4485102554922295E-2</v>
      </c>
      <c r="L66" s="12">
        <v>0.12013741363960399</v>
      </c>
      <c r="M66" s="12">
        <v>7.0672676670750501E-2</v>
      </c>
      <c r="N66" s="12"/>
      <c r="O66" s="12"/>
    </row>
    <row r="67" spans="1:15" x14ac:dyDescent="0.3">
      <c r="A67" s="11" t="str">
        <f t="shared" si="0"/>
        <v>DISTRIBUCION VOLUMEN X CRITERIO (Consumiciones).Total Bebidas FriasEN MI CASA</v>
      </c>
      <c r="B67" s="11" t="s">
        <v>47</v>
      </c>
      <c r="C67" s="11" t="s">
        <v>52</v>
      </c>
      <c r="D67" s="11" t="s">
        <v>193</v>
      </c>
      <c r="E67" s="12">
        <v>2.7398853000580301</v>
      </c>
      <c r="F67" s="12">
        <v>3.1832935758044099</v>
      </c>
      <c r="G67" s="12">
        <v>3.6487731870637998</v>
      </c>
      <c r="H67" s="12">
        <v>3.18826550208402</v>
      </c>
      <c r="I67" s="12">
        <v>2.6988441562622398</v>
      </c>
      <c r="J67" s="12">
        <v>3.9361304781575801</v>
      </c>
      <c r="K67" s="12">
        <v>4.1464607295154501</v>
      </c>
      <c r="L67" s="12">
        <v>3.6582110434322099</v>
      </c>
      <c r="M67" s="12">
        <v>3.3249672471301399</v>
      </c>
      <c r="N67" s="12"/>
      <c r="O67" s="12"/>
    </row>
    <row r="68" spans="1:15" x14ac:dyDescent="0.3">
      <c r="A68" s="11" t="str">
        <f t="shared" ref="A68:A131" si="1">B68&amp;C68&amp;D68</f>
        <v>DISTRIBUCION VOLUMEN X CRITERIO (Consumiciones).Total Bebidas FriasEN M.TRANSP.(AVION,TREN,AUTOC,E</v>
      </c>
      <c r="B68" s="11" t="s">
        <v>47</v>
      </c>
      <c r="C68" s="11" t="s">
        <v>52</v>
      </c>
      <c r="D68" s="11" t="s">
        <v>194</v>
      </c>
      <c r="E68" s="12">
        <v>0.15020408030941099</v>
      </c>
      <c r="F68" s="12">
        <v>0.101907210295203</v>
      </c>
      <c r="G68" s="12">
        <v>0.138560962618026</v>
      </c>
      <c r="H68" s="12">
        <v>7.0874300671233695E-2</v>
      </c>
      <c r="I68" s="12">
        <v>0.14758905241470299</v>
      </c>
      <c r="J68" s="12">
        <v>0.114969318082634</v>
      </c>
      <c r="K68" s="12">
        <v>0.13807418745875899</v>
      </c>
      <c r="L68" s="12">
        <v>0.116570207306418</v>
      </c>
      <c r="M68" s="12">
        <v>0.165282028765872</v>
      </c>
      <c r="N68" s="12"/>
      <c r="O68" s="12"/>
    </row>
    <row r="69" spans="1:15" x14ac:dyDescent="0.3">
      <c r="A69" s="11" t="str">
        <f t="shared" si="1"/>
        <v>DISTRIBUCION VOLUMEN X CRITERIO (Consumiciones).Total Bebidas FriasEN OTRO LUGAR</v>
      </c>
      <c r="B69" s="11" t="s">
        <v>47</v>
      </c>
      <c r="C69" s="11" t="s">
        <v>52</v>
      </c>
      <c r="D69" s="11" t="s">
        <v>195</v>
      </c>
      <c r="E69" s="12">
        <v>2.8340138171609</v>
      </c>
      <c r="F69" s="12">
        <v>1.9255019141491301</v>
      </c>
      <c r="G69" s="12">
        <v>2.1197082559635598</v>
      </c>
      <c r="H69" s="12">
        <v>2.1606713556156598</v>
      </c>
      <c r="I69" s="12">
        <v>2.5460016954699798</v>
      </c>
      <c r="J69" s="12">
        <v>2.2738183780118701</v>
      </c>
      <c r="K69" s="12">
        <v>2.54535136415819</v>
      </c>
      <c r="L69" s="12">
        <v>2.34459793717819</v>
      </c>
      <c r="M69" s="12">
        <v>3.0906032901585601</v>
      </c>
      <c r="N69" s="12"/>
      <c r="O69" s="12"/>
    </row>
    <row r="70" spans="1:15" x14ac:dyDescent="0.3">
      <c r="A70" s="11" t="str">
        <f t="shared" si="1"/>
        <v>DISTRIBUCION VOLUMEN X CRITERIO (Consumiciones).Total Bebidas FriasDESAYUNO</v>
      </c>
      <c r="B70" s="11" t="s">
        <v>47</v>
      </c>
      <c r="C70" s="11" t="s">
        <v>52</v>
      </c>
      <c r="D70" s="11" t="s">
        <v>196</v>
      </c>
      <c r="E70" s="12">
        <v>5.2460051157859899</v>
      </c>
      <c r="F70" s="12">
        <v>5.3550346973819796</v>
      </c>
      <c r="G70" s="12">
        <v>5.6951904828119897</v>
      </c>
      <c r="H70" s="12">
        <v>5.1511789773593302</v>
      </c>
      <c r="I70" s="12">
        <v>5.0759058155693504</v>
      </c>
      <c r="J70" s="12">
        <v>5.0677358916369499</v>
      </c>
      <c r="K70" s="12">
        <v>5.3602615180736004</v>
      </c>
      <c r="L70" s="12">
        <v>5.1692292636564598</v>
      </c>
      <c r="M70" s="12">
        <v>5.3272121465345696</v>
      </c>
      <c r="N70" s="12"/>
      <c r="O70" s="12"/>
    </row>
    <row r="71" spans="1:15" x14ac:dyDescent="0.3">
      <c r="A71" s="11" t="str">
        <f t="shared" si="1"/>
        <v>DISTRIBUCION VOLUMEN X CRITERIO (Consumiciones).Total Bebidas FriasAPERITIVO/ANTES DE COMER</v>
      </c>
      <c r="B71" s="11" t="s">
        <v>47</v>
      </c>
      <c r="C71" s="11" t="s">
        <v>52</v>
      </c>
      <c r="D71" s="11" t="s">
        <v>197</v>
      </c>
      <c r="E71" s="12">
        <v>19.140787856978399</v>
      </c>
      <c r="F71" s="12">
        <v>21.285945026816201</v>
      </c>
      <c r="G71" s="12">
        <v>20.942337782951999</v>
      </c>
      <c r="H71" s="12">
        <v>19.9010219903715</v>
      </c>
      <c r="I71" s="12">
        <v>18.717183802896301</v>
      </c>
      <c r="J71" s="12">
        <v>19.584529533262099</v>
      </c>
      <c r="K71" s="12">
        <v>19.316963927906301</v>
      </c>
      <c r="L71" s="12">
        <v>19.735379844755499</v>
      </c>
      <c r="M71" s="12">
        <v>18.779404995432301</v>
      </c>
      <c r="N71" s="12"/>
      <c r="O71" s="12"/>
    </row>
    <row r="72" spans="1:15" x14ac:dyDescent="0.3">
      <c r="A72" s="11" t="str">
        <f t="shared" si="1"/>
        <v>DISTRIBUCION VOLUMEN X CRITERIO (Consumiciones).Total Bebidas FriasCOMIDA</v>
      </c>
      <c r="B72" s="11" t="s">
        <v>47</v>
      </c>
      <c r="C72" s="11" t="s">
        <v>52</v>
      </c>
      <c r="D72" s="11" t="s">
        <v>198</v>
      </c>
      <c r="E72" s="12">
        <v>23.501168720437501</v>
      </c>
      <c r="F72" s="12">
        <v>28.796772292527301</v>
      </c>
      <c r="G72" s="12">
        <v>28.618957879955499</v>
      </c>
      <c r="H72" s="12">
        <v>27.544276427159101</v>
      </c>
      <c r="I72" s="12">
        <v>24.409945594728999</v>
      </c>
      <c r="J72" s="12">
        <v>29.2443768353012</v>
      </c>
      <c r="K72" s="12">
        <v>29.1140344175979</v>
      </c>
      <c r="L72" s="12">
        <v>27.2855933795304</v>
      </c>
      <c r="M72" s="12">
        <v>23.959287297551899</v>
      </c>
      <c r="N72" s="12"/>
      <c r="O72" s="12"/>
    </row>
    <row r="73" spans="1:15" x14ac:dyDescent="0.3">
      <c r="A73" s="11" t="str">
        <f t="shared" si="1"/>
        <v>DISTRIBUCION VOLUMEN X CRITERIO (Consumiciones).Total Bebidas FriasTARDE/MERIENDA</v>
      </c>
      <c r="B73" s="11" t="s">
        <v>47</v>
      </c>
      <c r="C73" s="11" t="s">
        <v>52</v>
      </c>
      <c r="D73" s="11" t="s">
        <v>199</v>
      </c>
      <c r="E73" s="12">
        <v>13.7341412255193</v>
      </c>
      <c r="F73" s="12">
        <v>11.4878101415371</v>
      </c>
      <c r="G73" s="12">
        <v>11.4947026183326</v>
      </c>
      <c r="H73" s="12">
        <v>13.796036815226801</v>
      </c>
      <c r="I73" s="12">
        <v>12.801925109588501</v>
      </c>
      <c r="J73" s="12">
        <v>11.666396507180499</v>
      </c>
      <c r="K73" s="12">
        <v>11.340765949796699</v>
      </c>
      <c r="L73" s="12">
        <v>13.8243499722793</v>
      </c>
      <c r="M73" s="12">
        <v>12.6455537536559</v>
      </c>
      <c r="N73" s="12"/>
      <c r="O73" s="12"/>
    </row>
    <row r="74" spans="1:15" x14ac:dyDescent="0.3">
      <c r="A74" s="11" t="str">
        <f t="shared" si="1"/>
        <v>DISTRIBUCION VOLUMEN X CRITERIO (Consumiciones).Total Bebidas FriasANTES DE CENAR</v>
      </c>
      <c r="B74" s="11" t="s">
        <v>47</v>
      </c>
      <c r="C74" s="11" t="s">
        <v>52</v>
      </c>
      <c r="D74" s="11" t="s">
        <v>200</v>
      </c>
      <c r="E74" s="12">
        <v>11.207124493851699</v>
      </c>
      <c r="F74" s="12">
        <v>11.0983749795869</v>
      </c>
      <c r="G74" s="12">
        <v>11.4439270384532</v>
      </c>
      <c r="H74" s="12">
        <v>11.1331310622888</v>
      </c>
      <c r="I74" s="12">
        <v>11.3748195880437</v>
      </c>
      <c r="J74" s="12">
        <v>11.7283366072619</v>
      </c>
      <c r="K74" s="12">
        <v>11.5450895597544</v>
      </c>
      <c r="L74" s="12">
        <v>10.527716394967401</v>
      </c>
      <c r="M74" s="12">
        <v>11.231826583291401</v>
      </c>
      <c r="N74" s="12"/>
      <c r="O74" s="12"/>
    </row>
    <row r="75" spans="1:15" x14ac:dyDescent="0.3">
      <c r="A75" s="11" t="str">
        <f t="shared" si="1"/>
        <v>DISTRIBUCION VOLUMEN X CRITERIO (Consumiciones).Total Bebidas FriasCENA</v>
      </c>
      <c r="B75" s="11" t="s">
        <v>47</v>
      </c>
      <c r="C75" s="11" t="s">
        <v>52</v>
      </c>
      <c r="D75" s="11" t="s">
        <v>201</v>
      </c>
      <c r="E75" s="12">
        <v>18.4200715172617</v>
      </c>
      <c r="F75" s="12">
        <v>14.936817910230699</v>
      </c>
      <c r="G75" s="12">
        <v>15.110209975250701</v>
      </c>
      <c r="H75" s="12">
        <v>15.4988325045369</v>
      </c>
      <c r="I75" s="12">
        <v>18.725050837272398</v>
      </c>
      <c r="J75" s="12">
        <v>15.649075296313301</v>
      </c>
      <c r="K75" s="12">
        <v>15.5568964572384</v>
      </c>
      <c r="L75" s="12">
        <v>16.037251544752699</v>
      </c>
      <c r="M75" s="12">
        <v>19.2325064266442</v>
      </c>
      <c r="N75" s="12"/>
      <c r="O75" s="12"/>
    </row>
    <row r="76" spans="1:15" x14ac:dyDescent="0.3">
      <c r="A76" s="11" t="str">
        <f t="shared" si="1"/>
        <v>DISTRIBUCION VOLUMEN X CRITERIO (Consumiciones).Total Bebidas FriasDESPUES DE LA CENA</v>
      </c>
      <c r="B76" s="11" t="s">
        <v>47</v>
      </c>
      <c r="C76" s="11" t="s">
        <v>52</v>
      </c>
      <c r="D76" s="11" t="s">
        <v>202</v>
      </c>
      <c r="E76" s="12">
        <v>4.4350674486233101</v>
      </c>
      <c r="F76" s="12">
        <v>3.2557156064742601</v>
      </c>
      <c r="G76" s="12">
        <v>3.2907411531365698</v>
      </c>
      <c r="H76" s="12">
        <v>3.2164855643097998</v>
      </c>
      <c r="I76" s="12">
        <v>4.5478829428208103</v>
      </c>
      <c r="J76" s="12">
        <v>3.32630694004335</v>
      </c>
      <c r="K76" s="12">
        <v>3.4593514925374</v>
      </c>
      <c r="L76" s="12">
        <v>3.2673287854994602</v>
      </c>
      <c r="M76" s="12">
        <v>4.658945251365</v>
      </c>
      <c r="N76" s="12"/>
      <c r="O76" s="12"/>
    </row>
    <row r="77" spans="1:15" x14ac:dyDescent="0.3">
      <c r="A77" s="11" t="str">
        <f t="shared" si="1"/>
        <v>DISTRIBUCION VOLUMEN X CRITERIO (Consumiciones).Total Bebidas FriasDURANTE EL DIA</v>
      </c>
      <c r="B77" s="11" t="s">
        <v>47</v>
      </c>
      <c r="C77" s="11" t="s">
        <v>52</v>
      </c>
      <c r="D77" s="11" t="s">
        <v>203</v>
      </c>
      <c r="E77" s="12">
        <v>4.3156024988896302</v>
      </c>
      <c r="F77" s="12">
        <v>3.7835207391436301</v>
      </c>
      <c r="G77" s="12">
        <v>3.4039295547402002</v>
      </c>
      <c r="H77" s="12">
        <v>3.7590224333897599</v>
      </c>
      <c r="I77" s="12">
        <v>4.3472963692261501</v>
      </c>
      <c r="J77" s="12">
        <v>3.7332446356492102</v>
      </c>
      <c r="K77" s="12">
        <v>4.3066378505799801</v>
      </c>
      <c r="L77" s="12">
        <v>4.1531580712993401</v>
      </c>
      <c r="M77" s="12">
        <v>4.1653024948834698</v>
      </c>
      <c r="N77" s="12"/>
      <c r="O77" s="12"/>
    </row>
    <row r="78" spans="1:15" x14ac:dyDescent="0.3">
      <c r="A78" s="11" t="str">
        <f t="shared" si="1"/>
        <v>DISTRIBUCION VOLUMEN X CRITERIO (Consumiciones).Total Bebidas FriasCON AMIGOS</v>
      </c>
      <c r="B78" s="11" t="s">
        <v>47</v>
      </c>
      <c r="C78" s="11" t="s">
        <v>52</v>
      </c>
      <c r="D78" s="11" t="s">
        <v>204</v>
      </c>
      <c r="E78" s="12">
        <v>34.372188019724</v>
      </c>
      <c r="F78" s="12">
        <v>38.8601426451512</v>
      </c>
      <c r="G78" s="12">
        <v>37.698173712133702</v>
      </c>
      <c r="H78" s="12">
        <v>36.796998042997203</v>
      </c>
      <c r="I78" s="12">
        <v>34.730991688977802</v>
      </c>
      <c r="J78" s="12">
        <v>37.779945044730198</v>
      </c>
      <c r="K78" s="12">
        <v>38.252369353324298</v>
      </c>
      <c r="L78" s="12">
        <v>36.049465675824401</v>
      </c>
      <c r="M78" s="12">
        <v>35.6461627799928</v>
      </c>
      <c r="N78" s="12"/>
      <c r="O78" s="12"/>
    </row>
    <row r="79" spans="1:15" x14ac:dyDescent="0.3">
      <c r="A79" s="11" t="str">
        <f t="shared" si="1"/>
        <v>DISTRIBUCION VOLUMEN X CRITERIO (Consumiciones).Total Bebidas FriasCON CLIENTES</v>
      </c>
      <c r="B79" s="11" t="s">
        <v>47</v>
      </c>
      <c r="C79" s="11" t="s">
        <v>52</v>
      </c>
      <c r="D79" s="11" t="s">
        <v>205</v>
      </c>
      <c r="E79" s="12">
        <v>0.26020372369568501</v>
      </c>
      <c r="F79" s="12">
        <v>0.45997725354402103</v>
      </c>
      <c r="G79" s="12">
        <v>0.42606632056395799</v>
      </c>
      <c r="H79" s="12">
        <v>0.33644902546135902</v>
      </c>
      <c r="I79" s="12">
        <v>0.45630797997628503</v>
      </c>
      <c r="J79" s="12">
        <v>0.55286908812692304</v>
      </c>
      <c r="K79" s="12">
        <v>0.58022767712605205</v>
      </c>
      <c r="L79" s="12">
        <v>0.52102827184662504</v>
      </c>
      <c r="M79" s="12">
        <v>0.45663222599126102</v>
      </c>
      <c r="N79" s="12"/>
      <c r="O79" s="12"/>
    </row>
    <row r="80" spans="1:15" x14ac:dyDescent="0.3">
      <c r="A80" s="11" t="str">
        <f t="shared" si="1"/>
        <v>DISTRIBUCION VOLUMEN X CRITERIO (Consumiciones).Total Bebidas FriasCON COMPAÑEROS DE TRABAJO</v>
      </c>
      <c r="B80" s="11" t="s">
        <v>47</v>
      </c>
      <c r="C80" s="11" t="s">
        <v>52</v>
      </c>
      <c r="D80" s="11" t="s">
        <v>206</v>
      </c>
      <c r="E80" s="12">
        <v>3.09123151687269</v>
      </c>
      <c r="F80" s="12">
        <v>4.3639996669361203</v>
      </c>
      <c r="G80" s="12">
        <v>4.6735228850332096</v>
      </c>
      <c r="H80" s="12">
        <v>4.3131306152061004</v>
      </c>
      <c r="I80" s="12">
        <v>3.12506036087757</v>
      </c>
      <c r="J80" s="12">
        <v>4.5290861790787798</v>
      </c>
      <c r="K80" s="12">
        <v>4.0855075948507</v>
      </c>
      <c r="L80" s="12">
        <v>3.87406071859977</v>
      </c>
      <c r="M80" s="12">
        <v>3.3007598665807398</v>
      </c>
      <c r="N80" s="12"/>
      <c r="O80" s="12"/>
    </row>
    <row r="81" spans="1:15" x14ac:dyDescent="0.3">
      <c r="A81" s="11" t="str">
        <f t="shared" si="1"/>
        <v>DISTRIBUCION VOLUMEN X CRITERIO (Consumiciones).Total Bebidas FriasCON COMPAÑEROS DE CLASE</v>
      </c>
      <c r="B81" s="11" t="s">
        <v>47</v>
      </c>
      <c r="C81" s="11" t="s">
        <v>52</v>
      </c>
      <c r="D81" s="11" t="s">
        <v>207</v>
      </c>
      <c r="E81" s="12">
        <v>0.277850008266955</v>
      </c>
      <c r="F81" s="12">
        <v>0.23606214782743601</v>
      </c>
      <c r="G81" s="12">
        <v>0.22099700962479801</v>
      </c>
      <c r="H81" s="12">
        <v>0.29971092040099301</v>
      </c>
      <c r="I81" s="12">
        <v>0.18259205704505299</v>
      </c>
      <c r="J81" s="12">
        <v>0.28380810071815199</v>
      </c>
      <c r="K81" s="12">
        <v>0.18779766169121001</v>
      </c>
      <c r="L81" s="12">
        <v>0.39676540118786602</v>
      </c>
      <c r="M81" s="12">
        <v>0.130467817207119</v>
      </c>
      <c r="N81" s="12"/>
      <c r="O81" s="12"/>
    </row>
    <row r="82" spans="1:15" x14ac:dyDescent="0.3">
      <c r="A82" s="11" t="str">
        <f t="shared" si="1"/>
        <v>DISTRIBUCION VOLUMEN X CRITERIO (Consumiciones).Total Bebidas FriasCON FAMILIA</v>
      </c>
      <c r="B82" s="11" t="s">
        <v>47</v>
      </c>
      <c r="C82" s="11" t="s">
        <v>52</v>
      </c>
      <c r="D82" s="11" t="s">
        <v>208</v>
      </c>
      <c r="E82" s="12">
        <v>32.912710685768197</v>
      </c>
      <c r="F82" s="12">
        <v>27.531635152182002</v>
      </c>
      <c r="G82" s="12">
        <v>27.0896223425672</v>
      </c>
      <c r="H82" s="12">
        <v>29.172073996248599</v>
      </c>
      <c r="I82" s="12">
        <v>31.9689382924042</v>
      </c>
      <c r="J82" s="12">
        <v>27.237513099365099</v>
      </c>
      <c r="K82" s="12">
        <v>26.978832333583199</v>
      </c>
      <c r="L82" s="12">
        <v>28.625892630925101</v>
      </c>
      <c r="M82" s="12">
        <v>30.769880106792101</v>
      </c>
      <c r="N82" s="12"/>
      <c r="O82" s="12"/>
    </row>
    <row r="83" spans="1:15" x14ac:dyDescent="0.3">
      <c r="A83" s="11" t="str">
        <f t="shared" si="1"/>
        <v>DISTRIBUCION VOLUMEN X CRITERIO (Consumiciones).Total Bebidas FriasCON LA PAREJA</v>
      </c>
      <c r="B83" s="11" t="s">
        <v>47</v>
      </c>
      <c r="C83" s="11" t="s">
        <v>52</v>
      </c>
      <c r="D83" s="11" t="s">
        <v>209</v>
      </c>
      <c r="E83" s="12">
        <v>17.7164596686086</v>
      </c>
      <c r="F83" s="12">
        <v>16.570175678289502</v>
      </c>
      <c r="G83" s="12">
        <v>17.550633540864499</v>
      </c>
      <c r="H83" s="12">
        <v>17.605272730598099</v>
      </c>
      <c r="I83" s="12">
        <v>18.1256069621578</v>
      </c>
      <c r="J83" s="12">
        <v>16.801482428568701</v>
      </c>
      <c r="K83" s="12">
        <v>16.261550461772</v>
      </c>
      <c r="L83" s="12">
        <v>17.716689383720301</v>
      </c>
      <c r="M83" s="12">
        <v>17.699395930854301</v>
      </c>
      <c r="N83" s="12"/>
      <c r="O83" s="12"/>
    </row>
    <row r="84" spans="1:15" x14ac:dyDescent="0.3">
      <c r="A84" s="11" t="str">
        <f t="shared" si="1"/>
        <v>DISTRIBUCION VOLUMEN X CRITERIO (Consumiciones).Total Bebidas FriasESTABA SOLO/A</v>
      </c>
      <c r="B84" s="11" t="s">
        <v>47</v>
      </c>
      <c r="C84" s="11" t="s">
        <v>52</v>
      </c>
      <c r="D84" s="11" t="s">
        <v>210</v>
      </c>
      <c r="E84" s="12">
        <v>10.9294520792201</v>
      </c>
      <c r="F84" s="12">
        <v>11.485056124922201</v>
      </c>
      <c r="G84" s="12">
        <v>11.8730910395698</v>
      </c>
      <c r="H84" s="12">
        <v>10.876464957862501</v>
      </c>
      <c r="I84" s="12">
        <v>10.9099268157893</v>
      </c>
      <c r="J84" s="12">
        <v>12.305736513733899</v>
      </c>
      <c r="K84" s="12">
        <v>13.054029927846001</v>
      </c>
      <c r="L84" s="12">
        <v>12.2358494595387</v>
      </c>
      <c r="M84" s="12">
        <v>11.5321403026719</v>
      </c>
      <c r="N84" s="12"/>
      <c r="O84" s="12"/>
    </row>
    <row r="85" spans="1:15" x14ac:dyDescent="0.3">
      <c r="A85" s="11" t="str">
        <f t="shared" si="1"/>
        <v>DISTRIBUCION VOLUMEN X CRITERIO (Consumiciones).Total Bebidas FriasOTROS</v>
      </c>
      <c r="B85" s="11" t="s">
        <v>47</v>
      </c>
      <c r="C85" s="11" t="s">
        <v>52</v>
      </c>
      <c r="D85" s="11" t="s">
        <v>211</v>
      </c>
      <c r="E85" s="12">
        <v>0.43987298067477798</v>
      </c>
      <c r="F85" s="12">
        <v>0.49295789345269098</v>
      </c>
      <c r="G85" s="12">
        <v>0.46789924121293902</v>
      </c>
      <c r="H85" s="12">
        <v>0.59990052410283701</v>
      </c>
      <c r="I85" s="12">
        <v>0.50058684186523195</v>
      </c>
      <c r="J85" s="12">
        <v>0.50954999742197105</v>
      </c>
      <c r="K85" s="12">
        <v>0.59968076526213498</v>
      </c>
      <c r="L85" s="12">
        <v>0.58025540409470899</v>
      </c>
      <c r="M85" s="12">
        <v>0.46459914028142701</v>
      </c>
      <c r="N85" s="12"/>
      <c r="O85" s="12"/>
    </row>
    <row r="86" spans="1:15" x14ac:dyDescent="0.3">
      <c r="A86" s="11" t="str">
        <f t="shared" si="1"/>
        <v>DISTRIBUCION VOLUMEN X CRITERIO (Consumiciones).Total Bebidas FriasESTAR TRABAJANDO</v>
      </c>
      <c r="B86" s="11" t="s">
        <v>47</v>
      </c>
      <c r="C86" s="11" t="s">
        <v>52</v>
      </c>
      <c r="D86" s="11" t="s">
        <v>212</v>
      </c>
      <c r="E86" s="12">
        <v>5.0081489478274097</v>
      </c>
      <c r="F86" s="12">
        <v>5.5665442491937496</v>
      </c>
      <c r="G86" s="12">
        <v>6.8789032174853402</v>
      </c>
      <c r="H86" s="12">
        <v>5.9162756386677797</v>
      </c>
      <c r="I86" s="12">
        <v>5.0688757853620796</v>
      </c>
      <c r="J86" s="12">
        <v>6.2721282243197702</v>
      </c>
      <c r="K86" s="12">
        <v>6.52008788460516</v>
      </c>
      <c r="L86" s="12">
        <v>5.97895918435895</v>
      </c>
      <c r="M86" s="12">
        <v>5.2402460183132797</v>
      </c>
      <c r="N86" s="12"/>
      <c r="O86" s="12"/>
    </row>
    <row r="87" spans="1:15" x14ac:dyDescent="0.3">
      <c r="A87" s="11" t="str">
        <f t="shared" si="1"/>
        <v>DISTRIBUCION VOLUMEN X CRITERIO (Consumiciones).Total Bebidas FriasCOMIDA DE NEGOCIOS</v>
      </c>
      <c r="B87" s="11" t="s">
        <v>47</v>
      </c>
      <c r="C87" s="11" t="s">
        <v>52</v>
      </c>
      <c r="D87" s="11" t="s">
        <v>213</v>
      </c>
      <c r="E87" s="12">
        <v>0.193304026168964</v>
      </c>
      <c r="F87" s="12">
        <v>0.25643412510593799</v>
      </c>
      <c r="G87" s="12">
        <v>0.22103039611489</v>
      </c>
      <c r="H87" s="12">
        <v>0.19081712489254801</v>
      </c>
      <c r="I87" s="12">
        <v>0.19072246605036</v>
      </c>
      <c r="J87" s="12">
        <v>0.37409607500391201</v>
      </c>
      <c r="K87" s="12">
        <v>0.22502422952231299</v>
      </c>
      <c r="L87" s="12">
        <v>0.27037879356480499</v>
      </c>
      <c r="M87" s="12">
        <v>0.17551381285895401</v>
      </c>
      <c r="N87" s="12"/>
      <c r="O87" s="12"/>
    </row>
    <row r="88" spans="1:15" x14ac:dyDescent="0.3">
      <c r="A88" s="11" t="str">
        <f t="shared" si="1"/>
        <v>DISTRIBUCION VOLUMEN X CRITERIO (Consumiciones).Total Bebidas FriasPOR PLACER/RELAX</v>
      </c>
      <c r="B88" s="11" t="s">
        <v>47</v>
      </c>
      <c r="C88" s="11" t="s">
        <v>52</v>
      </c>
      <c r="D88" s="11" t="s">
        <v>214</v>
      </c>
      <c r="E88" s="12">
        <v>19.0004441461857</v>
      </c>
      <c r="F88" s="12">
        <v>14.7236505695113</v>
      </c>
      <c r="G88" s="12">
        <v>14.944542697045</v>
      </c>
      <c r="H88" s="12">
        <v>16.2727224693596</v>
      </c>
      <c r="I88" s="12">
        <v>19.0685042306268</v>
      </c>
      <c r="J88" s="12">
        <v>15.673496365877501</v>
      </c>
      <c r="K88" s="12">
        <v>15.164412813559499</v>
      </c>
      <c r="L88" s="12">
        <v>16.566537469039599</v>
      </c>
      <c r="M88" s="12">
        <v>19.0948664745165</v>
      </c>
      <c r="N88" s="12"/>
      <c r="O88" s="12"/>
    </row>
    <row r="89" spans="1:15" x14ac:dyDescent="0.3">
      <c r="A89" s="11" t="str">
        <f t="shared" si="1"/>
        <v>DISTRIBUCION VOLUMEN X CRITERIO (Consumiciones).Total Bebidas FriasTENER HAMBRE/SIN PLANIFICAR</v>
      </c>
      <c r="B89" s="11" t="s">
        <v>47</v>
      </c>
      <c r="C89" s="11" t="s">
        <v>52</v>
      </c>
      <c r="D89" s="11" t="s">
        <v>215</v>
      </c>
      <c r="E89" s="12">
        <v>25.056367662267299</v>
      </c>
      <c r="F89" s="12">
        <v>24.1743382883399</v>
      </c>
      <c r="G89" s="12">
        <v>23.467516175168701</v>
      </c>
      <c r="H89" s="12">
        <v>23.429114024374101</v>
      </c>
      <c r="I89" s="12">
        <v>23.523244303274499</v>
      </c>
      <c r="J89" s="12">
        <v>22.1606153750066</v>
      </c>
      <c r="K89" s="12">
        <v>22.4572907363134</v>
      </c>
      <c r="L89" s="12">
        <v>23.601221786311001</v>
      </c>
      <c r="M89" s="12">
        <v>23.5877245784617</v>
      </c>
      <c r="N89" s="12"/>
      <c r="O89" s="12"/>
    </row>
    <row r="90" spans="1:15" x14ac:dyDescent="0.3">
      <c r="A90" s="11" t="str">
        <f t="shared" si="1"/>
        <v>DISTRIBUCION VOLUMEN X CRITERIO (Consumiciones).Total Bebidas FriasESTAR DE COMPRAS</v>
      </c>
      <c r="B90" s="11" t="s">
        <v>47</v>
      </c>
      <c r="C90" s="11" t="s">
        <v>52</v>
      </c>
      <c r="D90" s="11" t="s">
        <v>216</v>
      </c>
      <c r="E90" s="12">
        <v>2.3322557114930098</v>
      </c>
      <c r="F90" s="12">
        <v>2.93491677813621</v>
      </c>
      <c r="G90" s="12">
        <v>2.7226014940512901</v>
      </c>
      <c r="H90" s="12">
        <v>2.1704797400417402</v>
      </c>
      <c r="I90" s="12">
        <v>2.4194591397099501</v>
      </c>
      <c r="J90" s="12">
        <v>2.8529189974241098</v>
      </c>
      <c r="K90" s="12">
        <v>2.6986330899878399</v>
      </c>
      <c r="L90" s="12">
        <v>2.0548456159542101</v>
      </c>
      <c r="M90" s="12">
        <v>2.4543116940138399</v>
      </c>
      <c r="N90" s="12"/>
      <c r="O90" s="12"/>
    </row>
    <row r="91" spans="1:15" x14ac:dyDescent="0.3">
      <c r="A91" s="11" t="str">
        <f t="shared" si="1"/>
        <v>DISTRIBUCION VOLUMEN X CRITERIO (Consumiciones).Total Bebidas FriasNO COCINAR EN CASA</v>
      </c>
      <c r="B91" s="11" t="s">
        <v>47</v>
      </c>
      <c r="C91" s="11" t="s">
        <v>52</v>
      </c>
      <c r="D91" s="11" t="s">
        <v>217</v>
      </c>
      <c r="E91" s="12">
        <v>3.0841653779943399</v>
      </c>
      <c r="F91" s="12">
        <v>3.5403270868076802</v>
      </c>
      <c r="G91" s="12">
        <v>3.4293337450610002</v>
      </c>
      <c r="H91" s="12">
        <v>3.77646069025502</v>
      </c>
      <c r="I91" s="12">
        <v>3.0061822952156598</v>
      </c>
      <c r="J91" s="12">
        <v>3.3739403822605101</v>
      </c>
      <c r="K91" s="12">
        <v>3.3268404433002199</v>
      </c>
      <c r="L91" s="12">
        <v>3.5842119863938202</v>
      </c>
      <c r="M91" s="12">
        <v>3.37826200879547</v>
      </c>
      <c r="N91" s="12"/>
      <c r="O91" s="12"/>
    </row>
    <row r="92" spans="1:15" x14ac:dyDescent="0.3">
      <c r="A92" s="11" t="str">
        <f t="shared" si="1"/>
        <v>DISTRIBUCION VOLUMEN X CRITERIO (Consumiciones).Total Bebidas FriasCELEBRACION/FIESTA/SALIR TOMAR</v>
      </c>
      <c r="B92" s="11" t="s">
        <v>47</v>
      </c>
      <c r="C92" s="11" t="s">
        <v>52</v>
      </c>
      <c r="D92" s="11" t="s">
        <v>218</v>
      </c>
      <c r="E92" s="12">
        <v>39.564632995847099</v>
      </c>
      <c r="F92" s="12">
        <v>42.470464785486797</v>
      </c>
      <c r="G92" s="12">
        <v>41.371121060935998</v>
      </c>
      <c r="H92" s="12">
        <v>41.475179798365701</v>
      </c>
      <c r="I92" s="12">
        <v>39.502492233567096</v>
      </c>
      <c r="J92" s="12">
        <v>42.183039174024202</v>
      </c>
      <c r="K92" s="12">
        <v>42.2918434961203</v>
      </c>
      <c r="L92" s="12">
        <v>40.4807943103837</v>
      </c>
      <c r="M92" s="12">
        <v>39.587675006550597</v>
      </c>
      <c r="N92" s="12"/>
      <c r="O92" s="12"/>
    </row>
    <row r="93" spans="1:15" x14ac:dyDescent="0.3">
      <c r="A93" s="11" t="str">
        <f t="shared" si="1"/>
        <v>DISTRIBUCION VOLUMEN X CRITERIO (Consumiciones).Total Bebidas FriasVIENDO DEPORTES</v>
      </c>
      <c r="B93" s="11" t="s">
        <v>47</v>
      </c>
      <c r="C93" s="11" t="s">
        <v>52</v>
      </c>
      <c r="D93" s="11" t="s">
        <v>219</v>
      </c>
      <c r="E93" s="12">
        <v>0.97813633666929301</v>
      </c>
      <c r="F93" s="12">
        <v>1.5490450554966599</v>
      </c>
      <c r="G93" s="12">
        <v>2.0924320792860001</v>
      </c>
      <c r="H93" s="12">
        <v>1.9743029066471001</v>
      </c>
      <c r="I93" s="12">
        <v>2.25870403854511</v>
      </c>
      <c r="J93" s="12">
        <v>2.3232828387842099</v>
      </c>
      <c r="K93" s="12">
        <v>2.5623962272941001</v>
      </c>
      <c r="L93" s="12">
        <v>2.48696067385678</v>
      </c>
      <c r="M93" s="12">
        <v>1.4350763761516601</v>
      </c>
      <c r="N93" s="12"/>
      <c r="O93" s="12"/>
    </row>
    <row r="94" spans="1:15" x14ac:dyDescent="0.3">
      <c r="A94" s="11" t="str">
        <f t="shared" si="1"/>
        <v>DISTRIBUCION VOLUMEN X CRITERIO (Consumiciones).Total Bebidas FriasOTROS MOTIVOS</v>
      </c>
      <c r="B94" s="11" t="s">
        <v>47</v>
      </c>
      <c r="C94" s="11" t="s">
        <v>52</v>
      </c>
      <c r="D94" s="11" t="s">
        <v>220</v>
      </c>
      <c r="E94" s="12">
        <v>4.7825103661126196</v>
      </c>
      <c r="F94" s="12">
        <v>4.7842733602466696</v>
      </c>
      <c r="G94" s="12">
        <v>4.87251456617419</v>
      </c>
      <c r="H94" s="12">
        <v>4.7946346013546597</v>
      </c>
      <c r="I94" s="12">
        <v>4.9618257689975804</v>
      </c>
      <c r="J94" s="12">
        <v>4.7864891949123702</v>
      </c>
      <c r="K94" s="12">
        <v>4.7534737783116299</v>
      </c>
      <c r="L94" s="12">
        <v>4.9760962965328099</v>
      </c>
      <c r="M94" s="12">
        <v>5.0463603594671698</v>
      </c>
      <c r="N94" s="12"/>
      <c r="O94" s="12"/>
    </row>
    <row r="95" spans="1:15" x14ac:dyDescent="0.3">
      <c r="A95" s="11" t="str">
        <f t="shared" si="1"/>
        <v>DISTRIBUCION VOLUMEN X CRITERIO (Consumiciones).Total Bebidas CalienteT.ESPAÑA</v>
      </c>
      <c r="B95" s="11" t="s">
        <v>47</v>
      </c>
      <c r="C95" s="11" t="s">
        <v>51</v>
      </c>
      <c r="D95" s="11" t="s">
        <v>142</v>
      </c>
      <c r="E95" s="12">
        <v>100</v>
      </c>
      <c r="F95" s="12">
        <v>100</v>
      </c>
      <c r="G95" s="12">
        <v>100</v>
      </c>
      <c r="H95" s="12">
        <v>100</v>
      </c>
      <c r="I95" s="12">
        <v>100</v>
      </c>
      <c r="J95" s="12">
        <v>100</v>
      </c>
      <c r="K95" s="12">
        <v>100</v>
      </c>
      <c r="L95" s="12">
        <v>100</v>
      </c>
      <c r="M95" s="12">
        <v>100</v>
      </c>
      <c r="N95" s="12"/>
      <c r="O95" s="12"/>
    </row>
    <row r="96" spans="1:15" x14ac:dyDescent="0.3">
      <c r="A96" s="11" t="str">
        <f t="shared" si="1"/>
        <v>DISTRIBUCION VOLUMEN X CRITERIO (Consumiciones).Total Bebidas CalienteHiper+Super+Discount+G.A</v>
      </c>
      <c r="B96" s="11" t="s">
        <v>47</v>
      </c>
      <c r="C96" s="11" t="s">
        <v>51</v>
      </c>
      <c r="D96" s="11" t="s">
        <v>176</v>
      </c>
      <c r="E96" s="12">
        <v>1.0493437064554001</v>
      </c>
      <c r="F96" s="12">
        <v>0.74957805923078802</v>
      </c>
      <c r="G96" s="12">
        <v>0.79598572709527204</v>
      </c>
      <c r="H96" s="12">
        <v>0.75680031679094595</v>
      </c>
      <c r="I96" s="12">
        <v>1.26450697352423</v>
      </c>
      <c r="J96" s="12">
        <v>0.91464057218213501</v>
      </c>
      <c r="K96" s="12">
        <v>0.96207033310493995</v>
      </c>
      <c r="L96" s="12">
        <v>1.27393288777166</v>
      </c>
      <c r="M96" s="12">
        <v>1.4423526391808299</v>
      </c>
      <c r="N96" s="12"/>
      <c r="O96" s="12"/>
    </row>
    <row r="97" spans="1:15" x14ac:dyDescent="0.3">
      <c r="A97" s="11" t="str">
        <f t="shared" si="1"/>
        <v>DISTRIBUCION VOLUMEN X CRITERIO (Consumiciones).Total Bebidas CalienteRestaurantes</v>
      </c>
      <c r="B97" s="11" t="s">
        <v>47</v>
      </c>
      <c r="C97" s="11" t="s">
        <v>51</v>
      </c>
      <c r="D97" s="11" t="s">
        <v>177</v>
      </c>
      <c r="E97" s="12">
        <v>6.3320905104623497</v>
      </c>
      <c r="F97" s="12">
        <v>5.9434140221702698</v>
      </c>
      <c r="G97" s="12">
        <v>5.2503935380789102</v>
      </c>
      <c r="H97" s="12">
        <v>5.9655773822623903</v>
      </c>
      <c r="I97" s="12">
        <v>6.2427437757692399</v>
      </c>
      <c r="J97" s="12">
        <v>5.8993501653060196</v>
      </c>
      <c r="K97" s="12">
        <v>5.67219673273783</v>
      </c>
      <c r="L97" s="12">
        <v>6.1654499829384903</v>
      </c>
      <c r="M97" s="12">
        <v>6.2435153351641803</v>
      </c>
      <c r="N97" s="12"/>
      <c r="O97" s="12"/>
    </row>
    <row r="98" spans="1:15" x14ac:dyDescent="0.3">
      <c r="A98" s="11" t="str">
        <f t="shared" si="1"/>
        <v>DISTRIBUCION VOLUMEN X CRITERIO (Consumiciones).Total Bebidas CalienteRestaurantes Fast Food</v>
      </c>
      <c r="B98" s="11" t="s">
        <v>47</v>
      </c>
      <c r="C98" s="11" t="s">
        <v>51</v>
      </c>
      <c r="D98" s="11" t="s">
        <v>178</v>
      </c>
      <c r="E98" s="12">
        <v>1.3448433318863799</v>
      </c>
      <c r="F98" s="12">
        <v>1.3748010172116201</v>
      </c>
      <c r="G98" s="12">
        <v>1.65366435057915</v>
      </c>
      <c r="H98" s="12">
        <v>1.67079299494444</v>
      </c>
      <c r="I98" s="12">
        <v>1.8206330676421401</v>
      </c>
      <c r="J98" s="12">
        <v>1.63496675003951</v>
      </c>
      <c r="K98" s="12">
        <v>1.6932725370364099</v>
      </c>
      <c r="L98" s="12">
        <v>1.6679678848797199</v>
      </c>
      <c r="M98" s="12">
        <v>1.70646249869043</v>
      </c>
      <c r="N98" s="12"/>
      <c r="O98" s="12"/>
    </row>
    <row r="99" spans="1:15" x14ac:dyDescent="0.3">
      <c r="A99" s="11" t="str">
        <f t="shared" si="1"/>
        <v>DISTRIBUCION VOLUMEN X CRITERIO (Consumiciones).Total Bebidas CalienteBares/Cafeterias/Cervecerias</v>
      </c>
      <c r="B99" s="11" t="s">
        <v>47</v>
      </c>
      <c r="C99" s="11" t="s">
        <v>51</v>
      </c>
      <c r="D99" s="11" t="s">
        <v>179</v>
      </c>
      <c r="E99" s="12">
        <v>71.001823966237595</v>
      </c>
      <c r="F99" s="12">
        <v>72.097746407302296</v>
      </c>
      <c r="G99" s="12">
        <v>71.423194577181803</v>
      </c>
      <c r="H99" s="12">
        <v>71.318729081424607</v>
      </c>
      <c r="I99" s="12">
        <v>69.523961288457599</v>
      </c>
      <c r="J99" s="12">
        <v>70.470912603120297</v>
      </c>
      <c r="K99" s="12">
        <v>70.378300042813905</v>
      </c>
      <c r="L99" s="12">
        <v>69.456731978341395</v>
      </c>
      <c r="M99" s="12">
        <v>69.236724267924203</v>
      </c>
      <c r="N99" s="12"/>
      <c r="O99" s="12"/>
    </row>
    <row r="100" spans="1:15" x14ac:dyDescent="0.3">
      <c r="A100" s="11" t="str">
        <f t="shared" si="1"/>
        <v>DISTRIBUCION VOLUMEN X CRITERIO (Consumiciones).Total Bebidas CalientePanaderias/Pastelerias</v>
      </c>
      <c r="B100" s="11" t="s">
        <v>47</v>
      </c>
      <c r="C100" s="11" t="s">
        <v>51</v>
      </c>
      <c r="D100" s="11" t="s">
        <v>180</v>
      </c>
      <c r="E100" s="12">
        <v>3.2333701739732499</v>
      </c>
      <c r="F100" s="12">
        <v>4.2028225888533504</v>
      </c>
      <c r="G100" s="12">
        <v>4.0167511060763204</v>
      </c>
      <c r="H100" s="12">
        <v>3.7202142756286301</v>
      </c>
      <c r="I100" s="12">
        <v>3.7809543292325798</v>
      </c>
      <c r="J100" s="12">
        <v>4.5810258634976</v>
      </c>
      <c r="K100" s="12">
        <v>4.58901866229749</v>
      </c>
      <c r="L100" s="12">
        <v>4.5514069467611504</v>
      </c>
      <c r="M100" s="12">
        <v>4.1597784008904997</v>
      </c>
      <c r="N100" s="12"/>
      <c r="O100" s="12"/>
    </row>
    <row r="101" spans="1:15" x14ac:dyDescent="0.3">
      <c r="A101" s="11" t="str">
        <f t="shared" si="1"/>
        <v>DISTRIBUCION VOLUMEN X CRITERIO (Consumiciones).Total Bebidas CalienteTda.Alimentacion/Delicatesen</v>
      </c>
      <c r="B101" s="11" t="s">
        <v>47</v>
      </c>
      <c r="C101" s="11" t="s">
        <v>51</v>
      </c>
      <c r="D101" s="11" t="s">
        <v>181</v>
      </c>
      <c r="E101" s="12">
        <v>0.18635467102000799</v>
      </c>
      <c r="F101" s="12">
        <v>0.104308583345082</v>
      </c>
      <c r="G101" s="12">
        <v>0.13794731423637399</v>
      </c>
      <c r="H101" s="12">
        <v>0.15362680669836201</v>
      </c>
      <c r="I101" s="12">
        <v>0.17127239861253499</v>
      </c>
      <c r="J101" s="12">
        <v>0.13384801508005501</v>
      </c>
      <c r="K101" s="12">
        <v>9.5564114835931205E-2</v>
      </c>
      <c r="L101" s="12">
        <v>0.113267534186707</v>
      </c>
      <c r="M101" s="12">
        <v>0.120435207293102</v>
      </c>
      <c r="N101" s="12"/>
      <c r="O101" s="12"/>
    </row>
    <row r="102" spans="1:15" x14ac:dyDescent="0.3">
      <c r="A102" s="11" t="str">
        <f t="shared" si="1"/>
        <v>DISTRIBUCION VOLUMEN X CRITERIO (Consumiciones).Total Bebidas CalienteCanal Conveniencia/24h</v>
      </c>
      <c r="B102" s="11" t="s">
        <v>47</v>
      </c>
      <c r="C102" s="11" t="s">
        <v>51</v>
      </c>
      <c r="D102" s="11" t="s">
        <v>182</v>
      </c>
      <c r="E102" s="12">
        <v>0.19780245245202099</v>
      </c>
      <c r="F102" s="12">
        <v>0.35327325461729803</v>
      </c>
      <c r="G102" s="12">
        <v>0.30258602303295501</v>
      </c>
      <c r="H102" s="12">
        <v>0.32398942031832101</v>
      </c>
      <c r="I102" s="12">
        <v>0.31622091230232602</v>
      </c>
      <c r="J102" s="12">
        <v>0.29810766678248002</v>
      </c>
      <c r="K102" s="12">
        <v>0.37272666345496502</v>
      </c>
      <c r="L102" s="12">
        <v>0.37249666739590698</v>
      </c>
      <c r="M102" s="12">
        <v>0.43730965474890199</v>
      </c>
      <c r="N102" s="12"/>
      <c r="O102" s="12"/>
    </row>
    <row r="103" spans="1:15" x14ac:dyDescent="0.3">
      <c r="A103" s="11" t="str">
        <f t="shared" si="1"/>
        <v>DISTRIBUCION VOLUMEN X CRITERIO (Consumiciones).Total Bebidas CalienteHoteles</v>
      </c>
      <c r="B103" s="11" t="s">
        <v>47</v>
      </c>
      <c r="C103" s="11" t="s">
        <v>51</v>
      </c>
      <c r="D103" s="11" t="s">
        <v>183</v>
      </c>
      <c r="E103" s="12">
        <v>0.60852029282737097</v>
      </c>
      <c r="F103" s="12">
        <v>0.26156723872883197</v>
      </c>
      <c r="G103" s="12">
        <v>0.38731276037534601</v>
      </c>
      <c r="H103" s="12">
        <v>0.58756532432814101</v>
      </c>
      <c r="I103" s="12">
        <v>0.72563401706067798</v>
      </c>
      <c r="J103" s="12">
        <v>0.48640792291563101</v>
      </c>
      <c r="K103" s="12">
        <v>0.44818529676829799</v>
      </c>
      <c r="L103" s="12">
        <v>0.54201240202700596</v>
      </c>
      <c r="M103" s="12">
        <v>0.67140881677237896</v>
      </c>
      <c r="N103" s="12"/>
      <c r="O103" s="12"/>
    </row>
    <row r="104" spans="1:15" x14ac:dyDescent="0.3">
      <c r="A104" s="11" t="str">
        <f t="shared" si="1"/>
        <v>DISTRIBUCION VOLUMEN X CRITERIO (Consumiciones).Total Bebidas CalienteEstaciones de servicio</v>
      </c>
      <c r="B104" s="11" t="s">
        <v>47</v>
      </c>
      <c r="C104" s="11" t="s">
        <v>51</v>
      </c>
      <c r="D104" s="11" t="s">
        <v>184</v>
      </c>
      <c r="E104" s="12">
        <v>2.5633272365619901</v>
      </c>
      <c r="F104" s="12">
        <v>1.8934611809214801</v>
      </c>
      <c r="G104" s="12">
        <v>1.6956373176680699</v>
      </c>
      <c r="H104" s="12">
        <v>1.9498877111775299</v>
      </c>
      <c r="I104" s="12">
        <v>2.4721274163474698</v>
      </c>
      <c r="J104" s="12">
        <v>2.0620142316101502</v>
      </c>
      <c r="K104" s="12">
        <v>2.0636910332821099</v>
      </c>
      <c r="L104" s="12">
        <v>2.4934102740519699</v>
      </c>
      <c r="M104" s="12">
        <v>2.5835831740049899</v>
      </c>
      <c r="N104" s="12"/>
      <c r="O104" s="12"/>
    </row>
    <row r="105" spans="1:15" x14ac:dyDescent="0.3">
      <c r="A105" s="11" t="str">
        <f t="shared" si="1"/>
        <v>DISTRIBUCION VOLUMEN X CRITERIO (Consumiciones).Total Bebidas CalienteMaquinas dispensadoras</v>
      </c>
      <c r="B105" s="11" t="s">
        <v>47</v>
      </c>
      <c r="C105" s="11" t="s">
        <v>51</v>
      </c>
      <c r="D105" s="11" t="s">
        <v>185</v>
      </c>
      <c r="E105" s="12">
        <v>7.74578084344129</v>
      </c>
      <c r="F105" s="12">
        <v>7.9036423444119297</v>
      </c>
      <c r="G105" s="12">
        <v>9.1538883333394807</v>
      </c>
      <c r="H105" s="12">
        <v>8.6185185448125896</v>
      </c>
      <c r="I105" s="12">
        <v>8.1033065271815801</v>
      </c>
      <c r="J105" s="12">
        <v>8.4582358357343796</v>
      </c>
      <c r="K105" s="12">
        <v>8.7811656583448894</v>
      </c>
      <c r="L105" s="12">
        <v>8.4179276979671407</v>
      </c>
      <c r="M105" s="12">
        <v>7.9915520625222198</v>
      </c>
      <c r="N105" s="12"/>
      <c r="O105" s="12"/>
    </row>
    <row r="106" spans="1:15" x14ac:dyDescent="0.3">
      <c r="A106" s="11" t="str">
        <f t="shared" si="1"/>
        <v>DISTRIBUCION VOLUMEN X CRITERIO (Consumiciones).Total Bebidas CalienteServicio en la empresa</v>
      </c>
      <c r="B106" s="11" t="s">
        <v>47</v>
      </c>
      <c r="C106" s="11" t="s">
        <v>51</v>
      </c>
      <c r="D106" s="11" t="s">
        <v>186</v>
      </c>
      <c r="E106" s="12">
        <v>2.6641012445619099</v>
      </c>
      <c r="F106" s="12">
        <v>2.86426949925775</v>
      </c>
      <c r="G106" s="12">
        <v>2.9957218185776502</v>
      </c>
      <c r="H106" s="12">
        <v>2.7808107986586901</v>
      </c>
      <c r="I106" s="12">
        <v>2.6355858556476699</v>
      </c>
      <c r="J106" s="12">
        <v>2.7801644294207</v>
      </c>
      <c r="K106" s="12">
        <v>2.6583661796812801</v>
      </c>
      <c r="L106" s="12">
        <v>2.80599951387752</v>
      </c>
      <c r="M106" s="12">
        <v>2.6743891502308998</v>
      </c>
      <c r="N106" s="12"/>
      <c r="O106" s="12"/>
    </row>
    <row r="107" spans="1:15" x14ac:dyDescent="0.3">
      <c r="A107" s="11" t="str">
        <f t="shared" si="1"/>
        <v>DISTRIBUCION VOLUMEN X CRITERIO (Consumiciones).Total Bebidas CalienteResto de canales</v>
      </c>
      <c r="B107" s="11" t="s">
        <v>47</v>
      </c>
      <c r="C107" s="11" t="s">
        <v>51</v>
      </c>
      <c r="D107" s="11" t="s">
        <v>187</v>
      </c>
      <c r="E107" s="12">
        <v>3.0726359984378999</v>
      </c>
      <c r="F107" s="12">
        <v>2.25111827686221</v>
      </c>
      <c r="G107" s="12">
        <v>2.1869160119998701</v>
      </c>
      <c r="H107" s="12">
        <v>2.15348111126099</v>
      </c>
      <c r="I107" s="12">
        <v>2.94305575701893</v>
      </c>
      <c r="J107" s="12">
        <v>2.2803352701683299</v>
      </c>
      <c r="K107" s="12">
        <v>2.28544034869299</v>
      </c>
      <c r="L107" s="12">
        <v>2.1393808634729599</v>
      </c>
      <c r="M107" s="12">
        <v>2.7324778687539202</v>
      </c>
      <c r="N107" s="12"/>
      <c r="O107" s="12"/>
    </row>
    <row r="108" spans="1:15" x14ac:dyDescent="0.3">
      <c r="A108" s="11" t="str">
        <f t="shared" si="1"/>
        <v>DISTRIBUCION VOLUMEN X CRITERIO (Consumiciones).Total Bebidas CalienteEN LA CALLE</v>
      </c>
      <c r="B108" s="11" t="s">
        <v>47</v>
      </c>
      <c r="C108" s="11" t="s">
        <v>51</v>
      </c>
      <c r="D108" s="11" t="s">
        <v>188</v>
      </c>
      <c r="E108" s="12">
        <v>1.6489470279885901</v>
      </c>
      <c r="F108" s="12">
        <v>1.16502411467078</v>
      </c>
      <c r="G108" s="12">
        <v>1.3023929624395301</v>
      </c>
      <c r="H108" s="12">
        <v>1.2316544833097101</v>
      </c>
      <c r="I108" s="12">
        <v>1.46950666048664</v>
      </c>
      <c r="J108" s="12">
        <v>1.2617625774302099</v>
      </c>
      <c r="K108" s="12">
        <v>1.18651274680098</v>
      </c>
      <c r="L108" s="12">
        <v>1.35299711716884</v>
      </c>
      <c r="M108" s="12">
        <v>1.4749614718374799</v>
      </c>
      <c r="N108" s="12"/>
      <c r="O108" s="12"/>
    </row>
    <row r="109" spans="1:15" x14ac:dyDescent="0.3">
      <c r="A109" s="11" t="str">
        <f t="shared" si="1"/>
        <v>DISTRIBUCION VOLUMEN X CRITERIO (Consumiciones).Total Bebidas CalienteEN CASA DE OTROS</v>
      </c>
      <c r="B109" s="11" t="s">
        <v>47</v>
      </c>
      <c r="C109" s="11" t="s">
        <v>51</v>
      </c>
      <c r="D109" s="11" t="s">
        <v>189</v>
      </c>
      <c r="E109" s="12">
        <v>0.49890845675032103</v>
      </c>
      <c r="F109" s="12">
        <v>0.55556507191426796</v>
      </c>
      <c r="G109" s="12">
        <v>0.53348280277340099</v>
      </c>
      <c r="H109" s="12">
        <v>0.48947245946046097</v>
      </c>
      <c r="I109" s="12">
        <v>0.65691840127709</v>
      </c>
      <c r="J109" s="12">
        <v>0.35520286858891298</v>
      </c>
      <c r="K109" s="12">
        <v>0.53928701807725299</v>
      </c>
      <c r="L109" s="12">
        <v>0.47610586540007199</v>
      </c>
      <c r="M109" s="12">
        <v>0.56604894658968696</v>
      </c>
      <c r="N109" s="12"/>
      <c r="O109" s="12"/>
    </row>
    <row r="110" spans="1:15" x14ac:dyDescent="0.3">
      <c r="A110" s="11" t="str">
        <f t="shared" si="1"/>
        <v>DISTRIBUCION VOLUMEN X CRITERIO (Consumiciones).Total Bebidas CalienteEN EL ESTABLECIMIENTO</v>
      </c>
      <c r="B110" s="11" t="s">
        <v>47</v>
      </c>
      <c r="C110" s="11" t="s">
        <v>51</v>
      </c>
      <c r="D110" s="11" t="s">
        <v>190</v>
      </c>
      <c r="E110" s="12">
        <v>83.727724033553699</v>
      </c>
      <c r="F110" s="12">
        <v>82.613371371961506</v>
      </c>
      <c r="G110" s="12">
        <v>81.850975819455897</v>
      </c>
      <c r="H110" s="12">
        <v>83.252202982851799</v>
      </c>
      <c r="I110" s="12">
        <v>83.341028304008702</v>
      </c>
      <c r="J110" s="12">
        <v>82.575395477135203</v>
      </c>
      <c r="K110" s="12">
        <v>83.159194467463394</v>
      </c>
      <c r="L110" s="12">
        <v>83.044243387123402</v>
      </c>
      <c r="M110" s="12">
        <v>83.453497649683797</v>
      </c>
      <c r="N110" s="12"/>
      <c r="O110" s="12"/>
    </row>
    <row r="111" spans="1:15" x14ac:dyDescent="0.3">
      <c r="A111" s="11" t="str">
        <f t="shared" si="1"/>
        <v>DISTRIBUCION VOLUMEN X CRITERIO (Consumiciones).Total Bebidas CalienteEN EL TRABAJO</v>
      </c>
      <c r="B111" s="11" t="s">
        <v>47</v>
      </c>
      <c r="C111" s="11" t="s">
        <v>51</v>
      </c>
      <c r="D111" s="11" t="s">
        <v>191</v>
      </c>
      <c r="E111" s="12">
        <v>12.5128743854054</v>
      </c>
      <c r="F111" s="12">
        <v>13.660719361325</v>
      </c>
      <c r="G111" s="12">
        <v>14.1210613904643</v>
      </c>
      <c r="H111" s="12">
        <v>13.1223171175179</v>
      </c>
      <c r="I111" s="12">
        <v>12.4023676978185</v>
      </c>
      <c r="J111" s="12">
        <v>13.203815891260801</v>
      </c>
      <c r="K111" s="12">
        <v>12.5598720786199</v>
      </c>
      <c r="L111" s="12">
        <v>12.603140364747</v>
      </c>
      <c r="M111" s="12">
        <v>12.2858534182825</v>
      </c>
      <c r="N111" s="12"/>
      <c r="O111" s="12"/>
    </row>
    <row r="112" spans="1:15" x14ac:dyDescent="0.3">
      <c r="A112" s="11" t="str">
        <f t="shared" si="1"/>
        <v>DISTRIBUCION VOLUMEN X CRITERIO (Consumiciones).Total Bebidas CalienteEN COLEGIO/INSTITUTO/UNIV.</v>
      </c>
      <c r="B112" s="11" t="s">
        <v>47</v>
      </c>
      <c r="C112" s="11" t="s">
        <v>51</v>
      </c>
      <c r="D112" s="11" t="s">
        <v>192</v>
      </c>
      <c r="E112" s="12">
        <v>0.27124837091602</v>
      </c>
      <c r="F112" s="12">
        <v>0.41292398582297102</v>
      </c>
      <c r="G112" s="12">
        <v>0.28958291974627598</v>
      </c>
      <c r="H112" s="12">
        <v>0.17686511063624</v>
      </c>
      <c r="I112" s="12">
        <v>0.11474106896024901</v>
      </c>
      <c r="J112" s="12">
        <v>0.33138514095001498</v>
      </c>
      <c r="K112" s="12">
        <v>0.24353695046594601</v>
      </c>
      <c r="L112" s="12">
        <v>0.28479710121215202</v>
      </c>
      <c r="M112" s="12">
        <v>0.19633946201389499</v>
      </c>
      <c r="N112" s="12"/>
      <c r="O112" s="12"/>
    </row>
    <row r="113" spans="1:15" x14ac:dyDescent="0.3">
      <c r="A113" s="11" t="str">
        <f t="shared" si="1"/>
        <v>DISTRIBUCION VOLUMEN X CRITERIO (Consumiciones).Total Bebidas CalienteEN MI CASA</v>
      </c>
      <c r="B113" s="11" t="s">
        <v>47</v>
      </c>
      <c r="C113" s="11" t="s">
        <v>51</v>
      </c>
      <c r="D113" s="11" t="s">
        <v>193</v>
      </c>
      <c r="E113" s="12">
        <v>0.189108348457074</v>
      </c>
      <c r="F113" s="12">
        <v>0.31853893066118</v>
      </c>
      <c r="G113" s="12">
        <v>0.51509141965218097</v>
      </c>
      <c r="H113" s="12">
        <v>0.56501984281931295</v>
      </c>
      <c r="I113" s="12">
        <v>0.66984079912957495</v>
      </c>
      <c r="J113" s="12">
        <v>0.84974396282710096</v>
      </c>
      <c r="K113" s="12">
        <v>0.48429690943396497</v>
      </c>
      <c r="L113" s="12">
        <v>0.50870424068494402</v>
      </c>
      <c r="M113" s="12">
        <v>0.41923560613463501</v>
      </c>
      <c r="N113" s="12"/>
      <c r="O113" s="12"/>
    </row>
    <row r="114" spans="1:15" x14ac:dyDescent="0.3">
      <c r="A114" s="11" t="str">
        <f t="shared" si="1"/>
        <v>DISTRIBUCION VOLUMEN X CRITERIO (Consumiciones).Total Bebidas CalienteEN M.TRANSP.(AVION,TREN,AUTOC,E</v>
      </c>
      <c r="B114" s="11" t="s">
        <v>47</v>
      </c>
      <c r="C114" s="11" t="s">
        <v>51</v>
      </c>
      <c r="D114" s="11" t="s">
        <v>194</v>
      </c>
      <c r="E114" s="12">
        <v>0.13839071575352699</v>
      </c>
      <c r="F114" s="12">
        <v>8.6821922373152005E-2</v>
      </c>
      <c r="G114" s="12">
        <v>0.115219285395365</v>
      </c>
      <c r="H114" s="12">
        <v>8.5806550851809493E-2</v>
      </c>
      <c r="I114" s="12">
        <v>0.12644815955796501</v>
      </c>
      <c r="J114" s="12">
        <v>0.11854393134633399</v>
      </c>
      <c r="K114" s="12">
        <v>0.104055905680059</v>
      </c>
      <c r="L114" s="12">
        <v>0.110469260005867</v>
      </c>
      <c r="M114" s="12">
        <v>0.101783605563777</v>
      </c>
      <c r="N114" s="12"/>
      <c r="O114" s="12"/>
    </row>
    <row r="115" spans="1:15" x14ac:dyDescent="0.3">
      <c r="A115" s="11" t="str">
        <f t="shared" si="1"/>
        <v>DISTRIBUCION VOLUMEN X CRITERIO (Consumiciones).Total Bebidas CalienteEN OTRO LUGAR</v>
      </c>
      <c r="B115" s="11" t="s">
        <v>47</v>
      </c>
      <c r="C115" s="11" t="s">
        <v>51</v>
      </c>
      <c r="D115" s="11" t="s">
        <v>195</v>
      </c>
      <c r="E115" s="12">
        <v>1.0128035997121001</v>
      </c>
      <c r="F115" s="12">
        <v>1.1870380157587901</v>
      </c>
      <c r="G115" s="12">
        <v>1.2721831123640699</v>
      </c>
      <c r="H115" s="12">
        <v>1.0766648287112299</v>
      </c>
      <c r="I115" s="12">
        <v>1.2191603223952201</v>
      </c>
      <c r="J115" s="12">
        <v>1.3041473990935799</v>
      </c>
      <c r="K115" s="12">
        <v>1.7232485912011499</v>
      </c>
      <c r="L115" s="12">
        <v>1.61952650455499</v>
      </c>
      <c r="M115" s="12">
        <v>1.50226967504607</v>
      </c>
      <c r="N115" s="12"/>
      <c r="O115" s="12"/>
    </row>
    <row r="116" spans="1:15" x14ac:dyDescent="0.3">
      <c r="A116" s="11" t="str">
        <f t="shared" si="1"/>
        <v>DISTRIBUCION VOLUMEN X CRITERIO (Consumiciones).Total Bebidas CalienteDESAYUNO</v>
      </c>
      <c r="B116" s="11" t="s">
        <v>47</v>
      </c>
      <c r="C116" s="11" t="s">
        <v>51</v>
      </c>
      <c r="D116" s="11" t="s">
        <v>196</v>
      </c>
      <c r="E116" s="12">
        <v>60.634898283871202</v>
      </c>
      <c r="F116" s="12">
        <v>56.596502788435501</v>
      </c>
      <c r="G116" s="12">
        <v>56.527743235314702</v>
      </c>
      <c r="H116" s="12">
        <v>57.0862016876059</v>
      </c>
      <c r="I116" s="12">
        <v>58.7612394021317</v>
      </c>
      <c r="J116" s="12">
        <v>55.785518719219098</v>
      </c>
      <c r="K116" s="12">
        <v>55.481625099840002</v>
      </c>
      <c r="L116" s="12">
        <v>56.302058497638598</v>
      </c>
      <c r="M116" s="12">
        <v>59.171722097390401</v>
      </c>
      <c r="N116" s="12"/>
      <c r="O116" s="12"/>
    </row>
    <row r="117" spans="1:15" x14ac:dyDescent="0.3">
      <c r="A117" s="11" t="str">
        <f t="shared" si="1"/>
        <v>DISTRIBUCION VOLUMEN X CRITERIO (Consumiciones).Total Bebidas CalienteAPERITIVO/ANTES DE COMER</v>
      </c>
      <c r="B117" s="11" t="s">
        <v>47</v>
      </c>
      <c r="C117" s="11" t="s">
        <v>51</v>
      </c>
      <c r="D117" s="11" t="s">
        <v>197</v>
      </c>
      <c r="E117" s="12">
        <v>9.0695720795899692</v>
      </c>
      <c r="F117" s="12">
        <v>9.7675476921615392</v>
      </c>
      <c r="G117" s="12">
        <v>9.6127747663310004</v>
      </c>
      <c r="H117" s="12">
        <v>9.4115024457428405</v>
      </c>
      <c r="I117" s="12">
        <v>9.0248556999765306</v>
      </c>
      <c r="J117" s="12">
        <v>9.38495091367807</v>
      </c>
      <c r="K117" s="12">
        <v>10.138721842749099</v>
      </c>
      <c r="L117" s="12">
        <v>9.6361300669455794</v>
      </c>
      <c r="M117" s="12">
        <v>9.4888531598243393</v>
      </c>
      <c r="N117" s="12"/>
      <c r="O117" s="12"/>
    </row>
    <row r="118" spans="1:15" x14ac:dyDescent="0.3">
      <c r="A118" s="11" t="str">
        <f t="shared" si="1"/>
        <v>DISTRIBUCION VOLUMEN X CRITERIO (Consumiciones).Total Bebidas CalienteCOMIDA</v>
      </c>
      <c r="B118" s="11" t="s">
        <v>47</v>
      </c>
      <c r="C118" s="11" t="s">
        <v>51</v>
      </c>
      <c r="D118" s="11" t="s">
        <v>198</v>
      </c>
      <c r="E118" s="12">
        <v>9.8294773913787896</v>
      </c>
      <c r="F118" s="12">
        <v>9.5852517885267403</v>
      </c>
      <c r="G118" s="12">
        <v>9.3183027494160608</v>
      </c>
      <c r="H118" s="12">
        <v>10.3963815153745</v>
      </c>
      <c r="I118" s="12">
        <v>10.428152977734699</v>
      </c>
      <c r="J118" s="12">
        <v>9.6495925096249895</v>
      </c>
      <c r="K118" s="12">
        <v>9.7323822282005796</v>
      </c>
      <c r="L118" s="12">
        <v>10.7384591873861</v>
      </c>
      <c r="M118" s="12">
        <v>10.902413527976201</v>
      </c>
      <c r="N118" s="12"/>
      <c r="O118" s="12"/>
    </row>
    <row r="119" spans="1:15" x14ac:dyDescent="0.3">
      <c r="A119" s="11" t="str">
        <f t="shared" si="1"/>
        <v>DISTRIBUCION VOLUMEN X CRITERIO (Consumiciones).Total Bebidas CalienteTARDE/MERIENDA</v>
      </c>
      <c r="B119" s="11" t="s">
        <v>47</v>
      </c>
      <c r="C119" s="11" t="s">
        <v>51</v>
      </c>
      <c r="D119" s="11" t="s">
        <v>199</v>
      </c>
      <c r="E119" s="12">
        <v>12.0938952594606</v>
      </c>
      <c r="F119" s="12">
        <v>16.811027985382701</v>
      </c>
      <c r="G119" s="12">
        <v>17.049892436615099</v>
      </c>
      <c r="H119" s="12">
        <v>15.3300991628231</v>
      </c>
      <c r="I119" s="12">
        <v>13.2560469716125</v>
      </c>
      <c r="J119" s="12">
        <v>17.2094539558591</v>
      </c>
      <c r="K119" s="12">
        <v>17.162690543642199</v>
      </c>
      <c r="L119" s="12">
        <v>15.6310610340105</v>
      </c>
      <c r="M119" s="12">
        <v>12.4720598820688</v>
      </c>
      <c r="N119" s="12"/>
      <c r="O119" s="12"/>
    </row>
    <row r="120" spans="1:15" x14ac:dyDescent="0.3">
      <c r="A120" s="11" t="str">
        <f t="shared" si="1"/>
        <v>DISTRIBUCION VOLUMEN X CRITERIO (Consumiciones).Total Bebidas CalienteANTES DE CENAR</v>
      </c>
      <c r="B120" s="11" t="s">
        <v>47</v>
      </c>
      <c r="C120" s="11" t="s">
        <v>51</v>
      </c>
      <c r="D120" s="11" t="s">
        <v>200</v>
      </c>
      <c r="E120" s="12">
        <v>0.91734016489141101</v>
      </c>
      <c r="F120" s="12">
        <v>1.1640293703647</v>
      </c>
      <c r="G120" s="12">
        <v>1.09835507356007</v>
      </c>
      <c r="H120" s="12">
        <v>1.04811735779313</v>
      </c>
      <c r="I120" s="12">
        <v>1.04732239496687</v>
      </c>
      <c r="J120" s="12">
        <v>1.3439584121152299</v>
      </c>
      <c r="K120" s="12">
        <v>1.2517777239865999</v>
      </c>
      <c r="L120" s="12">
        <v>0.94547348616785898</v>
      </c>
      <c r="M120" s="12">
        <v>0.93144799345221196</v>
      </c>
      <c r="N120" s="12"/>
      <c r="O120" s="12"/>
    </row>
    <row r="121" spans="1:15" x14ac:dyDescent="0.3">
      <c r="A121" s="11" t="str">
        <f t="shared" si="1"/>
        <v>DISTRIBUCION VOLUMEN X CRITERIO (Consumiciones).Total Bebidas CalienteCENA</v>
      </c>
      <c r="B121" s="11" t="s">
        <v>47</v>
      </c>
      <c r="C121" s="11" t="s">
        <v>51</v>
      </c>
      <c r="D121" s="11" t="s">
        <v>201</v>
      </c>
      <c r="E121" s="12">
        <v>2.5791128260637199</v>
      </c>
      <c r="F121" s="12">
        <v>1.8117404557246799</v>
      </c>
      <c r="G121" s="12">
        <v>1.7609044918321901</v>
      </c>
      <c r="H121" s="12">
        <v>1.9583770143557699</v>
      </c>
      <c r="I121" s="12">
        <v>2.3578583900386501</v>
      </c>
      <c r="J121" s="12">
        <v>2.0012793860482598</v>
      </c>
      <c r="K121" s="12">
        <v>1.9149351207423599</v>
      </c>
      <c r="L121" s="12">
        <v>2.3543795806965901</v>
      </c>
      <c r="M121" s="12">
        <v>2.53949348426461</v>
      </c>
      <c r="N121" s="12"/>
      <c r="O121" s="12"/>
    </row>
    <row r="122" spans="1:15" x14ac:dyDescent="0.3">
      <c r="A122" s="11" t="str">
        <f t="shared" si="1"/>
        <v>DISTRIBUCION VOLUMEN X CRITERIO (Consumiciones).Total Bebidas CalienteDESPUES DE LA CENA</v>
      </c>
      <c r="B122" s="11" t="s">
        <v>47</v>
      </c>
      <c r="C122" s="11" t="s">
        <v>51</v>
      </c>
      <c r="D122" s="11" t="s">
        <v>202</v>
      </c>
      <c r="E122" s="12">
        <v>1.47395567675935</v>
      </c>
      <c r="F122" s="12">
        <v>0.92154638483501194</v>
      </c>
      <c r="G122" s="12">
        <v>0.84845200975635005</v>
      </c>
      <c r="H122" s="12">
        <v>1.01786398025421</v>
      </c>
      <c r="I122" s="12">
        <v>1.3814748218584201</v>
      </c>
      <c r="J122" s="12">
        <v>1.2550620369463901</v>
      </c>
      <c r="K122" s="12">
        <v>1.26662477262495</v>
      </c>
      <c r="L122" s="12">
        <v>1.3133882551660601</v>
      </c>
      <c r="M122" s="12">
        <v>1.4725097104793801</v>
      </c>
      <c r="N122" s="12"/>
      <c r="O122" s="12"/>
    </row>
    <row r="123" spans="1:15" x14ac:dyDescent="0.3">
      <c r="A123" s="11" t="str">
        <f t="shared" si="1"/>
        <v>DISTRIBUCION VOLUMEN X CRITERIO (Consumiciones).Total Bebidas CalienteDURANTE EL DIA</v>
      </c>
      <c r="B123" s="11" t="s">
        <v>47</v>
      </c>
      <c r="C123" s="11" t="s">
        <v>51</v>
      </c>
      <c r="D123" s="11" t="s">
        <v>203</v>
      </c>
      <c r="E123" s="12">
        <v>3.4017476848392998</v>
      </c>
      <c r="F123" s="12">
        <v>3.3423484077984198</v>
      </c>
      <c r="G123" s="12">
        <v>3.7835566395944</v>
      </c>
      <c r="H123" s="12">
        <v>3.7514579404013402</v>
      </c>
      <c r="I123" s="12">
        <v>3.7430523045878901</v>
      </c>
      <c r="J123" s="12">
        <v>3.3701840665088798</v>
      </c>
      <c r="K123" s="12">
        <v>3.0512497644445702</v>
      </c>
      <c r="L123" s="12">
        <v>3.0790377473603598</v>
      </c>
      <c r="M123" s="12">
        <v>3.0215024485763702</v>
      </c>
      <c r="N123" s="12"/>
      <c r="O123" s="12"/>
    </row>
    <row r="124" spans="1:15" x14ac:dyDescent="0.3">
      <c r="A124" s="11" t="str">
        <f t="shared" si="1"/>
        <v>DISTRIBUCION VOLUMEN X CRITERIO (Consumiciones).Total Bebidas CalienteCON AMIGOS</v>
      </c>
      <c r="B124" s="11" t="s">
        <v>47</v>
      </c>
      <c r="C124" s="11" t="s">
        <v>51</v>
      </c>
      <c r="D124" s="11" t="s">
        <v>204</v>
      </c>
      <c r="E124" s="12">
        <v>17.6078715717058</v>
      </c>
      <c r="F124" s="12">
        <v>20.389106818529701</v>
      </c>
      <c r="G124" s="12">
        <v>19.610749696497798</v>
      </c>
      <c r="H124" s="12">
        <v>18.438321607493201</v>
      </c>
      <c r="I124" s="12">
        <v>17.373341512674902</v>
      </c>
      <c r="J124" s="12">
        <v>20.070348636697201</v>
      </c>
      <c r="K124" s="12">
        <v>21.073344272041101</v>
      </c>
      <c r="L124" s="12">
        <v>19.507090017166099</v>
      </c>
      <c r="M124" s="12">
        <v>18.2003095806133</v>
      </c>
      <c r="N124" s="12"/>
      <c r="O124" s="12"/>
    </row>
    <row r="125" spans="1:15" x14ac:dyDescent="0.3">
      <c r="A125" s="11" t="str">
        <f t="shared" si="1"/>
        <v>DISTRIBUCION VOLUMEN X CRITERIO (Consumiciones).Total Bebidas CalienteCON CLIENTES</v>
      </c>
      <c r="B125" s="11" t="s">
        <v>47</v>
      </c>
      <c r="C125" s="11" t="s">
        <v>51</v>
      </c>
      <c r="D125" s="11" t="s">
        <v>205</v>
      </c>
      <c r="E125" s="12">
        <v>1.0257407931745901</v>
      </c>
      <c r="F125" s="12">
        <v>0.98591947501867905</v>
      </c>
      <c r="G125" s="12">
        <v>1.02592605985912</v>
      </c>
      <c r="H125" s="12">
        <v>0.99925582525382295</v>
      </c>
      <c r="I125" s="12">
        <v>0.87652470562228402</v>
      </c>
      <c r="J125" s="12">
        <v>1.0113292369945099</v>
      </c>
      <c r="K125" s="12">
        <v>1.02652744388262</v>
      </c>
      <c r="L125" s="12">
        <v>1.03328640221626</v>
      </c>
      <c r="M125" s="12">
        <v>0.93619660388359505</v>
      </c>
      <c r="N125" s="12"/>
      <c r="O125" s="12"/>
    </row>
    <row r="126" spans="1:15" x14ac:dyDescent="0.3">
      <c r="A126" s="11" t="str">
        <f t="shared" si="1"/>
        <v>DISTRIBUCION VOLUMEN X CRITERIO (Consumiciones).Total Bebidas CalienteCON COMPAÑEROS DE TRABAJO</v>
      </c>
      <c r="B126" s="11" t="s">
        <v>47</v>
      </c>
      <c r="C126" s="11" t="s">
        <v>51</v>
      </c>
      <c r="D126" s="11" t="s">
        <v>206</v>
      </c>
      <c r="E126" s="12">
        <v>15.8780920938332</v>
      </c>
      <c r="F126" s="12">
        <v>17.137965169624501</v>
      </c>
      <c r="G126" s="12">
        <v>18.177850429700001</v>
      </c>
      <c r="H126" s="12">
        <v>17.175796098959299</v>
      </c>
      <c r="I126" s="12">
        <v>16.019344434874402</v>
      </c>
      <c r="J126" s="12">
        <v>16.4129649571714</v>
      </c>
      <c r="K126" s="12">
        <v>16.263424688101001</v>
      </c>
      <c r="L126" s="12">
        <v>16.5802834994814</v>
      </c>
      <c r="M126" s="12">
        <v>15.4821478839023</v>
      </c>
      <c r="N126" s="12"/>
      <c r="O126" s="12"/>
    </row>
    <row r="127" spans="1:15" x14ac:dyDescent="0.3">
      <c r="A127" s="11" t="str">
        <f t="shared" si="1"/>
        <v>DISTRIBUCION VOLUMEN X CRITERIO (Consumiciones).Total Bebidas CalienteCON COMPAÑEROS DE CLASE</v>
      </c>
      <c r="B127" s="11" t="s">
        <v>47</v>
      </c>
      <c r="C127" s="11" t="s">
        <v>51</v>
      </c>
      <c r="D127" s="11" t="s">
        <v>207</v>
      </c>
      <c r="E127" s="12">
        <v>0.452106323910268</v>
      </c>
      <c r="F127" s="12">
        <v>0.498315629639068</v>
      </c>
      <c r="G127" s="12">
        <v>0.50566023254355097</v>
      </c>
      <c r="H127" s="12">
        <v>0.42309245073608898</v>
      </c>
      <c r="I127" s="12">
        <v>0.44522138456397498</v>
      </c>
      <c r="J127" s="12">
        <v>0.66981778266625502</v>
      </c>
      <c r="K127" s="12">
        <v>0.58332291238757406</v>
      </c>
      <c r="L127" s="12">
        <v>0.51847088333785696</v>
      </c>
      <c r="M127" s="12">
        <v>0.274788913376384</v>
      </c>
      <c r="N127" s="12"/>
      <c r="O127" s="12"/>
    </row>
    <row r="128" spans="1:15" x14ac:dyDescent="0.3">
      <c r="A128" s="11" t="str">
        <f t="shared" si="1"/>
        <v>DISTRIBUCION VOLUMEN X CRITERIO (Consumiciones).Total Bebidas CalienteCON FAMILIA</v>
      </c>
      <c r="B128" s="11" t="s">
        <v>47</v>
      </c>
      <c r="C128" s="11" t="s">
        <v>51</v>
      </c>
      <c r="D128" s="11" t="s">
        <v>208</v>
      </c>
      <c r="E128" s="12">
        <v>19.197333291461302</v>
      </c>
      <c r="F128" s="12">
        <v>17.873702003436399</v>
      </c>
      <c r="G128" s="12">
        <v>15.888001239838699</v>
      </c>
      <c r="H128" s="12">
        <v>16.930835291584099</v>
      </c>
      <c r="I128" s="12">
        <v>18.432967315526199</v>
      </c>
      <c r="J128" s="12">
        <v>15.8230540950911</v>
      </c>
      <c r="K128" s="12">
        <v>15.707857655925901</v>
      </c>
      <c r="L128" s="12">
        <v>15.9148202755245</v>
      </c>
      <c r="M128" s="12">
        <v>17.811117877135199</v>
      </c>
      <c r="N128" s="12"/>
      <c r="O128" s="12"/>
    </row>
    <row r="129" spans="1:15" x14ac:dyDescent="0.3">
      <c r="A129" s="11" t="str">
        <f t="shared" si="1"/>
        <v>DISTRIBUCION VOLUMEN X CRITERIO (Consumiciones).Total Bebidas CalienteCON LA PAREJA</v>
      </c>
      <c r="B129" s="11" t="s">
        <v>47</v>
      </c>
      <c r="C129" s="11" t="s">
        <v>51</v>
      </c>
      <c r="D129" s="11" t="s">
        <v>209</v>
      </c>
      <c r="E129" s="12">
        <v>17.031531670709501</v>
      </c>
      <c r="F129" s="12">
        <v>16.1917743979626</v>
      </c>
      <c r="G129" s="12">
        <v>15.594336594059801</v>
      </c>
      <c r="H129" s="12">
        <v>16.846005365567802</v>
      </c>
      <c r="I129" s="12">
        <v>17.925369777264098</v>
      </c>
      <c r="J129" s="12">
        <v>17.0498586244824</v>
      </c>
      <c r="K129" s="12">
        <v>16.2424513849082</v>
      </c>
      <c r="L129" s="12">
        <v>17.163429757746702</v>
      </c>
      <c r="M129" s="12">
        <v>17.842927075075799</v>
      </c>
      <c r="N129" s="12"/>
      <c r="O129" s="12"/>
    </row>
    <row r="130" spans="1:15" x14ac:dyDescent="0.3">
      <c r="A130" s="11" t="str">
        <f t="shared" si="1"/>
        <v>DISTRIBUCION VOLUMEN X CRITERIO (Consumiciones).Total Bebidas CalienteESTABA SOLO/A</v>
      </c>
      <c r="B130" s="11" t="s">
        <v>47</v>
      </c>
      <c r="C130" s="11" t="s">
        <v>51</v>
      </c>
      <c r="D130" s="11" t="s">
        <v>210</v>
      </c>
      <c r="E130" s="12">
        <v>28.286089686866401</v>
      </c>
      <c r="F130" s="12">
        <v>26.4459340561577</v>
      </c>
      <c r="G130" s="12">
        <v>28.697512573661498</v>
      </c>
      <c r="H130" s="12">
        <v>28.668996847078201</v>
      </c>
      <c r="I130" s="12">
        <v>28.560055424400399</v>
      </c>
      <c r="J130" s="12">
        <v>28.4737778647978</v>
      </c>
      <c r="K130" s="12">
        <v>28.807667713492101</v>
      </c>
      <c r="L130" s="12">
        <v>28.8941286962893</v>
      </c>
      <c r="M130" s="12">
        <v>29.063862216703999</v>
      </c>
      <c r="N130" s="12"/>
      <c r="O130" s="12"/>
    </row>
    <row r="131" spans="1:15" x14ac:dyDescent="0.3">
      <c r="A131" s="11" t="str">
        <f t="shared" si="1"/>
        <v>DISTRIBUCION VOLUMEN X CRITERIO (Consumiciones).Total Bebidas CalienteOTROS</v>
      </c>
      <c r="B131" s="11" t="s">
        <v>47</v>
      </c>
      <c r="C131" s="11" t="s">
        <v>51</v>
      </c>
      <c r="D131" s="11" t="s">
        <v>211</v>
      </c>
      <c r="E131" s="12">
        <v>0.52122937654392598</v>
      </c>
      <c r="F131" s="12">
        <v>0.477287425614704</v>
      </c>
      <c r="G131" s="12">
        <v>0.49995166105172301</v>
      </c>
      <c r="H131" s="12">
        <v>0.51767316419410403</v>
      </c>
      <c r="I131" s="12">
        <v>0.367190774898147</v>
      </c>
      <c r="J131" s="12">
        <v>0.48884800228299502</v>
      </c>
      <c r="K131" s="12">
        <v>0.29541733325238401</v>
      </c>
      <c r="L131" s="12">
        <v>0.38849063691322699</v>
      </c>
      <c r="M131" s="12">
        <v>0.38864293721281801</v>
      </c>
      <c r="N131" s="12"/>
      <c r="O131" s="12"/>
    </row>
    <row r="132" spans="1:15" x14ac:dyDescent="0.3">
      <c r="A132" s="11" t="str">
        <f t="shared" ref="A132:A195" si="2">B132&amp;C132&amp;D132</f>
        <v>DISTRIBUCION VOLUMEN X CRITERIO (Consumiciones).Total Bebidas CalienteESTAR TRABAJANDO</v>
      </c>
      <c r="B132" s="11" t="s">
        <v>47</v>
      </c>
      <c r="C132" s="11" t="s">
        <v>51</v>
      </c>
      <c r="D132" s="11" t="s">
        <v>212</v>
      </c>
      <c r="E132" s="12">
        <v>24.299626849228801</v>
      </c>
      <c r="F132" s="12">
        <v>24.819390653143</v>
      </c>
      <c r="G132" s="12">
        <v>26.519322664324701</v>
      </c>
      <c r="H132" s="12">
        <v>25.118776884042401</v>
      </c>
      <c r="I132" s="12">
        <v>23.8649295613892</v>
      </c>
      <c r="J132" s="12">
        <v>24.441728268513</v>
      </c>
      <c r="K132" s="12">
        <v>24.410575275629402</v>
      </c>
      <c r="L132" s="12">
        <v>25.582963245462999</v>
      </c>
      <c r="M132" s="12">
        <v>23.507200575086401</v>
      </c>
      <c r="N132" s="12"/>
      <c r="O132" s="12"/>
    </row>
    <row r="133" spans="1:15" x14ac:dyDescent="0.3">
      <c r="A133" s="11" t="str">
        <f t="shared" si="2"/>
        <v>DISTRIBUCION VOLUMEN X CRITERIO (Consumiciones).Total Bebidas CalienteCOMIDA DE NEGOCIOS</v>
      </c>
      <c r="B133" s="11" t="s">
        <v>47</v>
      </c>
      <c r="C133" s="11" t="s">
        <v>51</v>
      </c>
      <c r="D133" s="11" t="s">
        <v>213</v>
      </c>
      <c r="E133" s="12">
        <v>0.21443962296931199</v>
      </c>
      <c r="F133" s="12">
        <v>0.161912315634163</v>
      </c>
      <c r="G133" s="12">
        <v>0.15353365091899401</v>
      </c>
      <c r="H133" s="12">
        <v>0.15326145586579901</v>
      </c>
      <c r="I133" s="12">
        <v>0.165312832763468</v>
      </c>
      <c r="J133" s="12">
        <v>0.213130711087821</v>
      </c>
      <c r="K133" s="12">
        <v>0.184429293554494</v>
      </c>
      <c r="L133" s="12">
        <v>0.199833618591537</v>
      </c>
      <c r="M133" s="12">
        <v>0.15584040321106199</v>
      </c>
      <c r="N133" s="12"/>
      <c r="O133" s="12"/>
    </row>
    <row r="134" spans="1:15" x14ac:dyDescent="0.3">
      <c r="A134" s="11" t="str">
        <f t="shared" si="2"/>
        <v>DISTRIBUCION VOLUMEN X CRITERIO (Consumiciones).Total Bebidas CalientePOR PLACER/RELAX</v>
      </c>
      <c r="B134" s="11" t="s">
        <v>47</v>
      </c>
      <c r="C134" s="11" t="s">
        <v>51</v>
      </c>
      <c r="D134" s="11" t="s">
        <v>214</v>
      </c>
      <c r="E134" s="12">
        <v>15.8044572446814</v>
      </c>
      <c r="F134" s="12">
        <v>13.336084700283701</v>
      </c>
      <c r="G134" s="12">
        <v>13.260067231728099</v>
      </c>
      <c r="H134" s="12">
        <v>14.6213188631812</v>
      </c>
      <c r="I134" s="12">
        <v>15.939977167579199</v>
      </c>
      <c r="J134" s="12">
        <v>13.828280414291999</v>
      </c>
      <c r="K134" s="12">
        <v>12.6397772099041</v>
      </c>
      <c r="L134" s="12">
        <v>13.855850345793</v>
      </c>
      <c r="M134" s="12">
        <v>15.278091946878799</v>
      </c>
      <c r="N134" s="12"/>
      <c r="O134" s="12"/>
    </row>
    <row r="135" spans="1:15" x14ac:dyDescent="0.3">
      <c r="A135" s="11" t="str">
        <f t="shared" si="2"/>
        <v>DISTRIBUCION VOLUMEN X CRITERIO (Consumiciones).Total Bebidas CalienteTENER HAMBRE/SIN PLANIFICAR</v>
      </c>
      <c r="B135" s="11" t="s">
        <v>47</v>
      </c>
      <c r="C135" s="11" t="s">
        <v>51</v>
      </c>
      <c r="D135" s="11" t="s">
        <v>215</v>
      </c>
      <c r="E135" s="12">
        <v>23.515273247971798</v>
      </c>
      <c r="F135" s="12">
        <v>24.391772739301398</v>
      </c>
      <c r="G135" s="12">
        <v>22.786360298594499</v>
      </c>
      <c r="H135" s="12">
        <v>22.581925088722802</v>
      </c>
      <c r="I135" s="12">
        <v>22.805574284850799</v>
      </c>
      <c r="J135" s="12">
        <v>23.7663794366606</v>
      </c>
      <c r="K135" s="12">
        <v>23.281281169206501</v>
      </c>
      <c r="L135" s="12">
        <v>22.625290817463402</v>
      </c>
      <c r="M135" s="12">
        <v>23.1756503368156</v>
      </c>
      <c r="N135" s="12"/>
      <c r="O135" s="12"/>
    </row>
    <row r="136" spans="1:15" x14ac:dyDescent="0.3">
      <c r="A136" s="11" t="str">
        <f t="shared" si="2"/>
        <v>DISTRIBUCION VOLUMEN X CRITERIO (Consumiciones).Total Bebidas CalienteESTAR DE COMPRAS</v>
      </c>
      <c r="B136" s="11" t="s">
        <v>47</v>
      </c>
      <c r="C136" s="11" t="s">
        <v>51</v>
      </c>
      <c r="D136" s="11" t="s">
        <v>216</v>
      </c>
      <c r="E136" s="12">
        <v>2.9008407668863798</v>
      </c>
      <c r="F136" s="12">
        <v>3.64686954102585</v>
      </c>
      <c r="G136" s="12">
        <v>2.9218200536525401</v>
      </c>
      <c r="H136" s="12">
        <v>3.0491270500499699</v>
      </c>
      <c r="I136" s="12">
        <v>3.0616390339067401</v>
      </c>
      <c r="J136" s="12">
        <v>3.2866400615794502</v>
      </c>
      <c r="K136" s="12">
        <v>3.8020419797221301</v>
      </c>
      <c r="L136" s="12">
        <v>2.80321974338738</v>
      </c>
      <c r="M136" s="12">
        <v>3.01951149366479</v>
      </c>
      <c r="N136" s="12"/>
      <c r="O136" s="12"/>
    </row>
    <row r="137" spans="1:15" x14ac:dyDescent="0.3">
      <c r="A137" s="11" t="str">
        <f t="shared" si="2"/>
        <v>DISTRIBUCION VOLUMEN X CRITERIO (Consumiciones).Total Bebidas CalienteNO COCINAR EN CASA</v>
      </c>
      <c r="B137" s="11" t="s">
        <v>47</v>
      </c>
      <c r="C137" s="11" t="s">
        <v>51</v>
      </c>
      <c r="D137" s="11" t="s">
        <v>217</v>
      </c>
      <c r="E137" s="12">
        <v>2.2511395356964998</v>
      </c>
      <c r="F137" s="12">
        <v>2.0752821043282799</v>
      </c>
      <c r="G137" s="12">
        <v>2.0419892030715499</v>
      </c>
      <c r="H137" s="12">
        <v>2.2149098415808601</v>
      </c>
      <c r="I137" s="12">
        <v>2.4382497926608999</v>
      </c>
      <c r="J137" s="12">
        <v>2.0072284191984</v>
      </c>
      <c r="K137" s="12">
        <v>2.1937870137406699</v>
      </c>
      <c r="L137" s="12">
        <v>2.4340820777839798</v>
      </c>
      <c r="M137" s="12">
        <v>2.6869922065432101</v>
      </c>
      <c r="N137" s="12"/>
      <c r="O137" s="12"/>
    </row>
    <row r="138" spans="1:15" x14ac:dyDescent="0.3">
      <c r="A138" s="11" t="str">
        <f t="shared" si="2"/>
        <v>DISTRIBUCION VOLUMEN X CRITERIO (Consumiciones).Total Bebidas CalienteCELEBRACION/FIESTA/SALIR TOMAR</v>
      </c>
      <c r="B138" s="11" t="s">
        <v>47</v>
      </c>
      <c r="C138" s="11" t="s">
        <v>51</v>
      </c>
      <c r="D138" s="11" t="s">
        <v>218</v>
      </c>
      <c r="E138" s="12">
        <v>23.788817531957399</v>
      </c>
      <c r="F138" s="12">
        <v>24.3577400289964</v>
      </c>
      <c r="G138" s="12">
        <v>24.682914949280999</v>
      </c>
      <c r="H138" s="12">
        <v>24.959135072370501</v>
      </c>
      <c r="I138" s="12">
        <v>24.209683141547401</v>
      </c>
      <c r="J138" s="12">
        <v>25.354958444747702</v>
      </c>
      <c r="K138" s="12">
        <v>26.332896783751799</v>
      </c>
      <c r="L138" s="12">
        <v>25.396374524820299</v>
      </c>
      <c r="M138" s="12">
        <v>25.0888780433725</v>
      </c>
      <c r="N138" s="12"/>
      <c r="O138" s="12"/>
    </row>
    <row r="139" spans="1:15" x14ac:dyDescent="0.3">
      <c r="A139" s="11" t="str">
        <f t="shared" si="2"/>
        <v>DISTRIBUCION VOLUMEN X CRITERIO (Consumiciones).Total Bebidas CalienteVIENDO DEPORTES</v>
      </c>
      <c r="B139" s="11" t="s">
        <v>47</v>
      </c>
      <c r="C139" s="11" t="s">
        <v>51</v>
      </c>
      <c r="D139" s="11" t="s">
        <v>219</v>
      </c>
      <c r="E139" s="12">
        <v>0.19511132981371801</v>
      </c>
      <c r="F139" s="12">
        <v>0.37487776798497602</v>
      </c>
      <c r="G139" s="12">
        <v>0.47538558613742299</v>
      </c>
      <c r="H139" s="12">
        <v>0.42883870402843499</v>
      </c>
      <c r="I139" s="12">
        <v>0.25910572245597702</v>
      </c>
      <c r="J139" s="12">
        <v>0.35216996542874301</v>
      </c>
      <c r="K139" s="12">
        <v>0.48300287239637302</v>
      </c>
      <c r="L139" s="12">
        <v>0.33032444543325701</v>
      </c>
      <c r="M139" s="12">
        <v>0.23018949038737399</v>
      </c>
      <c r="N139" s="12"/>
      <c r="O139" s="12"/>
    </row>
    <row r="140" spans="1:15" x14ac:dyDescent="0.3">
      <c r="A140" s="11" t="str">
        <f t="shared" si="2"/>
        <v>DISTRIBUCION VOLUMEN X CRITERIO (Consumiciones).Total Bebidas CalienteOTROS MOTIVOS</v>
      </c>
      <c r="B140" s="11" t="s">
        <v>47</v>
      </c>
      <c r="C140" s="11" t="s">
        <v>51</v>
      </c>
      <c r="D140" s="11" t="s">
        <v>220</v>
      </c>
      <c r="E140" s="12">
        <v>7.0302831073171896</v>
      </c>
      <c r="F140" s="12">
        <v>6.8360677367041296</v>
      </c>
      <c r="G140" s="12">
        <v>7.1585982442998803</v>
      </c>
      <c r="H140" s="12">
        <v>6.8727085704729696</v>
      </c>
      <c r="I140" s="12">
        <v>7.2555363209915802</v>
      </c>
      <c r="J140" s="12">
        <v>6.7494860380878903</v>
      </c>
      <c r="K140" s="12">
        <v>6.6722054059083202</v>
      </c>
      <c r="L140" s="12">
        <v>6.7720488679604003</v>
      </c>
      <c r="M140" s="12">
        <v>6.8576456395715599</v>
      </c>
      <c r="N140" s="12"/>
      <c r="O140" s="12"/>
    </row>
    <row r="141" spans="1:15" x14ac:dyDescent="0.3">
      <c r="A141" s="11" t="str">
        <f t="shared" si="2"/>
        <v>DISTRIBUCION VOLUMEN X CRITERIO (kg ó litros)TOTAL BEBIDAST.ESPAÑA</v>
      </c>
      <c r="B141" s="11" t="s">
        <v>50</v>
      </c>
      <c r="C141" s="11" t="s">
        <v>46</v>
      </c>
      <c r="D141" s="11" t="s">
        <v>142</v>
      </c>
      <c r="E141" s="12">
        <v>100</v>
      </c>
      <c r="F141" s="12">
        <v>100</v>
      </c>
      <c r="G141" s="12">
        <v>100</v>
      </c>
      <c r="H141" s="12">
        <v>100</v>
      </c>
      <c r="I141" s="12">
        <v>100</v>
      </c>
      <c r="J141" s="12">
        <v>100</v>
      </c>
      <c r="K141" s="12">
        <v>100</v>
      </c>
      <c r="L141" s="12">
        <v>100</v>
      </c>
      <c r="M141" s="12">
        <v>100</v>
      </c>
      <c r="N141" s="12"/>
      <c r="O141" s="12"/>
    </row>
    <row r="142" spans="1:15" x14ac:dyDescent="0.3">
      <c r="A142" s="11" t="str">
        <f t="shared" si="2"/>
        <v>DISTRIBUCION VOLUMEN X CRITERIO (kg ó litros)TOTAL BEBIDASHiper+Super+Discount+G.A</v>
      </c>
      <c r="B142" s="11" t="s">
        <v>50</v>
      </c>
      <c r="C142" s="11" t="s">
        <v>46</v>
      </c>
      <c r="D142" s="11" t="s">
        <v>176</v>
      </c>
      <c r="E142" s="12">
        <v>10.1671558686353</v>
      </c>
      <c r="F142" s="12">
        <v>9.5449593353515603</v>
      </c>
      <c r="G142" s="12">
        <v>10.0339979135344</v>
      </c>
      <c r="H142" s="12">
        <v>9.8147517683584908</v>
      </c>
      <c r="I142" s="12">
        <v>12.2114268730869</v>
      </c>
      <c r="J142" s="12">
        <v>11.1037695695141</v>
      </c>
      <c r="K142" s="12">
        <v>12.742622961433799</v>
      </c>
      <c r="L142" s="12">
        <v>12.5851284034153</v>
      </c>
      <c r="M142" s="12">
        <v>12.0135208155365</v>
      </c>
      <c r="N142" s="12"/>
      <c r="O142" s="12"/>
    </row>
    <row r="143" spans="1:15" x14ac:dyDescent="0.3">
      <c r="A143" s="11" t="str">
        <f t="shared" si="2"/>
        <v>DISTRIBUCION VOLUMEN X CRITERIO (kg ó litros)TOTAL BEBIDASRestaurantes</v>
      </c>
      <c r="B143" s="11" t="s">
        <v>50</v>
      </c>
      <c r="C143" s="11" t="s">
        <v>46</v>
      </c>
      <c r="D143" s="11" t="s">
        <v>177</v>
      </c>
      <c r="E143" s="12">
        <v>16.9362619888919</v>
      </c>
      <c r="F143" s="12">
        <v>18.820554804012001</v>
      </c>
      <c r="G143" s="12">
        <v>17.7323690888907</v>
      </c>
      <c r="H143" s="12">
        <v>17.4110824372273</v>
      </c>
      <c r="I143" s="12">
        <v>16.5658079261941</v>
      </c>
      <c r="J143" s="12">
        <v>18.013200177687501</v>
      </c>
      <c r="K143" s="12">
        <v>17.383396655944399</v>
      </c>
      <c r="L143" s="12">
        <v>16.854552282970701</v>
      </c>
      <c r="M143" s="12">
        <v>16.9553578348354</v>
      </c>
      <c r="N143" s="12"/>
      <c r="O143" s="12"/>
    </row>
    <row r="144" spans="1:15" x14ac:dyDescent="0.3">
      <c r="A144" s="11" t="str">
        <f t="shared" si="2"/>
        <v>DISTRIBUCION VOLUMEN X CRITERIO (kg ó litros)TOTAL BEBIDASRestaurantes Fast Food</v>
      </c>
      <c r="B144" s="11" t="s">
        <v>50</v>
      </c>
      <c r="C144" s="11" t="s">
        <v>46</v>
      </c>
      <c r="D144" s="11" t="s">
        <v>178</v>
      </c>
      <c r="E144" s="12">
        <v>5.2592466250775498</v>
      </c>
      <c r="F144" s="12">
        <v>5.7844389406734997</v>
      </c>
      <c r="G144" s="12">
        <v>5.7972791094511598</v>
      </c>
      <c r="H144" s="12">
        <v>5.5477338662588096</v>
      </c>
      <c r="I144" s="12">
        <v>5.5137826911959102</v>
      </c>
      <c r="J144" s="12">
        <v>6.2931014704000603</v>
      </c>
      <c r="K144" s="12">
        <v>6.5285581913362103</v>
      </c>
      <c r="L144" s="12">
        <v>6.3914756328124698</v>
      </c>
      <c r="M144" s="12">
        <v>6.0707853167921701</v>
      </c>
      <c r="N144" s="12"/>
      <c r="O144" s="12"/>
    </row>
    <row r="145" spans="1:15" x14ac:dyDescent="0.3">
      <c r="A145" s="11" t="str">
        <f t="shared" si="2"/>
        <v>DISTRIBUCION VOLUMEN X CRITERIO (kg ó litros)TOTAL BEBIDASBares/Cafeterias/Cervecerias</v>
      </c>
      <c r="B145" s="11" t="s">
        <v>50</v>
      </c>
      <c r="C145" s="11" t="s">
        <v>46</v>
      </c>
      <c r="D145" s="11" t="s">
        <v>179</v>
      </c>
      <c r="E145" s="12">
        <v>49.238848070166497</v>
      </c>
      <c r="F145" s="12">
        <v>51.322335673862497</v>
      </c>
      <c r="G145" s="12">
        <v>51.708068543214601</v>
      </c>
      <c r="H145" s="12">
        <v>51.580292541672797</v>
      </c>
      <c r="I145" s="12">
        <v>48.344317356318101</v>
      </c>
      <c r="J145" s="12">
        <v>50.160898262883201</v>
      </c>
      <c r="K145" s="12">
        <v>49.323554489465401</v>
      </c>
      <c r="L145" s="12">
        <v>49.736642695208097</v>
      </c>
      <c r="M145" s="12">
        <v>48.1120513861162</v>
      </c>
      <c r="N145" s="12"/>
      <c r="O145" s="12"/>
    </row>
    <row r="146" spans="1:15" x14ac:dyDescent="0.3">
      <c r="A146" s="11" t="str">
        <f t="shared" si="2"/>
        <v>DISTRIBUCION VOLUMEN X CRITERIO (kg ó litros)TOTAL BEBIDASPanaderias/Pastelerias</v>
      </c>
      <c r="B146" s="11" t="s">
        <v>50</v>
      </c>
      <c r="C146" s="11" t="s">
        <v>46</v>
      </c>
      <c r="D146" s="11" t="s">
        <v>180</v>
      </c>
      <c r="E146" s="12">
        <v>0.71878785508404597</v>
      </c>
      <c r="F146" s="12">
        <v>1.11359507317186</v>
      </c>
      <c r="G146" s="12">
        <v>1.1715362331446799</v>
      </c>
      <c r="H146" s="12">
        <v>1.06245531340546</v>
      </c>
      <c r="I146" s="12">
        <v>1.0214419539514099</v>
      </c>
      <c r="J146" s="12">
        <v>1.1873405268228601</v>
      </c>
      <c r="K146" s="12">
        <v>1.2438226844692299</v>
      </c>
      <c r="L146" s="12">
        <v>1.23117071914792</v>
      </c>
      <c r="M146" s="12">
        <v>1.0645694200713001</v>
      </c>
      <c r="N146" s="12"/>
      <c r="O146" s="12"/>
    </row>
    <row r="147" spans="1:15" x14ac:dyDescent="0.3">
      <c r="A147" s="11" t="str">
        <f t="shared" si="2"/>
        <v>DISTRIBUCION VOLUMEN X CRITERIO (kg ó litros)TOTAL BEBIDASTda.Alimentacion/Delicatesen</v>
      </c>
      <c r="B147" s="11" t="s">
        <v>50</v>
      </c>
      <c r="C147" s="11" t="s">
        <v>46</v>
      </c>
      <c r="D147" s="11" t="s">
        <v>181</v>
      </c>
      <c r="E147" s="12">
        <v>2.0868557678225401</v>
      </c>
      <c r="F147" s="12">
        <v>1.5654729961000799</v>
      </c>
      <c r="G147" s="12">
        <v>1.63472820929628</v>
      </c>
      <c r="H147" s="12">
        <v>1.4218080015613701</v>
      </c>
      <c r="I147" s="12">
        <v>1.57307299491552</v>
      </c>
      <c r="J147" s="12">
        <v>1.46731455101811</v>
      </c>
      <c r="K147" s="12">
        <v>1.3601026614454399</v>
      </c>
      <c r="L147" s="12">
        <v>1.4867784331849401</v>
      </c>
      <c r="M147" s="12">
        <v>1.7014251052105001</v>
      </c>
      <c r="N147" s="12"/>
      <c r="O147" s="12"/>
    </row>
    <row r="148" spans="1:15" x14ac:dyDescent="0.3">
      <c r="A148" s="11" t="str">
        <f t="shared" si="2"/>
        <v>DISTRIBUCION VOLUMEN X CRITERIO (kg ó litros)TOTAL BEBIDASCanal Conveniencia/24h</v>
      </c>
      <c r="B148" s="11" t="s">
        <v>50</v>
      </c>
      <c r="C148" s="11" t="s">
        <v>46</v>
      </c>
      <c r="D148" s="11" t="s">
        <v>182</v>
      </c>
      <c r="E148" s="12">
        <v>1.8255311696066101</v>
      </c>
      <c r="F148" s="12">
        <v>1.7014498034966199</v>
      </c>
      <c r="G148" s="12">
        <v>1.31735893576161</v>
      </c>
      <c r="H148" s="12">
        <v>1.48801739193774</v>
      </c>
      <c r="I148" s="12">
        <v>1.4733194534087599</v>
      </c>
      <c r="J148" s="12">
        <v>1.27433499325539</v>
      </c>
      <c r="K148" s="12">
        <v>1.3322717301043401</v>
      </c>
      <c r="L148" s="12">
        <v>1.35121504878318</v>
      </c>
      <c r="M148" s="12">
        <v>1.3744305849915499</v>
      </c>
      <c r="N148" s="12"/>
      <c r="O148" s="12"/>
    </row>
    <row r="149" spans="1:15" x14ac:dyDescent="0.3">
      <c r="A149" s="11" t="str">
        <f t="shared" si="2"/>
        <v>DISTRIBUCION VOLUMEN X CRITERIO (kg ó litros)TOTAL BEBIDASHoteles</v>
      </c>
      <c r="B149" s="11" t="s">
        <v>50</v>
      </c>
      <c r="C149" s="11" t="s">
        <v>46</v>
      </c>
      <c r="D149" s="11" t="s">
        <v>183</v>
      </c>
      <c r="E149" s="12">
        <v>0.95086155482294799</v>
      </c>
      <c r="F149" s="12">
        <v>0.41095723873372503</v>
      </c>
      <c r="G149" s="12">
        <v>0.37042641534269299</v>
      </c>
      <c r="H149" s="12">
        <v>0.65062328509118095</v>
      </c>
      <c r="I149" s="12">
        <v>0.82238119606661197</v>
      </c>
      <c r="J149" s="12">
        <v>0.72986423068785999</v>
      </c>
      <c r="K149" s="12">
        <v>0.46843709543657402</v>
      </c>
      <c r="L149" s="12">
        <v>0.46293623806149098</v>
      </c>
      <c r="M149" s="12">
        <v>0.73708755280077998</v>
      </c>
      <c r="N149" s="12"/>
      <c r="O149" s="12"/>
    </row>
    <row r="150" spans="1:15" x14ac:dyDescent="0.3">
      <c r="A150" s="11" t="str">
        <f t="shared" si="2"/>
        <v>DISTRIBUCION VOLUMEN X CRITERIO (kg ó litros)TOTAL BEBIDASEstaciones de servicio</v>
      </c>
      <c r="B150" s="11" t="s">
        <v>50</v>
      </c>
      <c r="C150" s="11" t="s">
        <v>46</v>
      </c>
      <c r="D150" s="11" t="s">
        <v>184</v>
      </c>
      <c r="E150" s="12">
        <v>2.1297329048562399</v>
      </c>
      <c r="F150" s="12">
        <v>1.7420064795519901</v>
      </c>
      <c r="G150" s="12">
        <v>1.6190838596187</v>
      </c>
      <c r="H150" s="12">
        <v>1.79217391203807</v>
      </c>
      <c r="I150" s="12">
        <v>2.0820563739839302</v>
      </c>
      <c r="J150" s="12">
        <v>1.7094576042556799</v>
      </c>
      <c r="K150" s="12">
        <v>1.62869040032056</v>
      </c>
      <c r="L150" s="12">
        <v>1.66332752958925</v>
      </c>
      <c r="M150" s="12">
        <v>1.88853887007455</v>
      </c>
      <c r="N150" s="12"/>
      <c r="O150" s="12"/>
    </row>
    <row r="151" spans="1:15" x14ac:dyDescent="0.3">
      <c r="A151" s="11" t="str">
        <f t="shared" si="2"/>
        <v>DISTRIBUCION VOLUMEN X CRITERIO (kg ó litros)TOTAL BEBIDASMaquinas dispensadoras</v>
      </c>
      <c r="B151" s="11" t="s">
        <v>50</v>
      </c>
      <c r="C151" s="11" t="s">
        <v>46</v>
      </c>
      <c r="D151" s="11" t="s">
        <v>185</v>
      </c>
      <c r="E151" s="12">
        <v>2.2961958299348</v>
      </c>
      <c r="F151" s="12">
        <v>2.2177782702172899</v>
      </c>
      <c r="G151" s="12">
        <v>2.8799332581274202</v>
      </c>
      <c r="H151" s="12">
        <v>2.6550042965720699</v>
      </c>
      <c r="I151" s="12">
        <v>2.3735361439232499</v>
      </c>
      <c r="J151" s="12">
        <v>2.9313655519990101</v>
      </c>
      <c r="K151" s="12">
        <v>3.0022720508305398</v>
      </c>
      <c r="L151" s="12">
        <v>2.63355516218523</v>
      </c>
      <c r="M151" s="12">
        <v>2.3196721870751502</v>
      </c>
      <c r="N151" s="12"/>
      <c r="O151" s="12"/>
    </row>
    <row r="152" spans="1:15" x14ac:dyDescent="0.3">
      <c r="A152" s="11" t="str">
        <f t="shared" si="2"/>
        <v>DISTRIBUCION VOLUMEN X CRITERIO (kg ó litros)TOTAL BEBIDASServicio en la empresa</v>
      </c>
      <c r="B152" s="11" t="s">
        <v>50</v>
      </c>
      <c r="C152" s="11" t="s">
        <v>46</v>
      </c>
      <c r="D152" s="11" t="s">
        <v>186</v>
      </c>
      <c r="E152" s="12">
        <v>1.1805974554645799</v>
      </c>
      <c r="F152" s="12">
        <v>1.68537006605075</v>
      </c>
      <c r="G152" s="12">
        <v>1.7234653099208099</v>
      </c>
      <c r="H152" s="12">
        <v>1.4629721842900201</v>
      </c>
      <c r="I152" s="12">
        <v>1.0572235822114999</v>
      </c>
      <c r="J152" s="12">
        <v>1.2154526212683801</v>
      </c>
      <c r="K152" s="12">
        <v>0.940194663505732</v>
      </c>
      <c r="L152" s="12">
        <v>0.80592892028674901</v>
      </c>
      <c r="M152" s="12">
        <v>0.77733342523385396</v>
      </c>
      <c r="N152" s="12"/>
      <c r="O152" s="12"/>
    </row>
    <row r="153" spans="1:15" x14ac:dyDescent="0.3">
      <c r="A153" s="11" t="str">
        <f t="shared" si="2"/>
        <v>DISTRIBUCION VOLUMEN X CRITERIO (kg ó litros)TOTAL BEBIDASResto de canales</v>
      </c>
      <c r="B153" s="11" t="s">
        <v>50</v>
      </c>
      <c r="C153" s="11" t="s">
        <v>46</v>
      </c>
      <c r="D153" s="11" t="s">
        <v>187</v>
      </c>
      <c r="E153" s="12">
        <v>7.2099302372978604</v>
      </c>
      <c r="F153" s="12">
        <v>4.0910827638592</v>
      </c>
      <c r="G153" s="12">
        <v>4.0117530638414598</v>
      </c>
      <c r="H153" s="12">
        <v>5.1130870659167096</v>
      </c>
      <c r="I153" s="12">
        <v>6.96163276200169</v>
      </c>
      <c r="J153" s="12">
        <v>3.9139002420885101</v>
      </c>
      <c r="K153" s="12">
        <v>4.0460827351198096</v>
      </c>
      <c r="L153" s="12">
        <v>4.7972866837909001</v>
      </c>
      <c r="M153" s="12">
        <v>6.98522994486465</v>
      </c>
      <c r="N153" s="12"/>
      <c r="O153" s="12"/>
    </row>
    <row r="154" spans="1:15" x14ac:dyDescent="0.3">
      <c r="A154" s="11" t="str">
        <f t="shared" si="2"/>
        <v>DISTRIBUCION VOLUMEN X CRITERIO (kg ó litros)TOTAL BEBIDASEN LA CALLE</v>
      </c>
      <c r="B154" s="11" t="s">
        <v>50</v>
      </c>
      <c r="C154" s="11" t="s">
        <v>46</v>
      </c>
      <c r="D154" s="11" t="s">
        <v>188</v>
      </c>
      <c r="E154" s="12">
        <v>6.6851140500479502</v>
      </c>
      <c r="F154" s="12">
        <v>3.78864581942128</v>
      </c>
      <c r="G154" s="12">
        <v>3.4526013345830799</v>
      </c>
      <c r="H154" s="12">
        <v>4.16758765677457</v>
      </c>
      <c r="I154" s="12">
        <v>6.2855223504852198</v>
      </c>
      <c r="J154" s="12">
        <v>3.5496362003414199</v>
      </c>
      <c r="K154" s="12">
        <v>3.8814322916165702</v>
      </c>
      <c r="L154" s="12">
        <v>5.5079733761902903</v>
      </c>
      <c r="M154" s="12">
        <v>5.8409896787286701</v>
      </c>
      <c r="N154" s="12"/>
      <c r="O154" s="12"/>
    </row>
    <row r="155" spans="1:15" x14ac:dyDescent="0.3">
      <c r="A155" s="11" t="str">
        <f t="shared" si="2"/>
        <v>DISTRIBUCION VOLUMEN X CRITERIO (kg ó litros)TOTAL BEBIDASEN CASA DE OTROS</v>
      </c>
      <c r="B155" s="11" t="s">
        <v>50</v>
      </c>
      <c r="C155" s="11" t="s">
        <v>46</v>
      </c>
      <c r="D155" s="11" t="s">
        <v>189</v>
      </c>
      <c r="E155" s="12">
        <v>3.5568158255122002</v>
      </c>
      <c r="F155" s="12">
        <v>5.2092268874454302</v>
      </c>
      <c r="G155" s="12">
        <v>4.2533402203621398</v>
      </c>
      <c r="H155" s="12">
        <v>4.4489722314931202</v>
      </c>
      <c r="I155" s="12">
        <v>5.6932241702062498</v>
      </c>
      <c r="J155" s="12">
        <v>6.5307169136212204</v>
      </c>
      <c r="K155" s="12">
        <v>7.2579482125506303</v>
      </c>
      <c r="L155" s="12">
        <v>5.9412743587791299</v>
      </c>
      <c r="M155" s="12">
        <v>5.8831779754055802</v>
      </c>
      <c r="N155" s="12"/>
      <c r="O155" s="12"/>
    </row>
    <row r="156" spans="1:15" x14ac:dyDescent="0.3">
      <c r="A156" s="11" t="str">
        <f t="shared" si="2"/>
        <v>DISTRIBUCION VOLUMEN X CRITERIO (kg ó litros)TOTAL BEBIDASEN EL ESTABLECIMIENTO</v>
      </c>
      <c r="B156" s="11" t="s">
        <v>50</v>
      </c>
      <c r="C156" s="11" t="s">
        <v>46</v>
      </c>
      <c r="D156" s="11" t="s">
        <v>190</v>
      </c>
      <c r="E156" s="12">
        <v>77.051861396878905</v>
      </c>
      <c r="F156" s="12">
        <v>78.352846642805901</v>
      </c>
      <c r="G156" s="12">
        <v>77.461145077614802</v>
      </c>
      <c r="H156" s="12">
        <v>78.051818156549402</v>
      </c>
      <c r="I156" s="12">
        <v>75.932700131990501</v>
      </c>
      <c r="J156" s="12">
        <v>76.662818664394393</v>
      </c>
      <c r="K156" s="12">
        <v>75.069448268964194</v>
      </c>
      <c r="L156" s="12">
        <v>75.965665713280998</v>
      </c>
      <c r="M156" s="12">
        <v>75.812717315575</v>
      </c>
      <c r="N156" s="12"/>
      <c r="O156" s="12"/>
    </row>
    <row r="157" spans="1:15" x14ac:dyDescent="0.3">
      <c r="A157" s="11" t="str">
        <f t="shared" si="2"/>
        <v>DISTRIBUCION VOLUMEN X CRITERIO (kg ó litros)TOTAL BEBIDASEN EL TRABAJO</v>
      </c>
      <c r="B157" s="11" t="s">
        <v>50</v>
      </c>
      <c r="C157" s="11" t="s">
        <v>46</v>
      </c>
      <c r="D157" s="11" t="s">
        <v>191</v>
      </c>
      <c r="E157" s="12">
        <v>6.4067881334992904</v>
      </c>
      <c r="F157" s="12">
        <v>7.4980033197787304</v>
      </c>
      <c r="G157" s="12">
        <v>9.1254383322963903</v>
      </c>
      <c r="H157" s="12">
        <v>8.0595111697589701</v>
      </c>
      <c r="I157" s="12">
        <v>6.2231853374385802</v>
      </c>
      <c r="J157" s="12">
        <v>7.0737767749588301</v>
      </c>
      <c r="K157" s="12">
        <v>7.1027067234483203</v>
      </c>
      <c r="L157" s="12">
        <v>6.2808628540593796</v>
      </c>
      <c r="M157" s="12">
        <v>5.3686917315631097</v>
      </c>
      <c r="N157" s="12"/>
      <c r="O157" s="12"/>
    </row>
    <row r="158" spans="1:15" x14ac:dyDescent="0.3">
      <c r="A158" s="11" t="str">
        <f t="shared" si="2"/>
        <v>DISTRIBUCION VOLUMEN X CRITERIO (kg ó litros)TOTAL BEBIDASEN COLEGIO/INSTITUTO/UNIV.</v>
      </c>
      <c r="B158" s="11" t="s">
        <v>50</v>
      </c>
      <c r="C158" s="11" t="s">
        <v>46</v>
      </c>
      <c r="D158" s="11" t="s">
        <v>192</v>
      </c>
      <c r="E158" s="12">
        <v>9.6250359609675804E-2</v>
      </c>
      <c r="F158" s="12">
        <v>0.19582781870322799</v>
      </c>
      <c r="G158" s="12">
        <v>0.189441248161966</v>
      </c>
      <c r="H158" s="12">
        <v>0.111439532454013</v>
      </c>
      <c r="I158" s="12">
        <v>0.118337995384708</v>
      </c>
      <c r="J158" s="12">
        <v>0.31666777890931902</v>
      </c>
      <c r="K158" s="12">
        <v>0.12978766391508001</v>
      </c>
      <c r="L158" s="12">
        <v>0.13438211149996601</v>
      </c>
      <c r="M158" s="12">
        <v>8.3008214309713294E-2</v>
      </c>
      <c r="N158" s="12"/>
      <c r="O158" s="12"/>
    </row>
    <row r="159" spans="1:15" x14ac:dyDescent="0.3">
      <c r="A159" s="11" t="str">
        <f t="shared" si="2"/>
        <v>DISTRIBUCION VOLUMEN X CRITERIO (kg ó litros)TOTAL BEBIDASEN MI CASA</v>
      </c>
      <c r="B159" s="11" t="s">
        <v>50</v>
      </c>
      <c r="C159" s="11" t="s">
        <v>46</v>
      </c>
      <c r="D159" s="11" t="s">
        <v>193</v>
      </c>
      <c r="E159" s="12">
        <v>2.2948296959224201</v>
      </c>
      <c r="F159" s="12">
        <v>2.33513963228279</v>
      </c>
      <c r="G159" s="12">
        <v>2.8838671456226801</v>
      </c>
      <c r="H159" s="12">
        <v>2.5287951366572998</v>
      </c>
      <c r="I159" s="12">
        <v>2.3348677951447998</v>
      </c>
      <c r="J159" s="12">
        <v>3.2378749691234701</v>
      </c>
      <c r="K159" s="12">
        <v>3.4246152570117001</v>
      </c>
      <c r="L159" s="12">
        <v>3.1052679176786602</v>
      </c>
      <c r="M159" s="12">
        <v>2.9200982705186398</v>
      </c>
      <c r="N159" s="12"/>
      <c r="O159" s="12"/>
    </row>
    <row r="160" spans="1:15" x14ac:dyDescent="0.3">
      <c r="A160" s="11" t="str">
        <f t="shared" si="2"/>
        <v>DISTRIBUCION VOLUMEN X CRITERIO (kg ó litros)TOTAL BEBIDASEN M.TRANSP.(AVION,TREN,AUTOC,E</v>
      </c>
      <c r="B160" s="11" t="s">
        <v>50</v>
      </c>
      <c r="C160" s="11" t="s">
        <v>46</v>
      </c>
      <c r="D160" s="11" t="s">
        <v>194</v>
      </c>
      <c r="E160" s="12">
        <v>0.14917166726296799</v>
      </c>
      <c r="F160" s="12">
        <v>9.7467998549320603E-2</v>
      </c>
      <c r="G160" s="12">
        <v>0.13425788470090699</v>
      </c>
      <c r="H160" s="12">
        <v>8.07949172100592E-2</v>
      </c>
      <c r="I160" s="12">
        <v>0.14783835067267501</v>
      </c>
      <c r="J160" s="12">
        <v>0.112622666208788</v>
      </c>
      <c r="K160" s="12">
        <v>0.15005713808650201</v>
      </c>
      <c r="L160" s="12">
        <v>0.124516384593835</v>
      </c>
      <c r="M160" s="12">
        <v>0.166219694452164</v>
      </c>
      <c r="N160" s="12"/>
      <c r="O160" s="12"/>
    </row>
    <row r="161" spans="1:15" x14ac:dyDescent="0.3">
      <c r="A161" s="11" t="str">
        <f t="shared" si="2"/>
        <v>DISTRIBUCION VOLUMEN X CRITERIO (kg ó litros)TOTAL BEBIDASEN OTRO LUGAR</v>
      </c>
      <c r="B161" s="11" t="s">
        <v>50</v>
      </c>
      <c r="C161" s="11" t="s">
        <v>46</v>
      </c>
      <c r="D161" s="11" t="s">
        <v>195</v>
      </c>
      <c r="E161" s="12">
        <v>3.7591706537321299</v>
      </c>
      <c r="F161" s="12">
        <v>2.52284210085134</v>
      </c>
      <c r="G161" s="12">
        <v>2.4999116264355701</v>
      </c>
      <c r="H161" s="12">
        <v>2.5510792966829601</v>
      </c>
      <c r="I161" s="12">
        <v>3.2643192606279801</v>
      </c>
      <c r="J161" s="12">
        <v>2.51588347787344</v>
      </c>
      <c r="K161" s="12">
        <v>2.9840102736054201</v>
      </c>
      <c r="L161" s="12">
        <v>2.94005410762716</v>
      </c>
      <c r="M161" s="12">
        <v>3.9250927765190302</v>
      </c>
      <c r="N161" s="12"/>
      <c r="O161" s="12"/>
    </row>
    <row r="162" spans="1:15" x14ac:dyDescent="0.3">
      <c r="A162" s="11" t="str">
        <f t="shared" si="2"/>
        <v>DISTRIBUCION VOLUMEN X CRITERIO (kg ó litros)TOTAL BEBIDASDESAYUNO</v>
      </c>
      <c r="B162" s="11" t="s">
        <v>50</v>
      </c>
      <c r="C162" s="11" t="s">
        <v>46</v>
      </c>
      <c r="D162" s="11" t="s">
        <v>196</v>
      </c>
      <c r="E162" s="12">
        <v>11.5272543119959</v>
      </c>
      <c r="F162" s="12">
        <v>13.3784959804993</v>
      </c>
      <c r="G162" s="12">
        <v>14.334461212534</v>
      </c>
      <c r="H162" s="12">
        <v>12.3046918127488</v>
      </c>
      <c r="I162" s="12">
        <v>10.709898597717601</v>
      </c>
      <c r="J162" s="12">
        <v>12.282749736760801</v>
      </c>
      <c r="K162" s="12">
        <v>12.7400870380597</v>
      </c>
      <c r="L162" s="12">
        <v>11.6542025097562</v>
      </c>
      <c r="M162" s="12">
        <v>10.9177157172743</v>
      </c>
      <c r="N162" s="12"/>
      <c r="O162" s="12"/>
    </row>
    <row r="163" spans="1:15" x14ac:dyDescent="0.3">
      <c r="A163" s="11" t="str">
        <f t="shared" si="2"/>
        <v>DISTRIBUCION VOLUMEN X CRITERIO (kg ó litros)TOTAL BEBIDASAPERITIVO/ANTES DE COMER</v>
      </c>
      <c r="B163" s="11" t="s">
        <v>50</v>
      </c>
      <c r="C163" s="11" t="s">
        <v>46</v>
      </c>
      <c r="D163" s="11" t="s">
        <v>197</v>
      </c>
      <c r="E163" s="12">
        <v>15.1822858663572</v>
      </c>
      <c r="F163" s="12">
        <v>16.483822369144999</v>
      </c>
      <c r="G163" s="12">
        <v>15.799912159675699</v>
      </c>
      <c r="H163" s="12">
        <v>15.4195319214791</v>
      </c>
      <c r="I163" s="12">
        <v>15.0866218969639</v>
      </c>
      <c r="J163" s="12">
        <v>15.0282238153878</v>
      </c>
      <c r="K163" s="12">
        <v>14.978499636146401</v>
      </c>
      <c r="L163" s="12">
        <v>15.642063790660799</v>
      </c>
      <c r="M163" s="12">
        <v>14.8809230547891</v>
      </c>
      <c r="N163" s="12"/>
      <c r="O163" s="12"/>
    </row>
    <row r="164" spans="1:15" x14ac:dyDescent="0.3">
      <c r="A164" s="11" t="str">
        <f t="shared" si="2"/>
        <v>DISTRIBUCION VOLUMEN X CRITERIO (kg ó litros)TOTAL BEBIDASCOMIDA</v>
      </c>
      <c r="B164" s="11" t="s">
        <v>50</v>
      </c>
      <c r="C164" s="11" t="s">
        <v>46</v>
      </c>
      <c r="D164" s="11" t="s">
        <v>198</v>
      </c>
      <c r="E164" s="12">
        <v>26.569193952891698</v>
      </c>
      <c r="F164" s="12">
        <v>30.412654694045301</v>
      </c>
      <c r="G164" s="12">
        <v>29.345485444476999</v>
      </c>
      <c r="H164" s="12">
        <v>29.147364988171301</v>
      </c>
      <c r="I164" s="12">
        <v>27.305469359273001</v>
      </c>
      <c r="J164" s="12">
        <v>32.201536538275398</v>
      </c>
      <c r="K164" s="12">
        <v>31.310564628293299</v>
      </c>
      <c r="L164" s="12">
        <v>30.169255453550701</v>
      </c>
      <c r="M164" s="12">
        <v>27.76691924619</v>
      </c>
      <c r="N164" s="12"/>
      <c r="O164" s="12"/>
    </row>
    <row r="165" spans="1:15" x14ac:dyDescent="0.3">
      <c r="A165" s="11" t="str">
        <f t="shared" si="2"/>
        <v>DISTRIBUCION VOLUMEN X CRITERIO (kg ó litros)TOTAL BEBIDASTARDE/MERIENDA</v>
      </c>
      <c r="B165" s="11" t="s">
        <v>50</v>
      </c>
      <c r="C165" s="11" t="s">
        <v>46</v>
      </c>
      <c r="D165" s="11" t="s">
        <v>199</v>
      </c>
      <c r="E165" s="12">
        <v>12.6621670367451</v>
      </c>
      <c r="F165" s="12">
        <v>11.375118626857899</v>
      </c>
      <c r="G165" s="12">
        <v>11.3331325979324</v>
      </c>
      <c r="H165" s="12">
        <v>13.094955860953499</v>
      </c>
      <c r="I165" s="12">
        <v>11.763210044746</v>
      </c>
      <c r="J165" s="12">
        <v>11.331550499424599</v>
      </c>
      <c r="K165" s="12">
        <v>11.699084204528001</v>
      </c>
      <c r="L165" s="12">
        <v>12.609833681377699</v>
      </c>
      <c r="M165" s="12">
        <v>11.5422307549566</v>
      </c>
      <c r="N165" s="12"/>
      <c r="O165" s="12"/>
    </row>
    <row r="166" spans="1:15" x14ac:dyDescent="0.3">
      <c r="A166" s="11" t="str">
        <f t="shared" si="2"/>
        <v>DISTRIBUCION VOLUMEN X CRITERIO (kg ó litros)TOTAL BEBIDASANTES DE CENAR</v>
      </c>
      <c r="B166" s="11" t="s">
        <v>50</v>
      </c>
      <c r="C166" s="11" t="s">
        <v>46</v>
      </c>
      <c r="D166" s="11" t="s">
        <v>200</v>
      </c>
      <c r="E166" s="12">
        <v>8.40142486639167</v>
      </c>
      <c r="F166" s="12">
        <v>8.0553910985711497</v>
      </c>
      <c r="G166" s="12">
        <v>8.0838619469101491</v>
      </c>
      <c r="H166" s="12">
        <v>8.1189314838733893</v>
      </c>
      <c r="I166" s="12">
        <v>8.6837730000478697</v>
      </c>
      <c r="J166" s="12">
        <v>8.3849198360719903</v>
      </c>
      <c r="K166" s="12">
        <v>8.1818531969640507</v>
      </c>
      <c r="L166" s="12">
        <v>7.6441503921823299</v>
      </c>
      <c r="M166" s="12">
        <v>8.3229271737852795</v>
      </c>
      <c r="N166" s="12"/>
      <c r="O166" s="12"/>
    </row>
    <row r="167" spans="1:15" x14ac:dyDescent="0.3">
      <c r="A167" s="11" t="str">
        <f t="shared" si="2"/>
        <v>DISTRIBUCION VOLUMEN X CRITERIO (kg ó litros)TOTAL BEBIDASCENA</v>
      </c>
      <c r="B167" s="11" t="s">
        <v>50</v>
      </c>
      <c r="C167" s="11" t="s">
        <v>46</v>
      </c>
      <c r="D167" s="11" t="s">
        <v>201</v>
      </c>
      <c r="E167" s="12">
        <v>16.281885644000202</v>
      </c>
      <c r="F167" s="12">
        <v>12.723060830290599</v>
      </c>
      <c r="G167" s="12">
        <v>12.524457686363</v>
      </c>
      <c r="H167" s="12">
        <v>13.2940763927477</v>
      </c>
      <c r="I167" s="12">
        <v>16.384272208153</v>
      </c>
      <c r="J167" s="12">
        <v>13.3387587833436</v>
      </c>
      <c r="K167" s="12">
        <v>13.0693249089177</v>
      </c>
      <c r="L167" s="12">
        <v>13.942229339942401</v>
      </c>
      <c r="M167" s="12">
        <v>17.1778677652709</v>
      </c>
      <c r="N167" s="12"/>
      <c r="O167" s="12"/>
    </row>
    <row r="168" spans="1:15" x14ac:dyDescent="0.3">
      <c r="A168" s="11" t="str">
        <f t="shared" si="2"/>
        <v>DISTRIBUCION VOLUMEN X CRITERIO (kg ó litros)TOTAL BEBIDASDESPUES DE LA CENA</v>
      </c>
      <c r="B168" s="11" t="s">
        <v>50</v>
      </c>
      <c r="C168" s="11" t="s">
        <v>46</v>
      </c>
      <c r="D168" s="11" t="s">
        <v>202</v>
      </c>
      <c r="E168" s="12">
        <v>2.93133711217093</v>
      </c>
      <c r="F168" s="12">
        <v>1.8210762917522401</v>
      </c>
      <c r="G168" s="12">
        <v>1.8479676261689799</v>
      </c>
      <c r="H168" s="12">
        <v>2.0322404292810501</v>
      </c>
      <c r="I168" s="12">
        <v>3.08160560492201</v>
      </c>
      <c r="J168" s="12">
        <v>2.0738662341879701</v>
      </c>
      <c r="K168" s="12">
        <v>2.2379958295386699</v>
      </c>
      <c r="L168" s="12">
        <v>2.2385500064653598</v>
      </c>
      <c r="M168" s="12">
        <v>3.1802452652760902</v>
      </c>
      <c r="N168" s="12"/>
      <c r="O168" s="12"/>
    </row>
    <row r="169" spans="1:15" x14ac:dyDescent="0.3">
      <c r="A169" s="11" t="str">
        <f t="shared" si="2"/>
        <v>DISTRIBUCION VOLUMEN X CRITERIO (kg ó litros)TOTAL BEBIDASDURANTE EL DIA</v>
      </c>
      <c r="B169" s="11" t="s">
        <v>50</v>
      </c>
      <c r="C169" s="11" t="s">
        <v>46</v>
      </c>
      <c r="D169" s="11" t="s">
        <v>203</v>
      </c>
      <c r="E169" s="12">
        <v>6.4444583630882004</v>
      </c>
      <c r="F169" s="12">
        <v>5.7503816380212802</v>
      </c>
      <c r="G169" s="12">
        <v>6.7307256722081501</v>
      </c>
      <c r="H169" s="12">
        <v>6.58820957184422</v>
      </c>
      <c r="I169" s="12">
        <v>6.9851514491070699</v>
      </c>
      <c r="J169" s="12">
        <v>5.3583953581963</v>
      </c>
      <c r="K169" s="12">
        <v>5.7825930271249604</v>
      </c>
      <c r="L169" s="12">
        <v>6.0997120740910997</v>
      </c>
      <c r="M169" s="12">
        <v>6.2111710678338596</v>
      </c>
      <c r="N169" s="12"/>
      <c r="O169" s="12"/>
    </row>
    <row r="170" spans="1:15" x14ac:dyDescent="0.3">
      <c r="A170" s="11" t="str">
        <f t="shared" si="2"/>
        <v>DISTRIBUCION VOLUMEN X CRITERIO (kg ó litros)TOTAL BEBIDASCON AMIGOS</v>
      </c>
      <c r="B170" s="11" t="s">
        <v>50</v>
      </c>
      <c r="C170" s="11" t="s">
        <v>46</v>
      </c>
      <c r="D170" s="11" t="s">
        <v>204</v>
      </c>
      <c r="E170" s="12">
        <v>28.771782668830198</v>
      </c>
      <c r="F170" s="12">
        <v>32.401566259347597</v>
      </c>
      <c r="G170" s="12">
        <v>30.738666331067499</v>
      </c>
      <c r="H170" s="12">
        <v>30.405891005575199</v>
      </c>
      <c r="I170" s="12">
        <v>29.072578962102401</v>
      </c>
      <c r="J170" s="12">
        <v>31.0750546808876</v>
      </c>
      <c r="K170" s="12">
        <v>31.548281254340498</v>
      </c>
      <c r="L170" s="12">
        <v>30.509055755679</v>
      </c>
      <c r="M170" s="12">
        <v>30.2377054455687</v>
      </c>
      <c r="N170" s="12"/>
      <c r="O170" s="12"/>
    </row>
    <row r="171" spans="1:15" x14ac:dyDescent="0.3">
      <c r="A171" s="11" t="str">
        <f t="shared" si="2"/>
        <v>DISTRIBUCION VOLUMEN X CRITERIO (kg ó litros)TOTAL BEBIDASCON CLIENTES</v>
      </c>
      <c r="B171" s="11" t="s">
        <v>50</v>
      </c>
      <c r="C171" s="11" t="s">
        <v>46</v>
      </c>
      <c r="D171" s="11" t="s">
        <v>205</v>
      </c>
      <c r="E171" s="12">
        <v>0.34381866987594301</v>
      </c>
      <c r="F171" s="12">
        <v>0.75480670135231798</v>
      </c>
      <c r="G171" s="12">
        <v>0.54269867301048003</v>
      </c>
      <c r="H171" s="12">
        <v>0.413841914112618</v>
      </c>
      <c r="I171" s="12">
        <v>0.43359912106381898</v>
      </c>
      <c r="J171" s="12">
        <v>0.68563145020662697</v>
      </c>
      <c r="K171" s="12">
        <v>0.58509795298829304</v>
      </c>
      <c r="L171" s="12">
        <v>0.660885634087509</v>
      </c>
      <c r="M171" s="12">
        <v>0.45434350909122001</v>
      </c>
      <c r="N171" s="12"/>
      <c r="O171" s="12"/>
    </row>
    <row r="172" spans="1:15" x14ac:dyDescent="0.3">
      <c r="A172" s="11" t="str">
        <f t="shared" si="2"/>
        <v>DISTRIBUCION VOLUMEN X CRITERIO (kg ó litros)TOTAL BEBIDASCON COMPAÑEROS DE TRABAJO</v>
      </c>
      <c r="B172" s="11" t="s">
        <v>50</v>
      </c>
      <c r="C172" s="11" t="s">
        <v>46</v>
      </c>
      <c r="D172" s="11" t="s">
        <v>206</v>
      </c>
      <c r="E172" s="12">
        <v>5.3598464811774198</v>
      </c>
      <c r="F172" s="12">
        <v>7.7961655975452304</v>
      </c>
      <c r="G172" s="12">
        <v>9.3156930021601898</v>
      </c>
      <c r="H172" s="12">
        <v>8.2310770369748205</v>
      </c>
      <c r="I172" s="12">
        <v>5.7431043984185797</v>
      </c>
      <c r="J172" s="12">
        <v>7.7237900707771203</v>
      </c>
      <c r="K172" s="12">
        <v>7.1268506091910604</v>
      </c>
      <c r="L172" s="12">
        <v>6.6635824782989896</v>
      </c>
      <c r="M172" s="12">
        <v>5.2966005903509901</v>
      </c>
      <c r="N172" s="12"/>
      <c r="O172" s="12"/>
    </row>
    <row r="173" spans="1:15" x14ac:dyDescent="0.3">
      <c r="A173" s="11" t="str">
        <f t="shared" si="2"/>
        <v>DISTRIBUCION VOLUMEN X CRITERIO (kg ó litros)TOTAL BEBIDASCON COMPAÑEROS DE CLASE</v>
      </c>
      <c r="B173" s="11" t="s">
        <v>50</v>
      </c>
      <c r="C173" s="11" t="s">
        <v>46</v>
      </c>
      <c r="D173" s="11" t="s">
        <v>207</v>
      </c>
      <c r="E173" s="12">
        <v>0.30352044289923902</v>
      </c>
      <c r="F173" s="12">
        <v>0.27212271954488398</v>
      </c>
      <c r="G173" s="12">
        <v>0.28012494736917298</v>
      </c>
      <c r="H173" s="12">
        <v>0.34275038021860499</v>
      </c>
      <c r="I173" s="12">
        <v>0.29470486149953301</v>
      </c>
      <c r="J173" s="12">
        <v>0.33981904567899102</v>
      </c>
      <c r="K173" s="12">
        <v>0.26357817768733199</v>
      </c>
      <c r="L173" s="12">
        <v>0.386095674275929</v>
      </c>
      <c r="M173" s="12">
        <v>0.150840819528612</v>
      </c>
      <c r="N173" s="12"/>
      <c r="O173" s="12"/>
    </row>
    <row r="174" spans="1:15" x14ac:dyDescent="0.3">
      <c r="A174" s="11" t="str">
        <f t="shared" si="2"/>
        <v>DISTRIBUCION VOLUMEN X CRITERIO (kg ó litros)TOTAL BEBIDASCON FAMILIA</v>
      </c>
      <c r="B174" s="11" t="s">
        <v>50</v>
      </c>
      <c r="C174" s="11" t="s">
        <v>46</v>
      </c>
      <c r="D174" s="11" t="s">
        <v>208</v>
      </c>
      <c r="E174" s="12">
        <v>33.074350886835198</v>
      </c>
      <c r="F174" s="12">
        <v>26.902092522337501</v>
      </c>
      <c r="G174" s="12">
        <v>25.988660452069499</v>
      </c>
      <c r="H174" s="12">
        <v>28.273798230503399</v>
      </c>
      <c r="I174" s="12">
        <v>32.736131944772197</v>
      </c>
      <c r="J174" s="12">
        <v>27.413067957189401</v>
      </c>
      <c r="K174" s="12">
        <v>27.9764810517642</v>
      </c>
      <c r="L174" s="12">
        <v>28.728974484215001</v>
      </c>
      <c r="M174" s="12">
        <v>32.057969958674697</v>
      </c>
      <c r="N174" s="12"/>
      <c r="O174" s="12"/>
    </row>
    <row r="175" spans="1:15" x14ac:dyDescent="0.3">
      <c r="A175" s="11" t="str">
        <f t="shared" si="2"/>
        <v>DISTRIBUCION VOLUMEN X CRITERIO (kg ó litros)TOTAL BEBIDASCON LA PAREJA</v>
      </c>
      <c r="B175" s="11" t="s">
        <v>50</v>
      </c>
      <c r="C175" s="11" t="s">
        <v>46</v>
      </c>
      <c r="D175" s="11" t="s">
        <v>209</v>
      </c>
      <c r="E175" s="12">
        <v>16.843045877132599</v>
      </c>
      <c r="F175" s="12">
        <v>15.6724072338487</v>
      </c>
      <c r="G175" s="12">
        <v>16.290246120833402</v>
      </c>
      <c r="H175" s="12">
        <v>16.591265300494701</v>
      </c>
      <c r="I175" s="12">
        <v>17.2197453720851</v>
      </c>
      <c r="J175" s="12">
        <v>15.727852089435601</v>
      </c>
      <c r="K175" s="12">
        <v>15.1036335861669</v>
      </c>
      <c r="L175" s="12">
        <v>16.735133836733102</v>
      </c>
      <c r="M175" s="12">
        <v>16.770337250819299</v>
      </c>
      <c r="N175" s="12"/>
      <c r="O175" s="12"/>
    </row>
    <row r="176" spans="1:15" x14ac:dyDescent="0.3">
      <c r="A176" s="11" t="str">
        <f t="shared" si="2"/>
        <v>DISTRIBUCION VOLUMEN X CRITERIO (kg ó litros)TOTAL BEBIDASESTABA SOLO/A</v>
      </c>
      <c r="B176" s="11" t="s">
        <v>50</v>
      </c>
      <c r="C176" s="11" t="s">
        <v>46</v>
      </c>
      <c r="D176" s="11" t="s">
        <v>210</v>
      </c>
      <c r="E176" s="12">
        <v>14.826476505473</v>
      </c>
      <c r="F176" s="12">
        <v>15.685428899964499</v>
      </c>
      <c r="G176" s="12">
        <v>16.4025062615321</v>
      </c>
      <c r="H176" s="12">
        <v>15.1215280415724</v>
      </c>
      <c r="I176" s="12">
        <v>14.009810032552499</v>
      </c>
      <c r="J176" s="12">
        <v>16.506656478132498</v>
      </c>
      <c r="K176" s="12">
        <v>16.822276162758399</v>
      </c>
      <c r="L176" s="12">
        <v>15.701111574166999</v>
      </c>
      <c r="M176" s="12">
        <v>14.4510322364412</v>
      </c>
      <c r="N176" s="12"/>
      <c r="O176" s="12"/>
    </row>
    <row r="177" spans="1:15" x14ac:dyDescent="0.3">
      <c r="A177" s="11" t="str">
        <f t="shared" si="2"/>
        <v>DISTRIBUCION VOLUMEN X CRITERIO (kg ó litros)TOTAL BEBIDASOTROS</v>
      </c>
      <c r="B177" s="11" t="s">
        <v>50</v>
      </c>
      <c r="C177" s="11" t="s">
        <v>46</v>
      </c>
      <c r="D177" s="11" t="s">
        <v>211</v>
      </c>
      <c r="E177" s="12">
        <v>0.47716485943244002</v>
      </c>
      <c r="F177" s="12">
        <v>0.51541200435478596</v>
      </c>
      <c r="G177" s="12">
        <v>0.4414076742343</v>
      </c>
      <c r="H177" s="12">
        <v>0.61985252972359395</v>
      </c>
      <c r="I177" s="12">
        <v>0.49032653507909002</v>
      </c>
      <c r="J177" s="12">
        <v>0.52812890731516304</v>
      </c>
      <c r="K177" s="12">
        <v>0.573803350048259</v>
      </c>
      <c r="L177" s="12">
        <v>0.61515643948439003</v>
      </c>
      <c r="M177" s="12">
        <v>0.58117336556496202</v>
      </c>
      <c r="N177" s="12"/>
      <c r="O177" s="12"/>
    </row>
    <row r="178" spans="1:15" x14ac:dyDescent="0.3">
      <c r="A178" s="11" t="str">
        <f t="shared" si="2"/>
        <v>DISTRIBUCION VOLUMEN X CRITERIO (kg ó litros)TOTAL BEBIDASESTAR TRABAJANDO</v>
      </c>
      <c r="B178" s="11" t="s">
        <v>50</v>
      </c>
      <c r="C178" s="11" t="s">
        <v>46</v>
      </c>
      <c r="D178" s="11" t="s">
        <v>212</v>
      </c>
      <c r="E178" s="12">
        <v>10.0510277696056</v>
      </c>
      <c r="F178" s="12">
        <v>11.6169846563552</v>
      </c>
      <c r="G178" s="12">
        <v>14.417239175883999</v>
      </c>
      <c r="H178" s="12">
        <v>12.028927009838</v>
      </c>
      <c r="I178" s="12">
        <v>9.2660782693082293</v>
      </c>
      <c r="J178" s="12">
        <v>11.917570736834</v>
      </c>
      <c r="K178" s="12">
        <v>12.060040988885</v>
      </c>
      <c r="L178" s="12">
        <v>11.1525329618722</v>
      </c>
      <c r="M178" s="12">
        <v>9.1630803518235098</v>
      </c>
      <c r="N178" s="12"/>
      <c r="O178" s="12"/>
    </row>
    <row r="179" spans="1:15" x14ac:dyDescent="0.3">
      <c r="A179" s="11" t="str">
        <f t="shared" si="2"/>
        <v>DISTRIBUCION VOLUMEN X CRITERIO (kg ó litros)TOTAL BEBIDASCOMIDA DE NEGOCIOS</v>
      </c>
      <c r="B179" s="11" t="s">
        <v>50</v>
      </c>
      <c r="C179" s="11" t="s">
        <v>46</v>
      </c>
      <c r="D179" s="11" t="s">
        <v>213</v>
      </c>
      <c r="E179" s="12">
        <v>0.220425360965782</v>
      </c>
      <c r="F179" s="12">
        <v>0.20917276529619699</v>
      </c>
      <c r="G179" s="12">
        <v>0.244424667789397</v>
      </c>
      <c r="H179" s="12">
        <v>0.207881996474782</v>
      </c>
      <c r="I179" s="12">
        <v>0.25882819573547799</v>
      </c>
      <c r="J179" s="12">
        <v>0.43954869236592398</v>
      </c>
      <c r="K179" s="12">
        <v>0.25640173541304401</v>
      </c>
      <c r="L179" s="12">
        <v>0.31442831156197598</v>
      </c>
      <c r="M179" s="12">
        <v>0.21873612716383001</v>
      </c>
      <c r="N179" s="12"/>
      <c r="O179" s="12"/>
    </row>
    <row r="180" spans="1:15" x14ac:dyDescent="0.3">
      <c r="A180" s="11" t="str">
        <f t="shared" si="2"/>
        <v>DISTRIBUCION VOLUMEN X CRITERIO (kg ó litros)TOTAL BEBIDASPOR PLACER/RELAX</v>
      </c>
      <c r="B180" s="11" t="s">
        <v>50</v>
      </c>
      <c r="C180" s="11" t="s">
        <v>46</v>
      </c>
      <c r="D180" s="11" t="s">
        <v>214</v>
      </c>
      <c r="E180" s="12">
        <v>19.7970800029622</v>
      </c>
      <c r="F180" s="12">
        <v>14.8881361214851</v>
      </c>
      <c r="G180" s="12">
        <v>14.715915775355599</v>
      </c>
      <c r="H180" s="12">
        <v>16.212083489305801</v>
      </c>
      <c r="I180" s="12">
        <v>20.229246199179499</v>
      </c>
      <c r="J180" s="12">
        <v>16.105282520513502</v>
      </c>
      <c r="K180" s="12">
        <v>15.3312392735429</v>
      </c>
      <c r="L180" s="12">
        <v>16.697518159476999</v>
      </c>
      <c r="M180" s="12">
        <v>19.721378920145</v>
      </c>
      <c r="N180" s="12"/>
      <c r="O180" s="12"/>
    </row>
    <row r="181" spans="1:15" x14ac:dyDescent="0.3">
      <c r="A181" s="11" t="str">
        <f t="shared" si="2"/>
        <v>DISTRIBUCION VOLUMEN X CRITERIO (kg ó litros)TOTAL BEBIDASTENER HAMBRE/SIN PLANIFICAR</v>
      </c>
      <c r="B181" s="11" t="s">
        <v>50</v>
      </c>
      <c r="C181" s="11" t="s">
        <v>46</v>
      </c>
      <c r="D181" s="11" t="s">
        <v>215</v>
      </c>
      <c r="E181" s="12">
        <v>23.544156718606899</v>
      </c>
      <c r="F181" s="12">
        <v>22.968522864802001</v>
      </c>
      <c r="G181" s="12">
        <v>21.7014619776246</v>
      </c>
      <c r="H181" s="12">
        <v>22.373467447454001</v>
      </c>
      <c r="I181" s="12">
        <v>22.796153614858198</v>
      </c>
      <c r="J181" s="12">
        <v>21.076968072107199</v>
      </c>
      <c r="K181" s="12">
        <v>21.6914995747094</v>
      </c>
      <c r="L181" s="12">
        <v>22.605915245953</v>
      </c>
      <c r="M181" s="12">
        <v>22.592293317046</v>
      </c>
      <c r="N181" s="12"/>
      <c r="O181" s="12"/>
    </row>
    <row r="182" spans="1:15" x14ac:dyDescent="0.3">
      <c r="A182" s="11" t="str">
        <f t="shared" si="2"/>
        <v>DISTRIBUCION VOLUMEN X CRITERIO (kg ó litros)TOTAL BEBIDASESTAR DE COMPRAS</v>
      </c>
      <c r="B182" s="11" t="s">
        <v>50</v>
      </c>
      <c r="C182" s="11" t="s">
        <v>46</v>
      </c>
      <c r="D182" s="11" t="s">
        <v>216</v>
      </c>
      <c r="E182" s="12">
        <v>2.30073928326274</v>
      </c>
      <c r="F182" s="12">
        <v>3.0252447939260798</v>
      </c>
      <c r="G182" s="12">
        <v>2.6669276835311102</v>
      </c>
      <c r="H182" s="12">
        <v>2.1740238492191</v>
      </c>
      <c r="I182" s="12">
        <v>2.3529160290084201</v>
      </c>
      <c r="J182" s="12">
        <v>2.7291200679539398</v>
      </c>
      <c r="K182" s="12">
        <v>2.5658915260869399</v>
      </c>
      <c r="L182" s="12">
        <v>2.1833034643087501</v>
      </c>
      <c r="M182" s="12">
        <v>2.5467689313003201</v>
      </c>
      <c r="N182" s="12"/>
      <c r="O182" s="12"/>
    </row>
    <row r="183" spans="1:15" x14ac:dyDescent="0.3">
      <c r="A183" s="11" t="str">
        <f t="shared" si="2"/>
        <v>DISTRIBUCION VOLUMEN X CRITERIO (kg ó litros)TOTAL BEBIDASNO COCINAR EN CASA</v>
      </c>
      <c r="B183" s="11" t="s">
        <v>50</v>
      </c>
      <c r="C183" s="11" t="s">
        <v>46</v>
      </c>
      <c r="D183" s="11" t="s">
        <v>217</v>
      </c>
      <c r="E183" s="12">
        <v>2.9615485676564002</v>
      </c>
      <c r="F183" s="12">
        <v>3.4422586193783098</v>
      </c>
      <c r="G183" s="12">
        <v>3.18488085378912</v>
      </c>
      <c r="H183" s="12">
        <v>3.5011615340543001</v>
      </c>
      <c r="I183" s="12">
        <v>2.8306414418603301</v>
      </c>
      <c r="J183" s="12">
        <v>3.2233146443723002</v>
      </c>
      <c r="K183" s="12">
        <v>2.9949173495087198</v>
      </c>
      <c r="L183" s="12">
        <v>3.2757348731387901</v>
      </c>
      <c r="M183" s="12">
        <v>3.1699835349020802</v>
      </c>
      <c r="N183" s="12"/>
      <c r="O183" s="12"/>
    </row>
    <row r="184" spans="1:15" x14ac:dyDescent="0.3">
      <c r="A184" s="11" t="str">
        <f t="shared" si="2"/>
        <v>DISTRIBUCION VOLUMEN X CRITERIO (kg ó litros)TOTAL BEBIDASCELEBRACION/FIESTA/SALIR TOMAR</v>
      </c>
      <c r="B184" s="11" t="s">
        <v>50</v>
      </c>
      <c r="C184" s="11" t="s">
        <v>46</v>
      </c>
      <c r="D184" s="11" t="s">
        <v>218</v>
      </c>
      <c r="E184" s="12">
        <v>34.351968630831003</v>
      </c>
      <c r="F184" s="12">
        <v>36.690724218657699</v>
      </c>
      <c r="G184" s="12">
        <v>35.242767455286497</v>
      </c>
      <c r="H184" s="12">
        <v>35.930054046787497</v>
      </c>
      <c r="I184" s="12">
        <v>34.063565578951902</v>
      </c>
      <c r="J184" s="12">
        <v>36.793349205533097</v>
      </c>
      <c r="K184" s="12">
        <v>36.919968448770597</v>
      </c>
      <c r="L184" s="12">
        <v>35.452464041659503</v>
      </c>
      <c r="M184" s="12">
        <v>34.814138172522703</v>
      </c>
      <c r="N184" s="12"/>
      <c r="O184" s="12"/>
    </row>
    <row r="185" spans="1:15" x14ac:dyDescent="0.3">
      <c r="A185" s="11" t="str">
        <f t="shared" si="2"/>
        <v>DISTRIBUCION VOLUMEN X CRITERIO (kg ó litros)TOTAL BEBIDASVIENDO DEPORTES</v>
      </c>
      <c r="B185" s="11" t="s">
        <v>50</v>
      </c>
      <c r="C185" s="11" t="s">
        <v>46</v>
      </c>
      <c r="D185" s="11" t="s">
        <v>219</v>
      </c>
      <c r="E185" s="12">
        <v>0.74558843077465098</v>
      </c>
      <c r="F185" s="12">
        <v>1.26342853186982</v>
      </c>
      <c r="G185" s="12">
        <v>1.65645204414798</v>
      </c>
      <c r="H185" s="12">
        <v>1.67877353053052</v>
      </c>
      <c r="I185" s="12">
        <v>1.7474031852041401</v>
      </c>
      <c r="J185" s="12">
        <v>1.62904663435319</v>
      </c>
      <c r="K185" s="12">
        <v>2.0398297304028699</v>
      </c>
      <c r="L185" s="12">
        <v>1.9584448364654199</v>
      </c>
      <c r="M185" s="12">
        <v>1.1705432489268699</v>
      </c>
      <c r="N185" s="12"/>
      <c r="O185" s="12"/>
    </row>
    <row r="186" spans="1:15" x14ac:dyDescent="0.3">
      <c r="A186" s="11" t="str">
        <f t="shared" si="2"/>
        <v>DISTRIBUCION VOLUMEN X CRITERIO (kg ó litros)TOTAL BEBIDASOTROS MOTIVOS</v>
      </c>
      <c r="B186" s="11" t="s">
        <v>50</v>
      </c>
      <c r="C186" s="11" t="s">
        <v>46</v>
      </c>
      <c r="D186" s="11" t="s">
        <v>220</v>
      </c>
      <c r="E186" s="12">
        <v>6.0274705107282101</v>
      </c>
      <c r="F186" s="12">
        <v>5.8955261722882</v>
      </c>
      <c r="G186" s="12">
        <v>6.16993112346809</v>
      </c>
      <c r="H186" s="12">
        <v>5.8936275402289997</v>
      </c>
      <c r="I186" s="12">
        <v>6.4551684095164603</v>
      </c>
      <c r="J186" s="12">
        <v>6.08580125949692</v>
      </c>
      <c r="K186" s="12">
        <v>6.1402183975718598</v>
      </c>
      <c r="L186" s="12">
        <v>6.3596554497371098</v>
      </c>
      <c r="M186" s="12">
        <v>6.6030798783280904</v>
      </c>
      <c r="N186" s="12"/>
      <c r="O186" s="12"/>
    </row>
    <row r="187" spans="1:15" x14ac:dyDescent="0.3">
      <c r="A187" s="11" t="str">
        <f t="shared" si="2"/>
        <v>DISTRIBUCION VOLUMEN X CRITERIO (kg ó litros).Total Bebidas FriasT.ESPAÑA</v>
      </c>
      <c r="B187" s="11" t="s">
        <v>50</v>
      </c>
      <c r="C187" s="11" t="s">
        <v>52</v>
      </c>
      <c r="D187" s="11" t="s">
        <v>142</v>
      </c>
      <c r="E187" s="12">
        <v>100</v>
      </c>
      <c r="F187" s="12">
        <v>100</v>
      </c>
      <c r="G187" s="12">
        <v>100</v>
      </c>
      <c r="H187" s="12">
        <v>100</v>
      </c>
      <c r="I187" s="12">
        <v>100</v>
      </c>
      <c r="J187" s="12">
        <v>100</v>
      </c>
      <c r="K187" s="12">
        <v>100</v>
      </c>
      <c r="L187" s="12">
        <v>100</v>
      </c>
      <c r="M187" s="12">
        <v>100</v>
      </c>
      <c r="N187" s="12"/>
      <c r="O187" s="12"/>
    </row>
    <row r="188" spans="1:15" x14ac:dyDescent="0.3">
      <c r="A188" s="11" t="str">
        <f t="shared" si="2"/>
        <v>DISTRIBUCION VOLUMEN X CRITERIO (kg ó litros).Total Bebidas FriasHiper+Super+Discount+G.A</v>
      </c>
      <c r="B188" s="11" t="s">
        <v>50</v>
      </c>
      <c r="C188" s="11" t="s">
        <v>52</v>
      </c>
      <c r="D188" s="11" t="s">
        <v>176</v>
      </c>
      <c r="E188" s="12">
        <v>11.0876792278608</v>
      </c>
      <c r="F188" s="12">
        <v>10.862876030067</v>
      </c>
      <c r="G188" s="12">
        <v>11.6227712905589</v>
      </c>
      <c r="H188" s="12">
        <v>11.0496841149142</v>
      </c>
      <c r="I188" s="12">
        <v>13.3257330999747</v>
      </c>
      <c r="J188" s="12">
        <v>12.626181751885399</v>
      </c>
      <c r="K188" s="12">
        <v>14.630022777085401</v>
      </c>
      <c r="L188" s="12">
        <v>13.9960606658403</v>
      </c>
      <c r="M188" s="12">
        <v>13.069956766306399</v>
      </c>
      <c r="N188" s="12"/>
      <c r="O188" s="12"/>
    </row>
    <row r="189" spans="1:15" x14ac:dyDescent="0.3">
      <c r="A189" s="11" t="str">
        <f t="shared" si="2"/>
        <v>DISTRIBUCION VOLUMEN X CRITERIO (kg ó litros).Total Bebidas FriasRestaurantes</v>
      </c>
      <c r="B189" s="11" t="s">
        <v>50</v>
      </c>
      <c r="C189" s="11" t="s">
        <v>52</v>
      </c>
      <c r="D189" s="11" t="s">
        <v>177</v>
      </c>
      <c r="E189" s="12">
        <v>18.348814813199901</v>
      </c>
      <c r="F189" s="12">
        <v>21.177637289739</v>
      </c>
      <c r="G189" s="12">
        <v>20.274611895753701</v>
      </c>
      <c r="H189" s="12">
        <v>19.326420502696301</v>
      </c>
      <c r="I189" s="12">
        <v>17.933625592169101</v>
      </c>
      <c r="J189" s="12">
        <v>20.2250956547439</v>
      </c>
      <c r="K189" s="12">
        <v>19.638603198769399</v>
      </c>
      <c r="L189" s="12">
        <v>18.572681773002799</v>
      </c>
      <c r="M189" s="12">
        <v>18.384461845294599</v>
      </c>
      <c r="N189" s="12"/>
      <c r="O189" s="12"/>
    </row>
    <row r="190" spans="1:15" x14ac:dyDescent="0.3">
      <c r="A190" s="11" t="str">
        <f t="shared" si="2"/>
        <v>DISTRIBUCION VOLUMEN X CRITERIO (kg ó litros).Total Bebidas FriasRestaurantes Fast Food</v>
      </c>
      <c r="B190" s="11" t="s">
        <v>50</v>
      </c>
      <c r="C190" s="11" t="s">
        <v>52</v>
      </c>
      <c r="D190" s="11" t="s">
        <v>178</v>
      </c>
      <c r="E190" s="12">
        <v>5.7017888600716304</v>
      </c>
      <c r="F190" s="12">
        <v>6.4932196220813898</v>
      </c>
      <c r="G190" s="12">
        <v>6.5437493669294904</v>
      </c>
      <c r="H190" s="12">
        <v>6.1024581250674199</v>
      </c>
      <c r="I190" s="12">
        <v>5.9362895505153004</v>
      </c>
      <c r="J190" s="12">
        <v>7.03391586638147</v>
      </c>
      <c r="K190" s="12">
        <v>7.3511088666617699</v>
      </c>
      <c r="L190" s="12">
        <v>7.0559250016433399</v>
      </c>
      <c r="M190" s="12">
        <v>6.5594410011958804</v>
      </c>
      <c r="N190" s="12"/>
      <c r="O190" s="12"/>
    </row>
    <row r="191" spans="1:15" x14ac:dyDescent="0.3">
      <c r="A191" s="11" t="str">
        <f t="shared" si="2"/>
        <v>DISTRIBUCION VOLUMEN X CRITERIO (kg ó litros).Total Bebidas FriasBares/Cafeterias/Cervecerias</v>
      </c>
      <c r="B191" s="11" t="s">
        <v>50</v>
      </c>
      <c r="C191" s="11" t="s">
        <v>52</v>
      </c>
      <c r="D191" s="11" t="s">
        <v>179</v>
      </c>
      <c r="E191" s="12">
        <v>46.709909520374502</v>
      </c>
      <c r="F191" s="12">
        <v>47.802032775394402</v>
      </c>
      <c r="G191" s="12">
        <v>47.902612877948002</v>
      </c>
      <c r="H191" s="12">
        <v>48.5162857260081</v>
      </c>
      <c r="I191" s="12">
        <v>45.837827862174699</v>
      </c>
      <c r="J191" s="12">
        <v>46.704443369266798</v>
      </c>
      <c r="K191" s="12">
        <v>45.495264350601701</v>
      </c>
      <c r="L191" s="12">
        <v>46.8281045764951</v>
      </c>
      <c r="M191" s="12">
        <v>45.634720182016302</v>
      </c>
      <c r="N191" s="12"/>
      <c r="O191" s="12"/>
    </row>
    <row r="192" spans="1:15" x14ac:dyDescent="0.3">
      <c r="A192" s="11" t="str">
        <f t="shared" si="2"/>
        <v>DISTRIBUCION VOLUMEN X CRITERIO (kg ó litros).Total Bebidas FriasPanaderias/Pastelerias</v>
      </c>
      <c r="B192" s="11" t="s">
        <v>50</v>
      </c>
      <c r="C192" s="11" t="s">
        <v>52</v>
      </c>
      <c r="D192" s="11" t="s">
        <v>180</v>
      </c>
      <c r="E192" s="12">
        <v>0.41349005764953001</v>
      </c>
      <c r="F192" s="12">
        <v>0.55840384963287804</v>
      </c>
      <c r="G192" s="12">
        <v>0.61319254438578896</v>
      </c>
      <c r="H192" s="12">
        <v>0.65661851222313605</v>
      </c>
      <c r="I192" s="12">
        <v>0.68324043899138398</v>
      </c>
      <c r="J192" s="12">
        <v>0.60775667419609003</v>
      </c>
      <c r="K192" s="12">
        <v>0.63331331971653804</v>
      </c>
      <c r="L192" s="12">
        <v>0.74418830181018902</v>
      </c>
      <c r="M192" s="12">
        <v>0.68623860454226704</v>
      </c>
      <c r="N192" s="12"/>
      <c r="O192" s="12"/>
    </row>
    <row r="193" spans="1:15" x14ac:dyDescent="0.3">
      <c r="A193" s="11" t="str">
        <f t="shared" si="2"/>
        <v>DISTRIBUCION VOLUMEN X CRITERIO (kg ó litros).Total Bebidas FriasTda.Alimentacion/Delicatesen</v>
      </c>
      <c r="B193" s="11" t="s">
        <v>50</v>
      </c>
      <c r="C193" s="11" t="s">
        <v>52</v>
      </c>
      <c r="D193" s="11" t="s">
        <v>181</v>
      </c>
      <c r="E193" s="12">
        <v>2.2923506595899701</v>
      </c>
      <c r="F193" s="12">
        <v>1.79822058101834</v>
      </c>
      <c r="G193" s="12">
        <v>1.90154470770727</v>
      </c>
      <c r="H193" s="12">
        <v>1.60458713423383</v>
      </c>
      <c r="I193" s="12">
        <v>1.72677485363317</v>
      </c>
      <c r="J193" s="12">
        <v>1.6791824013927901</v>
      </c>
      <c r="K193" s="12">
        <v>1.5746947358127701</v>
      </c>
      <c r="L193" s="12">
        <v>1.6726624754105901</v>
      </c>
      <c r="M193" s="12">
        <v>1.87501595895998</v>
      </c>
      <c r="N193" s="12"/>
      <c r="O193" s="12"/>
    </row>
    <row r="194" spans="1:15" x14ac:dyDescent="0.3">
      <c r="A194" s="11" t="str">
        <f t="shared" si="2"/>
        <v>DISTRIBUCION VOLUMEN X CRITERIO (kg ó litros).Total Bebidas FriasCanal Conveniencia/24h</v>
      </c>
      <c r="B194" s="11" t="s">
        <v>50</v>
      </c>
      <c r="C194" s="11" t="s">
        <v>52</v>
      </c>
      <c r="D194" s="11" t="s">
        <v>182</v>
      </c>
      <c r="E194" s="12">
        <v>1.99975846208411</v>
      </c>
      <c r="F194" s="12">
        <v>1.9101008922722</v>
      </c>
      <c r="G194" s="12">
        <v>1.49490730356617</v>
      </c>
      <c r="H194" s="12">
        <v>1.6532902199056101</v>
      </c>
      <c r="I194" s="12">
        <v>1.60177363351594</v>
      </c>
      <c r="J194" s="12">
        <v>1.42341903210447</v>
      </c>
      <c r="K194" s="12">
        <v>1.48834652895214</v>
      </c>
      <c r="L194" s="12">
        <v>1.47826350274301</v>
      </c>
      <c r="M194" s="12">
        <v>1.4659644279045101</v>
      </c>
      <c r="N194" s="12"/>
      <c r="O194" s="12"/>
    </row>
    <row r="195" spans="1:15" x14ac:dyDescent="0.3">
      <c r="A195" s="11" t="str">
        <f t="shared" si="2"/>
        <v>DISTRIBUCION VOLUMEN X CRITERIO (kg ó litros).Total Bebidas FriasHoteles</v>
      </c>
      <c r="B195" s="11" t="s">
        <v>50</v>
      </c>
      <c r="C195" s="11" t="s">
        <v>52</v>
      </c>
      <c r="D195" s="11" t="s">
        <v>183</v>
      </c>
      <c r="E195" s="12">
        <v>0.98107497391635101</v>
      </c>
      <c r="F195" s="12">
        <v>0.43468220367573901</v>
      </c>
      <c r="G195" s="12">
        <v>0.36610144052438398</v>
      </c>
      <c r="H195" s="12">
        <v>0.66045280942550699</v>
      </c>
      <c r="I195" s="12">
        <v>0.831621564466823</v>
      </c>
      <c r="J195" s="12">
        <v>0.76474868699474796</v>
      </c>
      <c r="K195" s="12">
        <v>0.474878364487686</v>
      </c>
      <c r="L195" s="12">
        <v>0.45091999719869702</v>
      </c>
      <c r="M195" s="12">
        <v>0.738575242407979</v>
      </c>
      <c r="N195" s="12"/>
      <c r="O195" s="12"/>
    </row>
    <row r="196" spans="1:15" x14ac:dyDescent="0.3">
      <c r="A196" s="11" t="str">
        <f t="shared" ref="A196:A259" si="3">B196&amp;C196&amp;D196</f>
        <v>DISTRIBUCION VOLUMEN X CRITERIO (kg ó litros).Total Bebidas FriasEstaciones de servicio</v>
      </c>
      <c r="B196" s="11" t="s">
        <v>50</v>
      </c>
      <c r="C196" s="11" t="s">
        <v>52</v>
      </c>
      <c r="D196" s="11" t="s">
        <v>184</v>
      </c>
      <c r="E196" s="12">
        <v>2.0501902952200401</v>
      </c>
      <c r="F196" s="12">
        <v>1.6851882207037601</v>
      </c>
      <c r="G196" s="12">
        <v>1.5660708701025501</v>
      </c>
      <c r="H196" s="12">
        <v>1.73460954620823</v>
      </c>
      <c r="I196" s="12">
        <v>2.01075987368896</v>
      </c>
      <c r="J196" s="12">
        <v>1.63787873441459</v>
      </c>
      <c r="K196" s="12">
        <v>1.55340260002095</v>
      </c>
      <c r="L196" s="12">
        <v>1.5668087552202801</v>
      </c>
      <c r="M196" s="12">
        <v>1.7869015471797101</v>
      </c>
      <c r="N196" s="12"/>
      <c r="O196" s="12"/>
    </row>
    <row r="197" spans="1:15" x14ac:dyDescent="0.3">
      <c r="A197" s="11" t="str">
        <f t="shared" si="3"/>
        <v>DISTRIBUCION VOLUMEN X CRITERIO (kg ó litros).Total Bebidas FriasMaquinas dispensadoras</v>
      </c>
      <c r="B197" s="11" t="s">
        <v>50</v>
      </c>
      <c r="C197" s="11" t="s">
        <v>52</v>
      </c>
      <c r="D197" s="11" t="s">
        <v>185</v>
      </c>
      <c r="E197" s="12">
        <v>1.76870968931002</v>
      </c>
      <c r="F197" s="12">
        <v>1.45625287404315</v>
      </c>
      <c r="G197" s="12">
        <v>1.93394906833221</v>
      </c>
      <c r="H197" s="12">
        <v>1.9146952707755001</v>
      </c>
      <c r="I197" s="12">
        <v>1.8176150888136</v>
      </c>
      <c r="J197" s="12">
        <v>2.1835140069674299</v>
      </c>
      <c r="K197" s="12">
        <v>2.1988648494887801</v>
      </c>
      <c r="L197" s="12">
        <v>1.96904496195817</v>
      </c>
      <c r="M197" s="12">
        <v>1.7653639840240301</v>
      </c>
      <c r="N197" s="12"/>
      <c r="O197" s="12"/>
    </row>
    <row r="198" spans="1:15" x14ac:dyDescent="0.3">
      <c r="A198" s="11" t="str">
        <f t="shared" si="3"/>
        <v>DISTRIBUCION VOLUMEN X CRITERIO (kg ó litros).Total Bebidas FriasServicio en la empresa</v>
      </c>
      <c r="B198" s="11" t="s">
        <v>50</v>
      </c>
      <c r="C198" s="11" t="s">
        <v>52</v>
      </c>
      <c r="D198" s="11" t="s">
        <v>186</v>
      </c>
      <c r="E198" s="12">
        <v>0.98627599057292303</v>
      </c>
      <c r="F198" s="12">
        <v>1.4761928842893901</v>
      </c>
      <c r="G198" s="12">
        <v>1.48716460895408</v>
      </c>
      <c r="H198" s="12">
        <v>1.26490181900233</v>
      </c>
      <c r="I198" s="12">
        <v>0.88517297656055405</v>
      </c>
      <c r="J198" s="12">
        <v>0.96367528905741695</v>
      </c>
      <c r="K198" s="12">
        <v>0.64075250537958595</v>
      </c>
      <c r="L198" s="12">
        <v>0.52547492001150897</v>
      </c>
      <c r="M198" s="12">
        <v>0.56775794056344697</v>
      </c>
      <c r="N198" s="12"/>
      <c r="O198" s="12"/>
    </row>
    <row r="199" spans="1:15" x14ac:dyDescent="0.3">
      <c r="A199" s="11" t="str">
        <f t="shared" si="3"/>
        <v>DISTRIBUCION VOLUMEN X CRITERIO (kg ó litros).Total Bebidas FriasResto de canales</v>
      </c>
      <c r="B199" s="11" t="s">
        <v>50</v>
      </c>
      <c r="C199" s="11" t="s">
        <v>52</v>
      </c>
      <c r="D199" s="11" t="s">
        <v>187</v>
      </c>
      <c r="E199" s="12">
        <v>7.6599632239589903</v>
      </c>
      <c r="F199" s="12">
        <v>4.3451953016104898</v>
      </c>
      <c r="G199" s="12">
        <v>4.2933240358848401</v>
      </c>
      <c r="H199" s="12">
        <v>5.5159988295845999</v>
      </c>
      <c r="I199" s="12">
        <v>7.4095663116402104</v>
      </c>
      <c r="J199" s="12">
        <v>4.1501886565886101</v>
      </c>
      <c r="K199" s="12">
        <v>4.3207541657588902</v>
      </c>
      <c r="L199" s="12">
        <v>5.1398636787369902</v>
      </c>
      <c r="M199" s="12">
        <v>7.4656037778050104</v>
      </c>
      <c r="N199" s="12"/>
      <c r="O199" s="12"/>
    </row>
    <row r="200" spans="1:15" x14ac:dyDescent="0.3">
      <c r="A200" s="11" t="str">
        <f t="shared" si="3"/>
        <v>DISTRIBUCION VOLUMEN X CRITERIO (kg ó litros).Total Bebidas FriasEN LA CALLE</v>
      </c>
      <c r="B200" s="11" t="s">
        <v>50</v>
      </c>
      <c r="C200" s="11" t="s">
        <v>52</v>
      </c>
      <c r="D200" s="11" t="s">
        <v>188</v>
      </c>
      <c r="E200" s="12">
        <v>7.2019181895116899</v>
      </c>
      <c r="F200" s="12">
        <v>4.1774149238898399</v>
      </c>
      <c r="G200" s="12">
        <v>3.8015493000762102</v>
      </c>
      <c r="H200" s="12">
        <v>4.5576642647566201</v>
      </c>
      <c r="I200" s="12">
        <v>6.7792142418322801</v>
      </c>
      <c r="J200" s="12">
        <v>3.8692363490047499</v>
      </c>
      <c r="K200" s="12">
        <v>4.3032188370932998</v>
      </c>
      <c r="L200" s="12">
        <v>6.0255336126827697</v>
      </c>
      <c r="M200" s="12">
        <v>6.2835002618902696</v>
      </c>
      <c r="N200" s="12"/>
      <c r="O200" s="12"/>
    </row>
    <row r="201" spans="1:15" x14ac:dyDescent="0.3">
      <c r="A201" s="11" t="str">
        <f t="shared" si="3"/>
        <v>DISTRIBUCION VOLUMEN X CRITERIO (kg ó litros).Total Bebidas FriasEN CASA DE OTROS</v>
      </c>
      <c r="B201" s="11" t="s">
        <v>50</v>
      </c>
      <c r="C201" s="11" t="s">
        <v>52</v>
      </c>
      <c r="D201" s="11" t="s">
        <v>189</v>
      </c>
      <c r="E201" s="12">
        <v>3.8777066230838</v>
      </c>
      <c r="F201" s="12">
        <v>5.9224841367064798</v>
      </c>
      <c r="G201" s="12">
        <v>4.89888681692356</v>
      </c>
      <c r="H201" s="12">
        <v>5.0020730817339301</v>
      </c>
      <c r="I201" s="12">
        <v>6.2196386633111702</v>
      </c>
      <c r="J201" s="12">
        <v>7.5076496413753304</v>
      </c>
      <c r="K201" s="12">
        <v>8.3648033812385396</v>
      </c>
      <c r="L201" s="12">
        <v>6.6625609737012601</v>
      </c>
      <c r="M201" s="12">
        <v>6.4540270422475503</v>
      </c>
      <c r="N201" s="12"/>
      <c r="O201" s="12"/>
    </row>
    <row r="202" spans="1:15" x14ac:dyDescent="0.3">
      <c r="A202" s="11" t="str">
        <f t="shared" si="3"/>
        <v>DISTRIBUCION VOLUMEN X CRITERIO (kg ó litros).Total Bebidas FriasEN EL ESTABLECIMIENTO</v>
      </c>
      <c r="B202" s="11" t="s">
        <v>50</v>
      </c>
      <c r="C202" s="11" t="s">
        <v>52</v>
      </c>
      <c r="D202" s="11" t="s">
        <v>190</v>
      </c>
      <c r="E202" s="12">
        <v>76.433572367354898</v>
      </c>
      <c r="F202" s="12">
        <v>77.636161012237096</v>
      </c>
      <c r="G202" s="12">
        <v>76.626837586730105</v>
      </c>
      <c r="H202" s="12">
        <v>77.354270834126396</v>
      </c>
      <c r="I202" s="12">
        <v>75.204799534168899</v>
      </c>
      <c r="J202" s="12">
        <v>75.778896692595595</v>
      </c>
      <c r="K202" s="12">
        <v>73.735039762951502</v>
      </c>
      <c r="L202" s="12">
        <v>75.107966154807499</v>
      </c>
      <c r="M202" s="12">
        <v>75.066851887816597</v>
      </c>
      <c r="N202" s="12"/>
      <c r="O202" s="12"/>
    </row>
    <row r="203" spans="1:15" x14ac:dyDescent="0.3">
      <c r="A203" s="11" t="str">
        <f t="shared" si="3"/>
        <v>DISTRIBUCION VOLUMEN X CRITERIO (kg ó litros).Total Bebidas FriasEN EL TRABAJO</v>
      </c>
      <c r="B203" s="11" t="s">
        <v>50</v>
      </c>
      <c r="C203" s="11" t="s">
        <v>52</v>
      </c>
      <c r="D203" s="11" t="s">
        <v>191</v>
      </c>
      <c r="E203" s="12">
        <v>5.6837684555495498</v>
      </c>
      <c r="F203" s="12">
        <v>6.6328738642964602</v>
      </c>
      <c r="G203" s="12">
        <v>8.3809725904246797</v>
      </c>
      <c r="H203" s="12">
        <v>7.3525149378810504</v>
      </c>
      <c r="I203" s="12">
        <v>5.5441399452459104</v>
      </c>
      <c r="J203" s="12">
        <v>6.1472286226208803</v>
      </c>
      <c r="K203" s="12">
        <v>6.2448234993979597</v>
      </c>
      <c r="L203" s="12">
        <v>5.43085304639827</v>
      </c>
      <c r="M203" s="12">
        <v>4.5880732433054803</v>
      </c>
      <c r="N203" s="12"/>
      <c r="O203" s="12"/>
    </row>
    <row r="204" spans="1:15" x14ac:dyDescent="0.3">
      <c r="A204" s="11" t="str">
        <f t="shared" si="3"/>
        <v>DISTRIBUCION VOLUMEN X CRITERIO (kg ó litros).Total Bebidas FriasEN COLEGIO/INSTITUTO/UNIV.</v>
      </c>
      <c r="B204" s="11" t="s">
        <v>50</v>
      </c>
      <c r="C204" s="11" t="s">
        <v>52</v>
      </c>
      <c r="D204" s="11" t="s">
        <v>192</v>
      </c>
      <c r="E204" s="12">
        <v>7.2211532189402197E-2</v>
      </c>
      <c r="F204" s="12">
        <v>0.152815716005929</v>
      </c>
      <c r="G204" s="12">
        <v>0.15977175182290401</v>
      </c>
      <c r="H204" s="12">
        <v>9.8313564362926403E-2</v>
      </c>
      <c r="I204" s="12">
        <v>0.118710152547154</v>
      </c>
      <c r="J204" s="12">
        <v>0.30252492900500899</v>
      </c>
      <c r="K204" s="12">
        <v>0.108662173341201</v>
      </c>
      <c r="L204" s="12">
        <v>0.106642397002675</v>
      </c>
      <c r="M204" s="12">
        <v>7.1265032943843301E-2</v>
      </c>
      <c r="N204" s="12"/>
      <c r="O204" s="12"/>
    </row>
    <row r="205" spans="1:15" x14ac:dyDescent="0.3">
      <c r="A205" s="11" t="str">
        <f t="shared" si="3"/>
        <v>DISTRIBUCION VOLUMEN X CRITERIO (kg ó litros).Total Bebidas FriasEN MI CASA</v>
      </c>
      <c r="B205" s="11" t="s">
        <v>50</v>
      </c>
      <c r="C205" s="11" t="s">
        <v>52</v>
      </c>
      <c r="D205" s="11" t="s">
        <v>193</v>
      </c>
      <c r="E205" s="12">
        <v>2.5258668566517701</v>
      </c>
      <c r="F205" s="12">
        <v>2.6567674753714101</v>
      </c>
      <c r="G205" s="12">
        <v>3.29597599325069</v>
      </c>
      <c r="H205" s="12">
        <v>2.8010012102090598</v>
      </c>
      <c r="I205" s="12">
        <v>2.5131941053117699</v>
      </c>
      <c r="J205" s="12">
        <v>3.59740363019178</v>
      </c>
      <c r="K205" s="12">
        <v>3.9066474466934098</v>
      </c>
      <c r="L205" s="12">
        <v>3.4437187189240199</v>
      </c>
      <c r="M205" s="12">
        <v>3.18605279484568</v>
      </c>
      <c r="N205" s="12"/>
      <c r="O205" s="12"/>
    </row>
    <row r="206" spans="1:15" x14ac:dyDescent="0.3">
      <c r="A206" s="11" t="str">
        <f t="shared" si="3"/>
        <v>DISTRIBUCION VOLUMEN X CRITERIO (kg ó litros).Total Bebidas FriasEN M.TRANSP.(AVION,TREN,AUTOC,E</v>
      </c>
      <c r="B206" s="11" t="s">
        <v>50</v>
      </c>
      <c r="C206" s="11" t="s">
        <v>52</v>
      </c>
      <c r="D206" s="11" t="s">
        <v>194</v>
      </c>
      <c r="E206" s="12">
        <v>0.14931633213306</v>
      </c>
      <c r="F206" s="12">
        <v>9.9324763442666497E-2</v>
      </c>
      <c r="G206" s="12">
        <v>0.13735334238628499</v>
      </c>
      <c r="H206" s="12">
        <v>7.9117546171855693E-2</v>
      </c>
      <c r="I206" s="12">
        <v>0.14868508975306499</v>
      </c>
      <c r="J206" s="12">
        <v>0.109879025637274</v>
      </c>
      <c r="K206" s="12">
        <v>0.156309645389684</v>
      </c>
      <c r="L206" s="12">
        <v>0.12475551897920099</v>
      </c>
      <c r="M206" s="12">
        <v>0.17336744273027899</v>
      </c>
      <c r="N206" s="12"/>
      <c r="O206" s="12"/>
    </row>
    <row r="207" spans="1:15" x14ac:dyDescent="0.3">
      <c r="A207" s="11" t="str">
        <f t="shared" si="3"/>
        <v>DISTRIBUCION VOLUMEN X CRITERIO (kg ó litros).Total Bebidas FriasEN OTRO LUGAR</v>
      </c>
      <c r="B207" s="11" t="s">
        <v>50</v>
      </c>
      <c r="C207" s="11" t="s">
        <v>52</v>
      </c>
      <c r="D207" s="11" t="s">
        <v>195</v>
      </c>
      <c r="E207" s="12">
        <v>4.0556418221846098</v>
      </c>
      <c r="F207" s="12">
        <v>2.7221576418717301</v>
      </c>
      <c r="G207" s="12">
        <v>2.6986528030677301</v>
      </c>
      <c r="H207" s="12">
        <v>2.7550411542700299</v>
      </c>
      <c r="I207" s="12">
        <v>3.4716148403534599</v>
      </c>
      <c r="J207" s="12">
        <v>2.6871798879281599</v>
      </c>
      <c r="K207" s="12">
        <v>3.1805007959062199</v>
      </c>
      <c r="L207" s="12">
        <v>3.0979680115716599</v>
      </c>
      <c r="M207" s="12">
        <v>4.1768576008946701</v>
      </c>
      <c r="N207" s="12"/>
      <c r="O207" s="12"/>
    </row>
    <row r="208" spans="1:15" x14ac:dyDescent="0.3">
      <c r="A208" s="11" t="str">
        <f t="shared" si="3"/>
        <v>DISTRIBUCION VOLUMEN X CRITERIO (kg ó litros).Total Bebidas FriasDESAYUNO</v>
      </c>
      <c r="B208" s="11" t="s">
        <v>50</v>
      </c>
      <c r="C208" s="11" t="s">
        <v>52</v>
      </c>
      <c r="D208" s="11" t="s">
        <v>196</v>
      </c>
      <c r="E208" s="12">
        <v>5.5437751745789798</v>
      </c>
      <c r="F208" s="12">
        <v>5.9292904743332899</v>
      </c>
      <c r="G208" s="12">
        <v>6.2021956136497902</v>
      </c>
      <c r="H208" s="12">
        <v>5.3401358735210298</v>
      </c>
      <c r="I208" s="12">
        <v>4.91146915470829</v>
      </c>
      <c r="J208" s="12">
        <v>4.9599018945605398</v>
      </c>
      <c r="K208" s="12">
        <v>5.0771070762016599</v>
      </c>
      <c r="L208" s="12">
        <v>5.0796064813127799</v>
      </c>
      <c r="M208" s="12">
        <v>5.0274991189183202</v>
      </c>
      <c r="N208" s="12"/>
      <c r="O208" s="12"/>
    </row>
    <row r="209" spans="1:15" x14ac:dyDescent="0.3">
      <c r="A209" s="11" t="str">
        <f t="shared" si="3"/>
        <v>DISTRIBUCION VOLUMEN X CRITERIO (kg ó litros).Total Bebidas FriasAPERITIVO/ANTES DE COMER</v>
      </c>
      <c r="B209" s="11" t="s">
        <v>50</v>
      </c>
      <c r="C209" s="11" t="s">
        <v>52</v>
      </c>
      <c r="D209" s="11" t="s">
        <v>197</v>
      </c>
      <c r="E209" s="12">
        <v>15.899454419925799</v>
      </c>
      <c r="F209" s="12">
        <v>17.587552811767399</v>
      </c>
      <c r="G209" s="12">
        <v>16.9055768109999</v>
      </c>
      <c r="H209" s="12">
        <v>16.312941939339701</v>
      </c>
      <c r="I209" s="12">
        <v>15.7839092180919</v>
      </c>
      <c r="J209" s="12">
        <v>15.934197102562701</v>
      </c>
      <c r="K209" s="12">
        <v>15.783244536194999</v>
      </c>
      <c r="L209" s="12">
        <v>16.4956902187757</v>
      </c>
      <c r="M209" s="12">
        <v>15.503842555238499</v>
      </c>
      <c r="N209" s="12"/>
      <c r="O209" s="12"/>
    </row>
    <row r="210" spans="1:15" x14ac:dyDescent="0.3">
      <c r="A210" s="11" t="str">
        <f t="shared" si="3"/>
        <v>DISTRIBUCION VOLUMEN X CRITERIO (kg ó litros).Total Bebidas FriasCOMIDA</v>
      </c>
      <c r="B210" s="11" t="s">
        <v>50</v>
      </c>
      <c r="C210" s="11" t="s">
        <v>52</v>
      </c>
      <c r="D210" s="11" t="s">
        <v>198</v>
      </c>
      <c r="E210" s="12">
        <v>28.7660283844986</v>
      </c>
      <c r="F210" s="12">
        <v>34.176754446395201</v>
      </c>
      <c r="G210" s="12">
        <v>33.389946936007803</v>
      </c>
      <c r="H210" s="12">
        <v>32.210295016524903</v>
      </c>
      <c r="I210" s="12">
        <v>29.494370815569699</v>
      </c>
      <c r="J210" s="12">
        <v>36.203269494114899</v>
      </c>
      <c r="K210" s="12">
        <v>35.4186820450144</v>
      </c>
      <c r="L210" s="12">
        <v>33.204861392149603</v>
      </c>
      <c r="M210" s="12">
        <v>29.996845512402</v>
      </c>
      <c r="N210" s="12"/>
      <c r="O210" s="12"/>
    </row>
    <row r="211" spans="1:15" x14ac:dyDescent="0.3">
      <c r="A211" s="11" t="str">
        <f t="shared" si="3"/>
        <v>DISTRIBUCION VOLUMEN X CRITERIO (kg ó litros).Total Bebidas FriasTARDE/MERIENDA</v>
      </c>
      <c r="B211" s="11" t="s">
        <v>50</v>
      </c>
      <c r="C211" s="11" t="s">
        <v>52</v>
      </c>
      <c r="D211" s="11" t="s">
        <v>199</v>
      </c>
      <c r="E211" s="12">
        <v>12.7409498693135</v>
      </c>
      <c r="F211" s="12">
        <v>10.438421580209299</v>
      </c>
      <c r="G211" s="12">
        <v>10.186247475894399</v>
      </c>
      <c r="H211" s="12">
        <v>12.7325657901733</v>
      </c>
      <c r="I211" s="12">
        <v>11.5980541734169</v>
      </c>
      <c r="J211" s="12">
        <v>10.2340242700836</v>
      </c>
      <c r="K211" s="12">
        <v>10.6322062474045</v>
      </c>
      <c r="L211" s="12">
        <v>12.1285752702022</v>
      </c>
      <c r="M211" s="12">
        <v>11.4371680032655</v>
      </c>
      <c r="N211" s="12"/>
      <c r="O211" s="12"/>
    </row>
    <row r="212" spans="1:15" x14ac:dyDescent="0.3">
      <c r="A212" s="11" t="str">
        <f t="shared" si="3"/>
        <v>DISTRIBUCION VOLUMEN X CRITERIO (kg ó litros).Total Bebidas FriasANTES DE CENAR</v>
      </c>
      <c r="B212" s="11" t="s">
        <v>50</v>
      </c>
      <c r="C212" s="11" t="s">
        <v>52</v>
      </c>
      <c r="D212" s="11" t="s">
        <v>200</v>
      </c>
      <c r="E212" s="12">
        <v>9.2367849727804998</v>
      </c>
      <c r="F212" s="12">
        <v>9.1533813311161296</v>
      </c>
      <c r="G212" s="12">
        <v>9.3564922801467993</v>
      </c>
      <c r="H212" s="12">
        <v>9.1481611685420603</v>
      </c>
      <c r="I212" s="12">
        <v>9.5404800329320203</v>
      </c>
      <c r="J212" s="12">
        <v>9.5099432168182894</v>
      </c>
      <c r="K212" s="12">
        <v>9.3557702549986406</v>
      </c>
      <c r="L212" s="12">
        <v>8.5759943154160094</v>
      </c>
      <c r="M212" s="12">
        <v>9.1665342334592701</v>
      </c>
      <c r="N212" s="12"/>
      <c r="O212" s="12"/>
    </row>
    <row r="213" spans="1:15" x14ac:dyDescent="0.3">
      <c r="A213" s="11" t="str">
        <f t="shared" si="3"/>
        <v>DISTRIBUCION VOLUMEN X CRITERIO (kg ó litros).Total Bebidas FriasCENA</v>
      </c>
      <c r="B213" s="11" t="s">
        <v>50</v>
      </c>
      <c r="C213" s="11" t="s">
        <v>52</v>
      </c>
      <c r="D213" s="11" t="s">
        <v>201</v>
      </c>
      <c r="E213" s="12">
        <v>17.906490708735099</v>
      </c>
      <c r="F213" s="12">
        <v>14.5575850598941</v>
      </c>
      <c r="G213" s="12">
        <v>14.579185777045801</v>
      </c>
      <c r="H213" s="12">
        <v>15.0245621350811</v>
      </c>
      <c r="I213" s="12">
        <v>18.042604560950299</v>
      </c>
      <c r="J213" s="12">
        <v>15.245611083377201</v>
      </c>
      <c r="K213" s="12">
        <v>15.066539116647</v>
      </c>
      <c r="L213" s="12">
        <v>15.6515590818543</v>
      </c>
      <c r="M213" s="12">
        <v>18.94189259689</v>
      </c>
      <c r="N213" s="12"/>
      <c r="O213" s="12"/>
    </row>
    <row r="214" spans="1:15" x14ac:dyDescent="0.3">
      <c r="A214" s="11" t="str">
        <f t="shared" si="3"/>
        <v>DISTRIBUCION VOLUMEN X CRITERIO (kg ó litros).Total Bebidas FriasDESPUES DE LA CENA</v>
      </c>
      <c r="B214" s="11" t="s">
        <v>50</v>
      </c>
      <c r="C214" s="11" t="s">
        <v>52</v>
      </c>
      <c r="D214" s="11" t="s">
        <v>202</v>
      </c>
      <c r="E214" s="12">
        <v>3.0935373694019002</v>
      </c>
      <c r="F214" s="12">
        <v>1.97027660420215</v>
      </c>
      <c r="G214" s="12">
        <v>2.03113182062356</v>
      </c>
      <c r="H214" s="12">
        <v>2.1786002783641201</v>
      </c>
      <c r="I214" s="12">
        <v>3.2740168018566602</v>
      </c>
      <c r="J214" s="12">
        <v>2.20501036240606</v>
      </c>
      <c r="K214" s="12">
        <v>2.4018235632024099</v>
      </c>
      <c r="L214" s="12">
        <v>2.3517044032855101</v>
      </c>
      <c r="M214" s="12">
        <v>3.3611518837231902</v>
      </c>
      <c r="N214" s="12"/>
      <c r="O214" s="12"/>
    </row>
    <row r="215" spans="1:15" x14ac:dyDescent="0.3">
      <c r="A215" s="11" t="str">
        <f t="shared" si="3"/>
        <v>DISTRIBUCION VOLUMEN X CRITERIO (kg ó litros).Total Bebidas FriasDURANTE EL DIA</v>
      </c>
      <c r="B215" s="11" t="s">
        <v>50</v>
      </c>
      <c r="C215" s="11" t="s">
        <v>52</v>
      </c>
      <c r="D215" s="11" t="s">
        <v>203</v>
      </c>
      <c r="E215" s="12">
        <v>6.8129870882535304</v>
      </c>
      <c r="F215" s="12">
        <v>6.1867393351543196</v>
      </c>
      <c r="G215" s="12">
        <v>7.3492262690552499</v>
      </c>
      <c r="H215" s="12">
        <v>7.0527401504539302</v>
      </c>
      <c r="I215" s="12">
        <v>7.3550991832266002</v>
      </c>
      <c r="J215" s="12">
        <v>5.70804326564277</v>
      </c>
      <c r="K215" s="12">
        <v>6.2646311365171004</v>
      </c>
      <c r="L215" s="12">
        <v>6.5120082355547</v>
      </c>
      <c r="M215" s="12">
        <v>6.5650644464743104</v>
      </c>
      <c r="N215" s="12"/>
      <c r="O215" s="12"/>
    </row>
    <row r="216" spans="1:15" x14ac:dyDescent="0.3">
      <c r="A216" s="11" t="str">
        <f t="shared" si="3"/>
        <v>DISTRIBUCION VOLUMEN X CRITERIO (kg ó litros).Total Bebidas FriasCON AMIGOS</v>
      </c>
      <c r="B216" s="11" t="s">
        <v>50</v>
      </c>
      <c r="C216" s="11" t="s">
        <v>52</v>
      </c>
      <c r="D216" s="11" t="s">
        <v>204</v>
      </c>
      <c r="E216" s="12">
        <v>30.084478025416601</v>
      </c>
      <c r="F216" s="12">
        <v>34.436671564738397</v>
      </c>
      <c r="G216" s="12">
        <v>32.848537756860701</v>
      </c>
      <c r="H216" s="12">
        <v>32.224465489642398</v>
      </c>
      <c r="I216" s="12">
        <v>30.483746453402301</v>
      </c>
      <c r="J216" s="12">
        <v>32.940185684955601</v>
      </c>
      <c r="K216" s="12">
        <v>33.479799127926299</v>
      </c>
      <c r="L216" s="12">
        <v>32.140683303594301</v>
      </c>
      <c r="M216" s="12">
        <v>31.7310293993512</v>
      </c>
      <c r="N216" s="12"/>
      <c r="O216" s="12"/>
    </row>
    <row r="217" spans="1:15" x14ac:dyDescent="0.3">
      <c r="A217" s="11" t="str">
        <f t="shared" si="3"/>
        <v>DISTRIBUCION VOLUMEN X CRITERIO (kg ó litros).Total Bebidas FriasCON CLIENTES</v>
      </c>
      <c r="B217" s="11" t="s">
        <v>50</v>
      </c>
      <c r="C217" s="11" t="s">
        <v>52</v>
      </c>
      <c r="D217" s="11" t="s">
        <v>205</v>
      </c>
      <c r="E217" s="12">
        <v>0.27918845345736898</v>
      </c>
      <c r="F217" s="12">
        <v>0.73923707887780099</v>
      </c>
      <c r="G217" s="12">
        <v>0.47663843501824399</v>
      </c>
      <c r="H217" s="12">
        <v>0.34548536472667501</v>
      </c>
      <c r="I217" s="12">
        <v>0.39708740575521201</v>
      </c>
      <c r="J217" s="12">
        <v>0.65368289634909305</v>
      </c>
      <c r="K217" s="12">
        <v>0.52110837657986298</v>
      </c>
      <c r="L217" s="12">
        <v>0.62948648345451896</v>
      </c>
      <c r="M217" s="12">
        <v>0.41523614342270299</v>
      </c>
      <c r="N217" s="12"/>
      <c r="O217" s="12"/>
    </row>
    <row r="218" spans="1:15" x14ac:dyDescent="0.3">
      <c r="A218" s="11" t="str">
        <f t="shared" si="3"/>
        <v>DISTRIBUCION VOLUMEN X CRITERIO (kg ó litros).Total Bebidas FriasCON COMPAÑEROS DE TRABAJO</v>
      </c>
      <c r="B218" s="11" t="s">
        <v>50</v>
      </c>
      <c r="C218" s="11" t="s">
        <v>52</v>
      </c>
      <c r="D218" s="11" t="s">
        <v>206</v>
      </c>
      <c r="E218" s="12">
        <v>4.1335070230195798</v>
      </c>
      <c r="F218" s="12">
        <v>6.3591515412274804</v>
      </c>
      <c r="G218" s="12">
        <v>7.7449641649320604</v>
      </c>
      <c r="H218" s="12">
        <v>6.9235119511062404</v>
      </c>
      <c r="I218" s="12">
        <v>4.5669538293015099</v>
      </c>
      <c r="J218" s="12">
        <v>6.3426814416022896</v>
      </c>
      <c r="K218" s="12">
        <v>5.5719400566799404</v>
      </c>
      <c r="L218" s="12">
        <v>5.2703590156922502</v>
      </c>
      <c r="M218" s="12">
        <v>4.0756459464926502</v>
      </c>
      <c r="N218" s="12"/>
      <c r="O218" s="12"/>
    </row>
    <row r="219" spans="1:15" x14ac:dyDescent="0.3">
      <c r="A219" s="11" t="str">
        <f t="shared" si="3"/>
        <v>DISTRIBUCION VOLUMEN X CRITERIO (kg ó litros).Total Bebidas FriasCON COMPAÑEROS DE CLASE</v>
      </c>
      <c r="B219" s="11" t="s">
        <v>50</v>
      </c>
      <c r="C219" s="11" t="s">
        <v>52</v>
      </c>
      <c r="D219" s="11" t="s">
        <v>207</v>
      </c>
      <c r="E219" s="12">
        <v>0.28340330675190101</v>
      </c>
      <c r="F219" s="12">
        <v>0.23044979795958201</v>
      </c>
      <c r="G219" s="12">
        <v>0.22824660614858799</v>
      </c>
      <c r="H219" s="12">
        <v>0.32779773306029297</v>
      </c>
      <c r="I219" s="12">
        <v>0.26541012566772598</v>
      </c>
      <c r="J219" s="12">
        <v>0.26860467932909199</v>
      </c>
      <c r="K219" s="12">
        <v>0.19415464785539599</v>
      </c>
      <c r="L219" s="12">
        <v>0.357926166521772</v>
      </c>
      <c r="M219" s="12">
        <v>0.131748615362837</v>
      </c>
      <c r="N219" s="12"/>
      <c r="O219" s="12"/>
    </row>
    <row r="220" spans="1:15" x14ac:dyDescent="0.3">
      <c r="A220" s="11" t="str">
        <f t="shared" si="3"/>
        <v>DISTRIBUCION VOLUMEN X CRITERIO (kg ó litros).Total Bebidas FriasCON FAMILIA</v>
      </c>
      <c r="B220" s="11" t="s">
        <v>50</v>
      </c>
      <c r="C220" s="11" t="s">
        <v>52</v>
      </c>
      <c r="D220" s="11" t="s">
        <v>208</v>
      </c>
      <c r="E220" s="12">
        <v>34.611522824898699</v>
      </c>
      <c r="F220" s="12">
        <v>28.2318261453632</v>
      </c>
      <c r="G220" s="12">
        <v>27.6874242457877</v>
      </c>
      <c r="H220" s="12">
        <v>29.855153137997402</v>
      </c>
      <c r="I220" s="12">
        <v>34.289924718047899</v>
      </c>
      <c r="J220" s="12">
        <v>29.187690838879799</v>
      </c>
      <c r="K220" s="12">
        <v>29.894179411905501</v>
      </c>
      <c r="L220" s="12">
        <v>30.392307283561301</v>
      </c>
      <c r="M220" s="12">
        <v>33.615492496221897</v>
      </c>
      <c r="N220" s="12"/>
      <c r="O220" s="12"/>
    </row>
    <row r="221" spans="1:15" x14ac:dyDescent="0.3">
      <c r="A221" s="11" t="str">
        <f t="shared" si="3"/>
        <v>DISTRIBUCION VOLUMEN X CRITERIO (kg ó litros).Total Bebidas FriasCON LA PAREJA</v>
      </c>
      <c r="B221" s="11" t="s">
        <v>50</v>
      </c>
      <c r="C221" s="11" t="s">
        <v>52</v>
      </c>
      <c r="D221" s="11" t="s">
        <v>209</v>
      </c>
      <c r="E221" s="12">
        <v>16.823363750851701</v>
      </c>
      <c r="F221" s="12">
        <v>15.534395680762699</v>
      </c>
      <c r="G221" s="12">
        <v>16.358680876087998</v>
      </c>
      <c r="H221" s="12">
        <v>16.4834329262426</v>
      </c>
      <c r="I221" s="12">
        <v>17.087771176592099</v>
      </c>
      <c r="J221" s="12">
        <v>15.4217325803682</v>
      </c>
      <c r="K221" s="12">
        <v>14.8395483942788</v>
      </c>
      <c r="L221" s="12">
        <v>16.6519099849741</v>
      </c>
      <c r="M221" s="12">
        <v>16.624230945026401</v>
      </c>
      <c r="N221" s="12"/>
      <c r="O221" s="12"/>
    </row>
    <row r="222" spans="1:15" x14ac:dyDescent="0.3">
      <c r="A222" s="11" t="str">
        <f t="shared" si="3"/>
        <v>DISTRIBUCION VOLUMEN X CRITERIO (kg ó litros).Total Bebidas FriasESTABA SOLO/A</v>
      </c>
      <c r="B222" s="11" t="s">
        <v>50</v>
      </c>
      <c r="C222" s="11" t="s">
        <v>52</v>
      </c>
      <c r="D222" s="11" t="s">
        <v>210</v>
      </c>
      <c r="E222" s="12">
        <v>13.306739008987</v>
      </c>
      <c r="F222" s="12">
        <v>13.9420463314869</v>
      </c>
      <c r="G222" s="12">
        <v>14.2287339564649</v>
      </c>
      <c r="H222" s="12">
        <v>13.1999374629698</v>
      </c>
      <c r="I222" s="12">
        <v>12.4040814371672</v>
      </c>
      <c r="J222" s="12">
        <v>14.6515201033032</v>
      </c>
      <c r="K222" s="12">
        <v>14.8790273217805</v>
      </c>
      <c r="L222" s="12">
        <v>13.9129702308408</v>
      </c>
      <c r="M222" s="12">
        <v>12.799301997099301</v>
      </c>
      <c r="N222" s="12"/>
      <c r="O222" s="12"/>
    </row>
    <row r="223" spans="1:15" x14ac:dyDescent="0.3">
      <c r="A223" s="11" t="str">
        <f t="shared" si="3"/>
        <v>DISTRIBUCION VOLUMEN X CRITERIO (kg ó litros).Total Bebidas FriasOTROS</v>
      </c>
      <c r="B223" s="11" t="s">
        <v>50</v>
      </c>
      <c r="C223" s="11" t="s">
        <v>52</v>
      </c>
      <c r="D223" s="11" t="s">
        <v>211</v>
      </c>
      <c r="E223" s="12">
        <v>0.47780460629770799</v>
      </c>
      <c r="F223" s="12">
        <v>0.52622487742845103</v>
      </c>
      <c r="G223" s="12">
        <v>0.426777145366254</v>
      </c>
      <c r="H223" s="12">
        <v>0.64022107746222201</v>
      </c>
      <c r="I223" s="12">
        <v>0.505027948381921</v>
      </c>
      <c r="J223" s="12">
        <v>0.53390261578432696</v>
      </c>
      <c r="K223" s="12">
        <v>0.62024446726687799</v>
      </c>
      <c r="L223" s="12">
        <v>0.644354695775741</v>
      </c>
      <c r="M223" s="12">
        <v>0.60731728406496599</v>
      </c>
      <c r="N223" s="12"/>
      <c r="O223" s="12"/>
    </row>
    <row r="224" spans="1:15" x14ac:dyDescent="0.3">
      <c r="A224" s="11" t="str">
        <f t="shared" si="3"/>
        <v>DISTRIBUCION VOLUMEN X CRITERIO (kg ó litros).Total Bebidas FriasESTAR TRABAJANDO</v>
      </c>
      <c r="B224" s="11" t="s">
        <v>50</v>
      </c>
      <c r="C224" s="11" t="s">
        <v>52</v>
      </c>
      <c r="D224" s="11" t="s">
        <v>212</v>
      </c>
      <c r="E224" s="12">
        <v>8.3549195629659891</v>
      </c>
      <c r="F224" s="12">
        <v>9.5172551209263592</v>
      </c>
      <c r="G224" s="12">
        <v>12.253118685529399</v>
      </c>
      <c r="H224" s="12">
        <v>10.060733018710801</v>
      </c>
      <c r="I224" s="12">
        <v>7.5718378580761403</v>
      </c>
      <c r="J224" s="12">
        <v>9.9092422457809501</v>
      </c>
      <c r="K224" s="12">
        <v>9.9674445590165703</v>
      </c>
      <c r="L224" s="12">
        <v>9.1129209104100894</v>
      </c>
      <c r="M224" s="12">
        <v>7.44677115755134</v>
      </c>
      <c r="N224" s="12"/>
      <c r="O224" s="12"/>
    </row>
    <row r="225" spans="1:15" x14ac:dyDescent="0.3">
      <c r="A225" s="11" t="str">
        <f t="shared" si="3"/>
        <v>DISTRIBUCION VOLUMEN X CRITERIO (kg ó litros).Total Bebidas FriasCOMIDA DE NEGOCIOS</v>
      </c>
      <c r="B225" s="11" t="s">
        <v>50</v>
      </c>
      <c r="C225" s="11" t="s">
        <v>52</v>
      </c>
      <c r="D225" s="11" t="s">
        <v>213</v>
      </c>
      <c r="E225" s="12">
        <v>0.218417937995772</v>
      </c>
      <c r="F225" s="12">
        <v>0.21923708600274699</v>
      </c>
      <c r="G225" s="12">
        <v>0.26168834060058899</v>
      </c>
      <c r="H225" s="12">
        <v>0.21646934976506399</v>
      </c>
      <c r="I225" s="12">
        <v>0.26934155012261501</v>
      </c>
      <c r="J225" s="12">
        <v>0.48359755370051599</v>
      </c>
      <c r="K225" s="12">
        <v>0.27236562314463802</v>
      </c>
      <c r="L225" s="12">
        <v>0.32816469065361797</v>
      </c>
      <c r="M225" s="12">
        <v>0.22812216180038</v>
      </c>
      <c r="N225" s="12"/>
      <c r="O225" s="12"/>
    </row>
    <row r="226" spans="1:15" x14ac:dyDescent="0.3">
      <c r="A226" s="11" t="str">
        <f t="shared" si="3"/>
        <v>DISTRIBUCION VOLUMEN X CRITERIO (kg ó litros).Total Bebidas FriasPOR PLACER/RELAX</v>
      </c>
      <c r="B226" s="11" t="s">
        <v>50</v>
      </c>
      <c r="C226" s="11" t="s">
        <v>52</v>
      </c>
      <c r="D226" s="11" t="s">
        <v>214</v>
      </c>
      <c r="E226" s="12">
        <v>20.294752289506899</v>
      </c>
      <c r="F226" s="12">
        <v>15.2016261928212</v>
      </c>
      <c r="G226" s="12">
        <v>14.9976749902601</v>
      </c>
      <c r="H226" s="12">
        <v>16.463864286989399</v>
      </c>
      <c r="I226" s="12">
        <v>20.734001863930601</v>
      </c>
      <c r="J226" s="12">
        <v>16.500496161290801</v>
      </c>
      <c r="K226" s="12">
        <v>15.788337309669901</v>
      </c>
      <c r="L226" s="12">
        <v>17.104709799838201</v>
      </c>
      <c r="M226" s="12">
        <v>20.245194186621099</v>
      </c>
      <c r="N226" s="12"/>
      <c r="O226" s="12"/>
    </row>
    <row r="227" spans="1:15" x14ac:dyDescent="0.3">
      <c r="A227" s="11" t="str">
        <f t="shared" si="3"/>
        <v>DISTRIBUCION VOLUMEN X CRITERIO (kg ó litros).Total Bebidas FriasTENER HAMBRE/SIN PLANIFICAR</v>
      </c>
      <c r="B227" s="11" t="s">
        <v>50</v>
      </c>
      <c r="C227" s="11" t="s">
        <v>52</v>
      </c>
      <c r="D227" s="11" t="s">
        <v>215</v>
      </c>
      <c r="E227" s="12">
        <v>23.539734854036499</v>
      </c>
      <c r="F227" s="12">
        <v>22.643372276536098</v>
      </c>
      <c r="G227" s="12">
        <v>21.4648973164091</v>
      </c>
      <c r="H227" s="12">
        <v>22.348733430711199</v>
      </c>
      <c r="I227" s="12">
        <v>22.8137088859546</v>
      </c>
      <c r="J227" s="12">
        <v>20.608555963658102</v>
      </c>
      <c r="K227" s="12">
        <v>21.4529053835813</v>
      </c>
      <c r="L227" s="12">
        <v>22.6390365491159</v>
      </c>
      <c r="M227" s="12">
        <v>22.5465019321238</v>
      </c>
      <c r="N227" s="12"/>
      <c r="O227" s="12"/>
    </row>
    <row r="228" spans="1:15" x14ac:dyDescent="0.3">
      <c r="A228" s="11" t="str">
        <f t="shared" si="3"/>
        <v>DISTRIBUCION VOLUMEN X CRITERIO (kg ó litros).Total Bebidas FriasESTAR DE COMPRAS</v>
      </c>
      <c r="B228" s="11" t="s">
        <v>50</v>
      </c>
      <c r="C228" s="11" t="s">
        <v>52</v>
      </c>
      <c r="D228" s="11" t="s">
        <v>216</v>
      </c>
      <c r="E228" s="12">
        <v>2.23307780101878</v>
      </c>
      <c r="F228" s="12">
        <v>2.9158076538461599</v>
      </c>
      <c r="G228" s="12">
        <v>2.6065356193904901</v>
      </c>
      <c r="H228" s="12">
        <v>2.0257493542557601</v>
      </c>
      <c r="I228" s="12">
        <v>2.26087331725001</v>
      </c>
      <c r="J228" s="12">
        <v>2.61228525843894</v>
      </c>
      <c r="K228" s="12">
        <v>2.32531591948129</v>
      </c>
      <c r="L228" s="12">
        <v>2.08260395378531</v>
      </c>
      <c r="M228" s="12">
        <v>2.4729376608561999</v>
      </c>
      <c r="N228" s="12"/>
      <c r="O228" s="12"/>
    </row>
    <row r="229" spans="1:15" x14ac:dyDescent="0.3">
      <c r="A229" s="11" t="str">
        <f t="shared" si="3"/>
        <v>DISTRIBUCION VOLUMEN X CRITERIO (kg ó litros).Total Bebidas FriasNO COCINAR EN CASA</v>
      </c>
      <c r="B229" s="11" t="s">
        <v>50</v>
      </c>
      <c r="C229" s="11" t="s">
        <v>52</v>
      </c>
      <c r="D229" s="11" t="s">
        <v>217</v>
      </c>
      <c r="E229" s="12">
        <v>3.0307308631116299</v>
      </c>
      <c r="F229" s="12">
        <v>3.6727160696250198</v>
      </c>
      <c r="G229" s="12">
        <v>3.3889280411479499</v>
      </c>
      <c r="H229" s="12">
        <v>3.6935429191706799</v>
      </c>
      <c r="I229" s="12">
        <v>2.8640465959973902</v>
      </c>
      <c r="J229" s="12">
        <v>3.4303272451648499</v>
      </c>
      <c r="K229" s="12">
        <v>3.1409023303558601</v>
      </c>
      <c r="L229" s="12">
        <v>3.3788944122131301</v>
      </c>
      <c r="M229" s="12">
        <v>3.22350799746869</v>
      </c>
      <c r="N229" s="12"/>
      <c r="O229" s="12"/>
    </row>
    <row r="230" spans="1:15" x14ac:dyDescent="0.3">
      <c r="A230" s="11" t="str">
        <f t="shared" si="3"/>
        <v>DISTRIBUCION VOLUMEN X CRITERIO (kg ó litros).Total Bebidas FriasCELEBRACION/FIESTA/SALIR TOMAR</v>
      </c>
      <c r="B230" s="11" t="s">
        <v>50</v>
      </c>
      <c r="C230" s="11" t="s">
        <v>52</v>
      </c>
      <c r="D230" s="11" t="s">
        <v>218</v>
      </c>
      <c r="E230" s="12">
        <v>35.615131403605403</v>
      </c>
      <c r="F230" s="12">
        <v>38.708252367017202</v>
      </c>
      <c r="G230" s="12">
        <v>37.171173414497297</v>
      </c>
      <c r="H230" s="12">
        <v>37.583115221803702</v>
      </c>
      <c r="I230" s="12">
        <v>35.224458115996597</v>
      </c>
      <c r="J230" s="12">
        <v>38.665323896462702</v>
      </c>
      <c r="K230" s="12">
        <v>38.724789259873603</v>
      </c>
      <c r="L230" s="12">
        <v>36.898712668676097</v>
      </c>
      <c r="M230" s="12">
        <v>36.007534583081302</v>
      </c>
      <c r="N230" s="12"/>
      <c r="O230" s="12"/>
    </row>
    <row r="231" spans="1:15" x14ac:dyDescent="0.3">
      <c r="A231" s="11" t="str">
        <f t="shared" si="3"/>
        <v>DISTRIBUCION VOLUMEN X CRITERIO (kg ó litros).Total Bebidas FriasVIENDO DEPORTES</v>
      </c>
      <c r="B231" s="11" t="s">
        <v>50</v>
      </c>
      <c r="C231" s="11" t="s">
        <v>52</v>
      </c>
      <c r="D231" s="11" t="s">
        <v>219</v>
      </c>
      <c r="E231" s="12">
        <v>0.80959973837408905</v>
      </c>
      <c r="F231" s="12">
        <v>1.4054988331813401</v>
      </c>
      <c r="G231" s="12">
        <v>1.8782758221562601</v>
      </c>
      <c r="H231" s="12">
        <v>1.8602298402766899</v>
      </c>
      <c r="I231" s="12">
        <v>1.9173564366387299</v>
      </c>
      <c r="J231" s="12">
        <v>1.83802127919956</v>
      </c>
      <c r="K231" s="12">
        <v>2.30644174029853</v>
      </c>
      <c r="L231" s="12">
        <v>2.1838678657575401</v>
      </c>
      <c r="M231" s="12">
        <v>1.2801412311314799</v>
      </c>
      <c r="N231" s="12"/>
      <c r="O231" s="12"/>
    </row>
    <row r="232" spans="1:15" x14ac:dyDescent="0.3">
      <c r="A232" s="11" t="str">
        <f t="shared" si="3"/>
        <v>DISTRIBUCION VOLUMEN X CRITERIO (kg ó litros).Total Bebidas FriasOTROS MOTIVOS</v>
      </c>
      <c r="B232" s="11" t="s">
        <v>50</v>
      </c>
      <c r="C232" s="11" t="s">
        <v>52</v>
      </c>
      <c r="D232" s="11" t="s">
        <v>220</v>
      </c>
      <c r="E232" s="12">
        <v>5.9036421310208498</v>
      </c>
      <c r="F232" s="12">
        <v>5.7162342794297203</v>
      </c>
      <c r="G232" s="12">
        <v>5.9777077079740497</v>
      </c>
      <c r="H232" s="12">
        <v>5.7475632330682904</v>
      </c>
      <c r="I232" s="12">
        <v>6.3443778010685099</v>
      </c>
      <c r="J232" s="12">
        <v>5.9521520008926698</v>
      </c>
      <c r="K232" s="12">
        <v>6.0215050379503898</v>
      </c>
      <c r="L232" s="12">
        <v>6.2710877771229798</v>
      </c>
      <c r="M232" s="12">
        <v>6.5492908182921896</v>
      </c>
      <c r="N232" s="12"/>
      <c r="O232" s="12"/>
    </row>
    <row r="233" spans="1:15" x14ac:dyDescent="0.3">
      <c r="A233" s="11" t="str">
        <f t="shared" si="3"/>
        <v>DISTRIBUCION VOLUMEN X CRITERIO (kg ó litros).Total Bebidas CalienteT.ESPAÑA</v>
      </c>
      <c r="B233" s="11" t="s">
        <v>50</v>
      </c>
      <c r="C233" s="11" t="s">
        <v>51</v>
      </c>
      <c r="D233" s="11" t="s">
        <v>142</v>
      </c>
      <c r="E233" s="12">
        <v>100</v>
      </c>
      <c r="F233" s="12">
        <v>100</v>
      </c>
      <c r="G233" s="12">
        <v>100</v>
      </c>
      <c r="H233" s="12">
        <v>100</v>
      </c>
      <c r="I233" s="12">
        <v>100</v>
      </c>
      <c r="J233" s="12">
        <v>100</v>
      </c>
      <c r="K233" s="12">
        <v>100</v>
      </c>
      <c r="L233" s="12">
        <v>100</v>
      </c>
      <c r="M233" s="12">
        <v>100</v>
      </c>
      <c r="N233" s="12"/>
      <c r="O233" s="12"/>
    </row>
    <row r="234" spans="1:15" x14ac:dyDescent="0.3">
      <c r="A234" s="11" t="str">
        <f t="shared" si="3"/>
        <v>DISTRIBUCION VOLUMEN X CRITERIO (kg ó litros).Total Bebidas CalienteHiper+Super+Discount+G.A</v>
      </c>
      <c r="B234" s="11" t="s">
        <v>50</v>
      </c>
      <c r="C234" s="11" t="s">
        <v>51</v>
      </c>
      <c r="D234" s="11" t="s">
        <v>176</v>
      </c>
      <c r="E234" s="12">
        <v>2.0381162587628099</v>
      </c>
      <c r="F234" s="12">
        <v>1.4406569438127199</v>
      </c>
      <c r="G234" s="12">
        <v>1.3916196598139201</v>
      </c>
      <c r="H234" s="12">
        <v>1.4248547979733099</v>
      </c>
      <c r="I234" s="12">
        <v>2.4318871314434798</v>
      </c>
      <c r="J234" s="12">
        <v>1.73052524243683</v>
      </c>
      <c r="K234" s="12">
        <v>1.7696940230879901</v>
      </c>
      <c r="L234" s="12">
        <v>2.4764945048749998</v>
      </c>
      <c r="M234" s="12">
        <v>2.8163489922488898</v>
      </c>
      <c r="N234" s="12"/>
      <c r="O234" s="12"/>
    </row>
    <row r="235" spans="1:15" x14ac:dyDescent="0.3">
      <c r="A235" s="11" t="str">
        <f t="shared" si="3"/>
        <v>DISTRIBUCION VOLUMEN X CRITERIO (kg ó litros).Total Bebidas CalienteRestaurantes</v>
      </c>
      <c r="B235" s="11" t="s">
        <v>50</v>
      </c>
      <c r="C235" s="11" t="s">
        <v>51</v>
      </c>
      <c r="D235" s="11" t="s">
        <v>177</v>
      </c>
      <c r="E235" s="12">
        <v>4.46216478673123</v>
      </c>
      <c r="F235" s="12">
        <v>4.3260808340504404</v>
      </c>
      <c r="G235" s="12">
        <v>3.9034465581914501</v>
      </c>
      <c r="H235" s="12">
        <v>4.3986376036615402</v>
      </c>
      <c r="I235" s="12">
        <v>4.5613634557667702</v>
      </c>
      <c r="J235" s="12">
        <v>4.3949192860343498</v>
      </c>
      <c r="K235" s="12">
        <v>4.2721200040665899</v>
      </c>
      <c r="L235" s="12">
        <v>4.5450017343360098</v>
      </c>
      <c r="M235" s="12">
        <v>4.5137941716859897</v>
      </c>
      <c r="N235" s="12"/>
      <c r="O235" s="12"/>
    </row>
    <row r="236" spans="1:15" x14ac:dyDescent="0.3">
      <c r="A236" s="11" t="str">
        <f t="shared" si="3"/>
        <v>DISTRIBUCION VOLUMEN X CRITERIO (kg ó litros).Total Bebidas CalienteRestaurantes Fast Food</v>
      </c>
      <c r="B236" s="11" t="s">
        <v>50</v>
      </c>
      <c r="C236" s="11" t="s">
        <v>51</v>
      </c>
      <c r="D236" s="11" t="s">
        <v>178</v>
      </c>
      <c r="E236" s="12">
        <v>1.35120526876112</v>
      </c>
      <c r="F236" s="12">
        <v>1.42591385753035</v>
      </c>
      <c r="G236" s="12">
        <v>1.7367388124065299</v>
      </c>
      <c r="H236" s="12">
        <v>1.77904209026157</v>
      </c>
      <c r="I236" s="12">
        <v>1.80571526580659</v>
      </c>
      <c r="J236" s="12">
        <v>1.7320276594073201</v>
      </c>
      <c r="K236" s="12">
        <v>1.7464288122360601</v>
      </c>
      <c r="L236" s="12">
        <v>1.63102355973894</v>
      </c>
      <c r="M236" s="12">
        <v>1.81662273494129</v>
      </c>
      <c r="N236" s="12"/>
      <c r="O236" s="12"/>
    </row>
    <row r="237" spans="1:15" x14ac:dyDescent="0.3">
      <c r="A237" s="11" t="str">
        <f t="shared" si="3"/>
        <v>DISTRIBUCION VOLUMEN X CRITERIO (kg ó litros).Total Bebidas CalienteBares/Cafeterias/Cervecerias</v>
      </c>
      <c r="B237" s="11" t="s">
        <v>50</v>
      </c>
      <c r="C237" s="11" t="s">
        <v>51</v>
      </c>
      <c r="D237" s="11" t="s">
        <v>179</v>
      </c>
      <c r="E237" s="12">
        <v>71.571623698467903</v>
      </c>
      <c r="F237" s="12">
        <v>72.969833814976397</v>
      </c>
      <c r="G237" s="12">
        <v>72.408432586694403</v>
      </c>
      <c r="H237" s="12">
        <v>72.396575775067603</v>
      </c>
      <c r="I237" s="12">
        <v>70.342142575737299</v>
      </c>
      <c r="J237" s="12">
        <v>71.441729169612998</v>
      </c>
      <c r="K237" s="12">
        <v>71.580394455626703</v>
      </c>
      <c r="L237" s="12">
        <v>70.574884051661101</v>
      </c>
      <c r="M237" s="12">
        <v>69.679322672838197</v>
      </c>
      <c r="N237" s="12"/>
      <c r="O237" s="12"/>
    </row>
    <row r="238" spans="1:15" x14ac:dyDescent="0.3">
      <c r="A238" s="11" t="str">
        <f t="shared" si="3"/>
        <v>DISTRIBUCION VOLUMEN X CRITERIO (kg ó litros).Total Bebidas CalientePanaderias/Pastelerias</v>
      </c>
      <c r="B238" s="11" t="s">
        <v>50</v>
      </c>
      <c r="C238" s="11" t="s">
        <v>51</v>
      </c>
      <c r="D238" s="11" t="s">
        <v>180</v>
      </c>
      <c r="E238" s="12">
        <v>3.41483881705012</v>
      </c>
      <c r="F238" s="12">
        <v>4.5276481606925101</v>
      </c>
      <c r="G238" s="12">
        <v>4.2087329936221902</v>
      </c>
      <c r="H238" s="12">
        <v>3.8196338408016302</v>
      </c>
      <c r="I238" s="12">
        <v>3.98961629995086</v>
      </c>
      <c r="J238" s="12">
        <v>4.7557440916431704</v>
      </c>
      <c r="K238" s="12">
        <v>4.7931903489527103</v>
      </c>
      <c r="L238" s="12">
        <v>4.7201595976306203</v>
      </c>
      <c r="M238" s="12">
        <v>4.3582603569704403</v>
      </c>
      <c r="N238" s="12"/>
      <c r="O238" s="12"/>
    </row>
    <row r="239" spans="1:15" x14ac:dyDescent="0.3">
      <c r="A239" s="11" t="str">
        <f t="shared" si="3"/>
        <v>DISTRIBUCION VOLUMEN X CRITERIO (kg ó litros).Total Bebidas CalienteTda.Alimentacion/Delicatesen</v>
      </c>
      <c r="B239" s="11" t="s">
        <v>50</v>
      </c>
      <c r="C239" s="11" t="s">
        <v>51</v>
      </c>
      <c r="D239" s="11" t="s">
        <v>181</v>
      </c>
      <c r="E239" s="12">
        <v>0.27215318796675703</v>
      </c>
      <c r="F239" s="12">
        <v>0.13423169181936201</v>
      </c>
      <c r="G239" s="12">
        <v>0.18333864238425901</v>
      </c>
      <c r="H239" s="12">
        <v>0.18004111794598099</v>
      </c>
      <c r="I239" s="12">
        <v>0.224131923400571</v>
      </c>
      <c r="J239" s="12">
        <v>0.16287863700602601</v>
      </c>
      <c r="K239" s="12">
        <v>0.11251136508199</v>
      </c>
      <c r="L239" s="12">
        <v>0.15501093414832601</v>
      </c>
      <c r="M239" s="12">
        <v>0.19016935163483001</v>
      </c>
      <c r="N239" s="12"/>
      <c r="O239" s="12"/>
    </row>
    <row r="240" spans="1:15" x14ac:dyDescent="0.3">
      <c r="A240" s="11" t="str">
        <f t="shared" si="3"/>
        <v>DISTRIBUCION VOLUMEN X CRITERIO (kg ó litros).Total Bebidas CalienteCanal Conveniencia/24h</v>
      </c>
      <c r="B240" s="11" t="s">
        <v>50</v>
      </c>
      <c r="C240" s="11" t="s">
        <v>51</v>
      </c>
      <c r="D240" s="11" t="s">
        <v>182</v>
      </c>
      <c r="E240" s="12">
        <v>0.28694928846655499</v>
      </c>
      <c r="F240" s="12">
        <v>0.41838576421281898</v>
      </c>
      <c r="G240" s="12">
        <v>0.35155715742907001</v>
      </c>
      <c r="H240" s="12">
        <v>0.365185033936958</v>
      </c>
      <c r="I240" s="12">
        <v>0.34596080726075801</v>
      </c>
      <c r="J240" s="12">
        <v>0.35644880081614799</v>
      </c>
      <c r="K240" s="12">
        <v>0.42488705059897802</v>
      </c>
      <c r="L240" s="12">
        <v>0.440975526548335</v>
      </c>
      <c r="M240" s="12">
        <v>0.57755077386542597</v>
      </c>
      <c r="N240" s="12"/>
      <c r="O240" s="12"/>
    </row>
    <row r="241" spans="1:15" x14ac:dyDescent="0.3">
      <c r="A241" s="11" t="str">
        <f t="shared" si="3"/>
        <v>DISTRIBUCION VOLUMEN X CRITERIO (kg ó litros).Total Bebidas CalienteHoteles</v>
      </c>
      <c r="B241" s="11" t="s">
        <v>50</v>
      </c>
      <c r="C241" s="11" t="s">
        <v>51</v>
      </c>
      <c r="D241" s="11" t="s">
        <v>183</v>
      </c>
      <c r="E241" s="12">
        <v>0.68405020441180098</v>
      </c>
      <c r="F241" s="12">
        <v>0.26506464105306998</v>
      </c>
      <c r="G241" s="12">
        <v>0.39395278408613799</v>
      </c>
      <c r="H241" s="12">
        <v>0.58384335446348201</v>
      </c>
      <c r="I241" s="12">
        <v>0.74128450305998295</v>
      </c>
      <c r="J241" s="12">
        <v>0.51508630394241195</v>
      </c>
      <c r="K241" s="12">
        <v>0.430988968662112</v>
      </c>
      <c r="L241" s="12">
        <v>0.54902667837071495</v>
      </c>
      <c r="M241" s="12">
        <v>0.72413595178118495</v>
      </c>
      <c r="N241" s="12"/>
      <c r="O241" s="12"/>
    </row>
    <row r="242" spans="1:15" x14ac:dyDescent="0.3">
      <c r="A242" s="11" t="str">
        <f t="shared" si="3"/>
        <v>DISTRIBUCION VOLUMEN X CRITERIO (kg ó litros).Total Bebidas CalienteEstaciones de servicio</v>
      </c>
      <c r="B242" s="11" t="s">
        <v>50</v>
      </c>
      <c r="C242" s="11" t="s">
        <v>51</v>
      </c>
      <c r="D242" s="11" t="s">
        <v>184</v>
      </c>
      <c r="E242" s="12">
        <v>2.83216486155241</v>
      </c>
      <c r="F242" s="12">
        <v>2.09140060507842</v>
      </c>
      <c r="G242" s="12">
        <v>1.9074562067290599</v>
      </c>
      <c r="H242" s="12">
        <v>2.1832553342916001</v>
      </c>
      <c r="I242" s="12">
        <v>2.7077793047641201</v>
      </c>
      <c r="J242" s="12">
        <v>2.15015707017271</v>
      </c>
      <c r="K242" s="12">
        <v>2.0663971732900301</v>
      </c>
      <c r="L242" s="12">
        <v>2.35483695241214</v>
      </c>
      <c r="M242" s="12">
        <v>2.77337805189299</v>
      </c>
      <c r="N242" s="12"/>
      <c r="O242" s="12"/>
    </row>
    <row r="243" spans="1:15" x14ac:dyDescent="0.3">
      <c r="A243" s="11" t="str">
        <f t="shared" si="3"/>
        <v>DISTRIBUCION VOLUMEN X CRITERIO (kg ó litros).Total Bebidas CalienteMaquinas dispensadoras</v>
      </c>
      <c r="B243" s="11" t="s">
        <v>50</v>
      </c>
      <c r="C243" s="11" t="s">
        <v>51</v>
      </c>
      <c r="D243" s="11" t="s">
        <v>185</v>
      </c>
      <c r="E243" s="12">
        <v>6.9543673883465802</v>
      </c>
      <c r="F243" s="12">
        <v>6.9006479190944896</v>
      </c>
      <c r="G243" s="12">
        <v>8.0257604154030897</v>
      </c>
      <c r="H243" s="12">
        <v>7.6845239054822798</v>
      </c>
      <c r="I243" s="12">
        <v>7.2524930414772104</v>
      </c>
      <c r="J243" s="12">
        <v>7.5357659457510504</v>
      </c>
      <c r="K243" s="12">
        <v>7.6731054671381802</v>
      </c>
      <c r="L243" s="12">
        <v>7.3944430622151396</v>
      </c>
      <c r="M243" s="12">
        <v>7.1453956801121503</v>
      </c>
      <c r="N243" s="12"/>
      <c r="O243" s="12"/>
    </row>
    <row r="244" spans="1:15" x14ac:dyDescent="0.3">
      <c r="A244" s="11" t="str">
        <f t="shared" si="3"/>
        <v>DISTRIBUCION VOLUMEN X CRITERIO (kg ó litros).Total Bebidas CalienteServicio en la empresa</v>
      </c>
      <c r="B244" s="11" t="s">
        <v>50</v>
      </c>
      <c r="C244" s="11" t="s">
        <v>51</v>
      </c>
      <c r="D244" s="11" t="s">
        <v>186</v>
      </c>
      <c r="E244" s="12">
        <v>2.8966287427986002</v>
      </c>
      <c r="F244" s="12">
        <v>2.9716692238058502</v>
      </c>
      <c r="G244" s="12">
        <v>3.00885948186892</v>
      </c>
      <c r="H244" s="12">
        <v>2.8086248123753501</v>
      </c>
      <c r="I244" s="12">
        <v>2.5671996506722401</v>
      </c>
      <c r="J244" s="12">
        <v>2.76560472735388</v>
      </c>
      <c r="K244" s="12">
        <v>2.6810857534673498</v>
      </c>
      <c r="L244" s="12">
        <v>2.8152435342221498</v>
      </c>
      <c r="M244" s="12">
        <v>2.6018659404875399</v>
      </c>
      <c r="N244" s="12"/>
      <c r="O244" s="12"/>
    </row>
    <row r="245" spans="1:15" x14ac:dyDescent="0.3">
      <c r="A245" s="11" t="str">
        <f t="shared" si="3"/>
        <v>DISTRIBUCION VOLUMEN X CRITERIO (kg ó litros).Total Bebidas CalienteResto de canales</v>
      </c>
      <c r="B245" s="11" t="s">
        <v>50</v>
      </c>
      <c r="C245" s="11" t="s">
        <v>51</v>
      </c>
      <c r="D245" s="11" t="s">
        <v>187</v>
      </c>
      <c r="E245" s="12">
        <v>3.2357388844615702</v>
      </c>
      <c r="F245" s="12">
        <v>2.5284613510828802</v>
      </c>
      <c r="G245" s="12">
        <v>2.4801042580035801</v>
      </c>
      <c r="H245" s="12">
        <v>2.37578069058541</v>
      </c>
      <c r="I245" s="12">
        <v>3.0304118421111199</v>
      </c>
      <c r="J245" s="12">
        <v>2.4591108845063099</v>
      </c>
      <c r="K245" s="12">
        <v>2.4492032267068899</v>
      </c>
      <c r="L245" s="12">
        <v>2.3428914472540199</v>
      </c>
      <c r="M245" s="12">
        <v>2.8031679109625798</v>
      </c>
      <c r="N245" s="12"/>
      <c r="O245" s="12"/>
    </row>
    <row r="246" spans="1:15" x14ac:dyDescent="0.3">
      <c r="A246" s="11" t="str">
        <f t="shared" si="3"/>
        <v>DISTRIBUCION VOLUMEN X CRITERIO (kg ó litros).Total Bebidas CalienteEN LA CALLE</v>
      </c>
      <c r="B246" s="11" t="s">
        <v>50</v>
      </c>
      <c r="C246" s="11" t="s">
        <v>51</v>
      </c>
      <c r="D246" s="11" t="s">
        <v>188</v>
      </c>
      <c r="E246" s="12">
        <v>2.1212740582178999</v>
      </c>
      <c r="F246" s="12">
        <v>1.3979769738603101</v>
      </c>
      <c r="G246" s="12">
        <v>1.55444496296407</v>
      </c>
      <c r="H246" s="12">
        <v>1.51748090343341</v>
      </c>
      <c r="I246" s="12">
        <v>1.95271027867217</v>
      </c>
      <c r="J246" s="12">
        <v>1.5819100384779401</v>
      </c>
      <c r="K246" s="12">
        <v>1.4292577431790501</v>
      </c>
      <c r="L246" s="12">
        <v>1.79990950205913</v>
      </c>
      <c r="M246" s="12">
        <v>1.9885593785342699</v>
      </c>
      <c r="N246" s="12"/>
      <c r="O246" s="12"/>
    </row>
    <row r="247" spans="1:15" x14ac:dyDescent="0.3">
      <c r="A247" s="11" t="str">
        <f t="shared" si="3"/>
        <v>DISTRIBUCION VOLUMEN X CRITERIO (kg ó litros).Total Bebidas CalienteEN CASA DE OTROS</v>
      </c>
      <c r="B247" s="11" t="s">
        <v>50</v>
      </c>
      <c r="C247" s="11" t="s">
        <v>51</v>
      </c>
      <c r="D247" s="11" t="s">
        <v>189</v>
      </c>
      <c r="E247" s="12">
        <v>0.72306481011374102</v>
      </c>
      <c r="F247" s="12">
        <v>0.823173919039349</v>
      </c>
      <c r="G247" s="12">
        <v>0.74178976982898004</v>
      </c>
      <c r="H247" s="12">
        <v>0.691309586494529</v>
      </c>
      <c r="I247" s="12">
        <v>1.0732271427506099</v>
      </c>
      <c r="J247" s="12">
        <v>0.51590091675065197</v>
      </c>
      <c r="K247" s="12">
        <v>0.82293480927761498</v>
      </c>
      <c r="L247" s="12">
        <v>0.77361144515809799</v>
      </c>
      <c r="M247" s="12">
        <v>0.91345222053791897</v>
      </c>
      <c r="N247" s="12"/>
      <c r="O247" s="12"/>
    </row>
    <row r="248" spans="1:15" x14ac:dyDescent="0.3">
      <c r="A248" s="11" t="str">
        <f t="shared" si="3"/>
        <v>DISTRIBUCION VOLUMEN X CRITERIO (kg ó litros).Total Bebidas CalienteEN EL ESTABLECIMIENTO</v>
      </c>
      <c r="B248" s="11" t="s">
        <v>50</v>
      </c>
      <c r="C248" s="11" t="s">
        <v>51</v>
      </c>
      <c r="D248" s="11" t="s">
        <v>190</v>
      </c>
      <c r="E248" s="12">
        <v>82.511903188299499</v>
      </c>
      <c r="F248" s="12">
        <v>82.759981853316404</v>
      </c>
      <c r="G248" s="12">
        <v>81.999489576842606</v>
      </c>
      <c r="H248" s="12">
        <v>82.790822834352298</v>
      </c>
      <c r="I248" s="12">
        <v>82.321009424889894</v>
      </c>
      <c r="J248" s="12">
        <v>82.104982556460598</v>
      </c>
      <c r="K248" s="12">
        <v>82.827406911206296</v>
      </c>
      <c r="L248" s="12">
        <v>82.110660099224603</v>
      </c>
      <c r="M248" s="12">
        <v>82.306109074104597</v>
      </c>
      <c r="N248" s="12"/>
      <c r="O248" s="12"/>
    </row>
    <row r="249" spans="1:15" x14ac:dyDescent="0.3">
      <c r="A249" s="11" t="str">
        <f t="shared" si="3"/>
        <v>DISTRIBUCION VOLUMEN X CRITERIO (kg ó litros).Total Bebidas CalienteEN EL TRABAJO</v>
      </c>
      <c r="B249" s="11" t="s">
        <v>50</v>
      </c>
      <c r="C249" s="11" t="s">
        <v>51</v>
      </c>
      <c r="D249" s="11" t="s">
        <v>191</v>
      </c>
      <c r="E249" s="12">
        <v>12.791694656367101</v>
      </c>
      <c r="F249" s="12">
        <v>12.8179683396993</v>
      </c>
      <c r="G249" s="12">
        <v>13.175074756996199</v>
      </c>
      <c r="H249" s="12">
        <v>12.8627099526315</v>
      </c>
      <c r="I249" s="12">
        <v>12.182724321507401</v>
      </c>
      <c r="J249" s="12">
        <v>12.7783831313915</v>
      </c>
      <c r="K249" s="12">
        <v>12.0902517983394</v>
      </c>
      <c r="L249" s="12">
        <v>12.370763967417499</v>
      </c>
      <c r="M249" s="12">
        <v>12.164638385696399</v>
      </c>
      <c r="N249" s="12"/>
      <c r="O249" s="12"/>
    </row>
    <row r="250" spans="1:15" x14ac:dyDescent="0.3">
      <c r="A250" s="11" t="str">
        <f t="shared" si="3"/>
        <v>DISTRIBUCION VOLUMEN X CRITERIO (kg ó litros).Total Bebidas CalienteEN COLEGIO/INSTITUTO/UNIV.</v>
      </c>
      <c r="B250" s="11" t="s">
        <v>50</v>
      </c>
      <c r="C250" s="11" t="s">
        <v>51</v>
      </c>
      <c r="D250" s="11" t="s">
        <v>192</v>
      </c>
      <c r="E250" s="12">
        <v>0.30853457631735298</v>
      </c>
      <c r="F250" s="12">
        <v>0.460323357876957</v>
      </c>
      <c r="G250" s="12">
        <v>0.35083305750846999</v>
      </c>
      <c r="H250" s="12">
        <v>0.200614878964232</v>
      </c>
      <c r="I250" s="12">
        <v>0.115071814444086</v>
      </c>
      <c r="J250" s="12">
        <v>0.40374300674137398</v>
      </c>
      <c r="K250" s="12">
        <v>0.25260663683886497</v>
      </c>
      <c r="L250" s="12">
        <v>0.33312348680964499</v>
      </c>
      <c r="M250" s="12">
        <v>0.18524257759054599</v>
      </c>
      <c r="N250" s="12"/>
      <c r="O250" s="12"/>
    </row>
    <row r="251" spans="1:15" x14ac:dyDescent="0.3">
      <c r="A251" s="11" t="str">
        <f t="shared" si="3"/>
        <v>DISTRIBUCION VOLUMEN X CRITERIO (kg ó litros).Total Bebidas CalienteEN MI CASA</v>
      </c>
      <c r="B251" s="11" t="s">
        <v>50</v>
      </c>
      <c r="C251" s="11" t="s">
        <v>51</v>
      </c>
      <c r="D251" s="11" t="s">
        <v>193</v>
      </c>
      <c r="E251" s="12">
        <v>0.25456617398243198</v>
      </c>
      <c r="F251" s="12">
        <v>0.35734444357301198</v>
      </c>
      <c r="G251" s="12">
        <v>0.64213739711927298</v>
      </c>
      <c r="H251" s="12">
        <v>0.67947851766841605</v>
      </c>
      <c r="I251" s="12">
        <v>0.76981395700070798</v>
      </c>
      <c r="J251" s="12">
        <v>1.0243154470686699</v>
      </c>
      <c r="K251" s="12">
        <v>0.62218573491989804</v>
      </c>
      <c r="L251" s="12">
        <v>0.68043482429066904</v>
      </c>
      <c r="M251" s="12">
        <v>0.60473835150591104</v>
      </c>
      <c r="N251" s="12"/>
      <c r="O251" s="12"/>
    </row>
    <row r="252" spans="1:15" x14ac:dyDescent="0.3">
      <c r="A252" s="11" t="str">
        <f t="shared" si="3"/>
        <v>DISTRIBUCION VOLUMEN X CRITERIO (kg ó litros).Total Bebidas CalienteEN M.TRANSP.(AVION,TREN,AUTOC,E</v>
      </c>
      <c r="B252" s="11" t="s">
        <v>50</v>
      </c>
      <c r="C252" s="11" t="s">
        <v>51</v>
      </c>
      <c r="D252" s="11" t="s">
        <v>194</v>
      </c>
      <c r="E252" s="12">
        <v>0.14789414785257099</v>
      </c>
      <c r="F252" s="12">
        <v>8.6050141695388396E-2</v>
      </c>
      <c r="G252" s="12">
        <v>0.117419664365467</v>
      </c>
      <c r="H252" s="12">
        <v>9.2190659034205105E-2</v>
      </c>
      <c r="I252" s="12">
        <v>0.140407073445942</v>
      </c>
      <c r="J252" s="12">
        <v>0.129514815207769</v>
      </c>
      <c r="K252" s="12">
        <v>0.11370643075074401</v>
      </c>
      <c r="L252" s="12">
        <v>0.122803104645108</v>
      </c>
      <c r="M252" s="12">
        <v>0.10399247753898699</v>
      </c>
      <c r="N252" s="12"/>
      <c r="O252" s="12"/>
    </row>
    <row r="253" spans="1:15" x14ac:dyDescent="0.3">
      <c r="A253" s="11" t="str">
        <f t="shared" si="3"/>
        <v>DISTRIBUCION VOLUMEN X CRITERIO (kg ó litros).Total Bebidas CalienteEN OTRO LUGAR</v>
      </c>
      <c r="B253" s="11" t="s">
        <v>50</v>
      </c>
      <c r="C253" s="11" t="s">
        <v>51</v>
      </c>
      <c r="D253" s="11" t="s">
        <v>195</v>
      </c>
      <c r="E253" s="12">
        <v>1.14106667257592</v>
      </c>
      <c r="F253" s="12">
        <v>1.29718540931735</v>
      </c>
      <c r="G253" s="12">
        <v>1.41882829014416</v>
      </c>
      <c r="H253" s="12">
        <v>1.1654009833595</v>
      </c>
      <c r="I253" s="12">
        <v>1.4450210181201699</v>
      </c>
      <c r="J253" s="12">
        <v>1.4612393267125099</v>
      </c>
      <c r="K253" s="12">
        <v>1.84165743432597</v>
      </c>
      <c r="L253" s="12">
        <v>1.8086788566844501</v>
      </c>
      <c r="M253" s="12">
        <v>1.7332662420706</v>
      </c>
      <c r="N253" s="12"/>
      <c r="O253" s="12"/>
    </row>
    <row r="254" spans="1:15" x14ac:dyDescent="0.3">
      <c r="A254" s="11" t="str">
        <f t="shared" si="3"/>
        <v>DISTRIBUCION VOLUMEN X CRITERIO (kg ó litros).Total Bebidas CalienteDESAYUNO</v>
      </c>
      <c r="B254" s="11" t="s">
        <v>50</v>
      </c>
      <c r="C254" s="11" t="s">
        <v>51</v>
      </c>
      <c r="D254" s="11" t="s">
        <v>196</v>
      </c>
      <c r="E254" s="12">
        <v>64.366694425536593</v>
      </c>
      <c r="F254" s="12">
        <v>59.186106006806</v>
      </c>
      <c r="G254" s="12">
        <v>58.571176392706299</v>
      </c>
      <c r="H254" s="12">
        <v>59.620568619745498</v>
      </c>
      <c r="I254" s="12">
        <v>61.598935927613802</v>
      </c>
      <c r="J254" s="12">
        <v>57.3683335160787</v>
      </c>
      <c r="K254" s="12">
        <v>57.290973331542602</v>
      </c>
      <c r="L254" s="12">
        <v>58.757940975629801</v>
      </c>
      <c r="M254" s="12">
        <v>62.197051764087</v>
      </c>
      <c r="N254" s="12"/>
      <c r="O254" s="12"/>
    </row>
    <row r="255" spans="1:15" x14ac:dyDescent="0.3">
      <c r="A255" s="11" t="str">
        <f t="shared" si="3"/>
        <v>DISTRIBUCION VOLUMEN X CRITERIO (kg ó litros).Total Bebidas CalienteAPERITIVO/ANTES DE COMER</v>
      </c>
      <c r="B255" s="11" t="s">
        <v>50</v>
      </c>
      <c r="C255" s="11" t="s">
        <v>51</v>
      </c>
      <c r="D255" s="11" t="s">
        <v>197</v>
      </c>
      <c r="E255" s="12">
        <v>8.8490499734412005</v>
      </c>
      <c r="F255" s="12">
        <v>9.6966215531711999</v>
      </c>
      <c r="G255" s="12">
        <v>9.7854784608886707</v>
      </c>
      <c r="H255" s="12">
        <v>9.3498731073211108</v>
      </c>
      <c r="I255" s="12">
        <v>8.9669853879213299</v>
      </c>
      <c r="J255" s="12">
        <v>9.4502935591616701</v>
      </c>
      <c r="K255" s="12">
        <v>10.299889132689801</v>
      </c>
      <c r="L255" s="12">
        <v>9.5262513751862308</v>
      </c>
      <c r="M255" s="12">
        <v>9.4578799696541207</v>
      </c>
      <c r="N255" s="12"/>
      <c r="O255" s="12"/>
    </row>
    <row r="256" spans="1:15" x14ac:dyDescent="0.3">
      <c r="A256" s="11" t="str">
        <f t="shared" si="3"/>
        <v>DISTRIBUCION VOLUMEN X CRITERIO (kg ó litros).Total Bebidas CalienteCOMIDA</v>
      </c>
      <c r="B256" s="11" t="s">
        <v>50</v>
      </c>
      <c r="C256" s="11" t="s">
        <v>51</v>
      </c>
      <c r="D256" s="11" t="s">
        <v>198</v>
      </c>
      <c r="E256" s="12">
        <v>7.1691929296794399</v>
      </c>
      <c r="F256" s="12">
        <v>7.2659696666230102</v>
      </c>
      <c r="G256" s="12">
        <v>7.3450122820445802</v>
      </c>
      <c r="H256" s="12">
        <v>8.3383972442638097</v>
      </c>
      <c r="I256" s="12">
        <v>8.0949074276729096</v>
      </c>
      <c r="J256" s="12">
        <v>7.5635172415711303</v>
      </c>
      <c r="K256" s="12">
        <v>7.4268701878023098</v>
      </c>
      <c r="L256" s="12">
        <v>8.4206358275525499</v>
      </c>
      <c r="M256" s="12">
        <v>8.3535179806716595</v>
      </c>
      <c r="N256" s="12"/>
      <c r="O256" s="12"/>
    </row>
    <row r="257" spans="1:15" x14ac:dyDescent="0.3">
      <c r="A257" s="11" t="str">
        <f t="shared" si="3"/>
        <v>DISTRIBUCION VOLUMEN X CRITERIO (kg ó litros).Total Bebidas CalienteTARDE/MERIENDA</v>
      </c>
      <c r="B257" s="11" t="s">
        <v>50</v>
      </c>
      <c r="C257" s="11" t="s">
        <v>51</v>
      </c>
      <c r="D257" s="11" t="s">
        <v>199</v>
      </c>
      <c r="E257" s="12">
        <v>11.966444587002</v>
      </c>
      <c r="F257" s="12">
        <v>17.135176258528801</v>
      </c>
      <c r="G257" s="12">
        <v>17.571791415831001</v>
      </c>
      <c r="H257" s="12">
        <v>15.5569655130745</v>
      </c>
      <c r="I257" s="12">
        <v>13.212675522238801</v>
      </c>
      <c r="J257" s="12">
        <v>18.088841082166699</v>
      </c>
      <c r="K257" s="12">
        <v>17.901678860055199</v>
      </c>
      <c r="L257" s="12">
        <v>16.057812878341899</v>
      </c>
      <c r="M257" s="12">
        <v>12.456891202497699</v>
      </c>
      <c r="N257" s="12"/>
      <c r="O257" s="12"/>
    </row>
    <row r="258" spans="1:15" x14ac:dyDescent="0.3">
      <c r="A258" s="11" t="str">
        <f t="shared" si="3"/>
        <v>DISTRIBUCION VOLUMEN X CRITERIO (kg ó litros).Total Bebidas CalienteANTES DE CENAR</v>
      </c>
      <c r="B258" s="11" t="s">
        <v>50</v>
      </c>
      <c r="C258" s="11" t="s">
        <v>51</v>
      </c>
      <c r="D258" s="11" t="s">
        <v>200</v>
      </c>
      <c r="E258" s="12">
        <v>1.02445248944301</v>
      </c>
      <c r="F258" s="12">
        <v>1.3034887187156901</v>
      </c>
      <c r="G258" s="12">
        <v>1.1611926247519899</v>
      </c>
      <c r="H258" s="12">
        <v>1.12653952222786</v>
      </c>
      <c r="I258" s="12">
        <v>1.1650135487645501</v>
      </c>
      <c r="J258" s="12">
        <v>1.4583337620005099</v>
      </c>
      <c r="K258" s="12">
        <v>1.3569566644409401</v>
      </c>
      <c r="L258" s="12">
        <v>0.96794819494930595</v>
      </c>
      <c r="M258" s="12">
        <v>0.97861153069669504</v>
      </c>
      <c r="N258" s="12"/>
      <c r="O258" s="12"/>
    </row>
    <row r="259" spans="1:15" x14ac:dyDescent="0.3">
      <c r="A259" s="11" t="str">
        <f t="shared" si="3"/>
        <v>DISTRIBUCION VOLUMEN X CRITERIO (kg ó litros).Total Bebidas CalienteCENA</v>
      </c>
      <c r="B259" s="11" t="s">
        <v>50</v>
      </c>
      <c r="C259" s="11" t="s">
        <v>51</v>
      </c>
      <c r="D259" s="11" t="s">
        <v>201</v>
      </c>
      <c r="E259" s="12">
        <v>1.93517864381946</v>
      </c>
      <c r="F259" s="12">
        <v>1.4419691187075601</v>
      </c>
      <c r="G259" s="12">
        <v>1.3474467765486999</v>
      </c>
      <c r="H259" s="12">
        <v>1.5374833069882201</v>
      </c>
      <c r="I259" s="12">
        <v>1.8301696125578799</v>
      </c>
      <c r="J259" s="12">
        <v>1.5985791455106599</v>
      </c>
      <c r="K259" s="12">
        <v>1.45795915888817</v>
      </c>
      <c r="L259" s="12">
        <v>1.69572464723947</v>
      </c>
      <c r="M259" s="12">
        <v>1.8205340195534301</v>
      </c>
      <c r="N259" s="12"/>
      <c r="O259" s="12"/>
    </row>
    <row r="260" spans="1:15" x14ac:dyDescent="0.3">
      <c r="A260" s="11" t="str">
        <f t="shared" ref="A260:A323" si="4">B260&amp;C260&amp;D260</f>
        <v>DISTRIBUCION VOLUMEN X CRITERIO (kg ó litros).Total Bebidas CalienteDESPUES DE LA CENA</v>
      </c>
      <c r="B260" s="11" t="s">
        <v>50</v>
      </c>
      <c r="C260" s="11" t="s">
        <v>51</v>
      </c>
      <c r="D260" s="11" t="s">
        <v>202</v>
      </c>
      <c r="E260" s="12">
        <v>1.49896464432669</v>
      </c>
      <c r="F260" s="12">
        <v>0.90359459214666005</v>
      </c>
      <c r="G260" s="12">
        <v>0.85161769111466501</v>
      </c>
      <c r="H260" s="12">
        <v>1.0378992754252301</v>
      </c>
      <c r="I260" s="12">
        <v>1.39293789244306</v>
      </c>
      <c r="J260" s="12">
        <v>1.2664331552335899</v>
      </c>
      <c r="K260" s="12">
        <v>1.2855372859302301</v>
      </c>
      <c r="L260" s="12">
        <v>1.4278545521711301</v>
      </c>
      <c r="M260" s="12">
        <v>1.60529956921615</v>
      </c>
      <c r="N260" s="12"/>
      <c r="O260" s="12"/>
    </row>
    <row r="261" spans="1:15" x14ac:dyDescent="0.3">
      <c r="A261" s="11" t="str">
        <f t="shared" si="4"/>
        <v>DISTRIBUCION VOLUMEN X CRITERIO (kg ó litros).Total Bebidas CalienteDURANTE EL DIA</v>
      </c>
      <c r="B261" s="11" t="s">
        <v>50</v>
      </c>
      <c r="C261" s="11" t="s">
        <v>51</v>
      </c>
      <c r="D261" s="11" t="s">
        <v>203</v>
      </c>
      <c r="E261" s="12">
        <v>3.1900220967825201</v>
      </c>
      <c r="F261" s="12">
        <v>3.0670749141428502</v>
      </c>
      <c r="G261" s="12">
        <v>3.3662961157944999</v>
      </c>
      <c r="H261" s="12">
        <v>3.4322766132503002</v>
      </c>
      <c r="I261" s="12">
        <v>3.7383612213813899</v>
      </c>
      <c r="J261" s="12">
        <v>3.2056700299987999</v>
      </c>
      <c r="K261" s="12">
        <v>2.98012908913396</v>
      </c>
      <c r="L261" s="12">
        <v>3.1458133895109501</v>
      </c>
      <c r="M261" s="12">
        <v>3.1302287654556</v>
      </c>
      <c r="N261" s="12"/>
      <c r="O261" s="12"/>
    </row>
    <row r="262" spans="1:15" x14ac:dyDescent="0.3">
      <c r="A262" s="11" t="str">
        <f t="shared" si="4"/>
        <v>DISTRIBUCION VOLUMEN X CRITERIO (kg ó litros).Total Bebidas CalienteCON AMIGOS</v>
      </c>
      <c r="B262" s="11" t="s">
        <v>50</v>
      </c>
      <c r="C262" s="11" t="s">
        <v>51</v>
      </c>
      <c r="D262" s="11" t="s">
        <v>204</v>
      </c>
      <c r="E262" s="12">
        <v>17.179515680228398</v>
      </c>
      <c r="F262" s="12">
        <v>19.8870356675084</v>
      </c>
      <c r="G262" s="12">
        <v>19.261694730139499</v>
      </c>
      <c r="H262" s="12">
        <v>18.0508396565283</v>
      </c>
      <c r="I262" s="12">
        <v>16.6876813188141</v>
      </c>
      <c r="J262" s="12">
        <v>19.5917462801978</v>
      </c>
      <c r="K262" s="12">
        <v>20.318859594847201</v>
      </c>
      <c r="L262" s="12">
        <v>18.819248966300599</v>
      </c>
      <c r="M262" s="12">
        <v>17.237052655629</v>
      </c>
      <c r="N262" s="12"/>
      <c r="O262" s="12"/>
    </row>
    <row r="263" spans="1:15" x14ac:dyDescent="0.3">
      <c r="A263" s="11" t="str">
        <f t="shared" si="4"/>
        <v>DISTRIBUCION VOLUMEN X CRITERIO (kg ó litros).Total Bebidas CalienteCON CLIENTES</v>
      </c>
      <c r="B263" s="11" t="s">
        <v>50</v>
      </c>
      <c r="C263" s="11" t="s">
        <v>51</v>
      </c>
      <c r="D263" s="11" t="s">
        <v>205</v>
      </c>
      <c r="E263" s="12">
        <v>0.91456093730008603</v>
      </c>
      <c r="F263" s="12">
        <v>0.85054942102613595</v>
      </c>
      <c r="G263" s="12">
        <v>0.90204354403854403</v>
      </c>
      <c r="H263" s="12">
        <v>0.87824339181190203</v>
      </c>
      <c r="I263" s="12">
        <v>0.75403865759355204</v>
      </c>
      <c r="J263" s="12">
        <v>0.88233350282487</v>
      </c>
      <c r="K263" s="12">
        <v>0.95711932805774902</v>
      </c>
      <c r="L263" s="12">
        <v>0.88584506476101499</v>
      </c>
      <c r="M263" s="12">
        <v>0.79480632782375205</v>
      </c>
      <c r="N263" s="12"/>
      <c r="O263" s="12"/>
    </row>
    <row r="264" spans="1:15" x14ac:dyDescent="0.3">
      <c r="A264" s="11" t="str">
        <f t="shared" si="4"/>
        <v>DISTRIBUCION VOLUMEN X CRITERIO (kg ó litros).Total Bebidas CalienteCON COMPAÑEROS DE TRABAJO</v>
      </c>
      <c r="B264" s="11" t="s">
        <v>50</v>
      </c>
      <c r="C264" s="11" t="s">
        <v>51</v>
      </c>
      <c r="D264" s="11" t="s">
        <v>206</v>
      </c>
      <c r="E264" s="12">
        <v>16.1895141160138</v>
      </c>
      <c r="F264" s="12">
        <v>16.632836761958298</v>
      </c>
      <c r="G264" s="12">
        <v>17.859915193732199</v>
      </c>
      <c r="H264" s="12">
        <v>17.114427111257999</v>
      </c>
      <c r="I264" s="12">
        <v>16.0654116379309</v>
      </c>
      <c r="J264" s="12">
        <v>16.227051390800799</v>
      </c>
      <c r="K264" s="12">
        <v>16.166759830702699</v>
      </c>
      <c r="L264" s="12">
        <v>16.6453415587401</v>
      </c>
      <c r="M264" s="12">
        <v>15.9260473067592</v>
      </c>
      <c r="N264" s="12"/>
      <c r="O264" s="12"/>
    </row>
    <row r="265" spans="1:15" x14ac:dyDescent="0.3">
      <c r="A265" s="11" t="str">
        <f t="shared" si="4"/>
        <v>DISTRIBUCION VOLUMEN X CRITERIO (kg ó litros).Total Bebidas CalienteCON COMPAÑEROS DE CLASE</v>
      </c>
      <c r="B265" s="11" t="s">
        <v>50</v>
      </c>
      <c r="C265" s="11" t="s">
        <v>51</v>
      </c>
      <c r="D265" s="11" t="s">
        <v>207</v>
      </c>
      <c r="E265" s="12">
        <v>0.48117263927207998</v>
      </c>
      <c r="F265" s="12">
        <v>0.52838319444469395</v>
      </c>
      <c r="G265" s="12">
        <v>0.56232519976989503</v>
      </c>
      <c r="H265" s="12">
        <v>0.44433583908415197</v>
      </c>
      <c r="I265" s="12">
        <v>0.55180567129063895</v>
      </c>
      <c r="J265" s="12">
        <v>0.77827432285359699</v>
      </c>
      <c r="K265" s="12">
        <v>0.66719136720751804</v>
      </c>
      <c r="L265" s="12">
        <v>0.58791630633053904</v>
      </c>
      <c r="M265" s="12">
        <v>0.31705466530881199</v>
      </c>
      <c r="N265" s="12"/>
      <c r="O265" s="12"/>
    </row>
    <row r="266" spans="1:15" x14ac:dyDescent="0.3">
      <c r="A266" s="11" t="str">
        <f t="shared" si="4"/>
        <v>DISTRIBUCION VOLUMEN X CRITERIO (kg ó litros).Total Bebidas CalienteCON FAMILIA</v>
      </c>
      <c r="B266" s="11" t="s">
        <v>50</v>
      </c>
      <c r="C266" s="11" t="s">
        <v>51</v>
      </c>
      <c r="D266" s="11" t="s">
        <v>208</v>
      </c>
      <c r="E266" s="12">
        <v>19.499756123463499</v>
      </c>
      <c r="F266" s="12">
        <v>18.725123959447199</v>
      </c>
      <c r="G266" s="12">
        <v>16.747972332953399</v>
      </c>
      <c r="H266" s="12">
        <v>17.530371852134301</v>
      </c>
      <c r="I266" s="12">
        <v>19.099505127233002</v>
      </c>
      <c r="J266" s="12">
        <v>16.487003353188999</v>
      </c>
      <c r="K266" s="12">
        <v>16.827403015138799</v>
      </c>
      <c r="L266" s="12">
        <v>16.8120152028904</v>
      </c>
      <c r="M266" s="12">
        <v>18.4984139950353</v>
      </c>
      <c r="N266" s="12"/>
      <c r="O266" s="12"/>
    </row>
    <row r="267" spans="1:15" x14ac:dyDescent="0.3">
      <c r="A267" s="11" t="str">
        <f t="shared" si="4"/>
        <v>DISTRIBUCION VOLUMEN X CRITERIO (kg ó litros).Total Bebidas CalienteCON LA PAREJA</v>
      </c>
      <c r="B267" s="11" t="s">
        <v>50</v>
      </c>
      <c r="C267" s="11" t="s">
        <v>51</v>
      </c>
      <c r="D267" s="11" t="s">
        <v>209</v>
      </c>
      <c r="E267" s="12">
        <v>17.0168565496596</v>
      </c>
      <c r="F267" s="12">
        <v>16.5210855791642</v>
      </c>
      <c r="G267" s="12">
        <v>15.9179846962881</v>
      </c>
      <c r="H267" s="12">
        <v>17.323858071726299</v>
      </c>
      <c r="I267" s="12">
        <v>18.377996899853901</v>
      </c>
      <c r="J267" s="12">
        <v>17.612580144688501</v>
      </c>
      <c r="K267" s="12">
        <v>16.638967022266002</v>
      </c>
      <c r="L267" s="12">
        <v>17.331391695074199</v>
      </c>
      <c r="M267" s="12">
        <v>18.0423166811524</v>
      </c>
      <c r="N267" s="12"/>
      <c r="O267" s="12"/>
    </row>
    <row r="268" spans="1:15" x14ac:dyDescent="0.3">
      <c r="A268" s="11" t="str">
        <f t="shared" si="4"/>
        <v>DISTRIBUCION VOLUMEN X CRITERIO (kg ó litros).Total Bebidas CalienteESTABA SOLO/A</v>
      </c>
      <c r="B268" s="11" t="s">
        <v>50</v>
      </c>
      <c r="C268" s="11" t="s">
        <v>51</v>
      </c>
      <c r="D268" s="11" t="s">
        <v>210</v>
      </c>
      <c r="E268" s="12">
        <v>28.247109650446699</v>
      </c>
      <c r="F268" s="12">
        <v>26.406060617988501</v>
      </c>
      <c r="G268" s="12">
        <v>28.227076568114601</v>
      </c>
      <c r="H268" s="12">
        <v>28.176451267693999</v>
      </c>
      <c r="I268" s="12">
        <v>28.1022437226374</v>
      </c>
      <c r="J268" s="12">
        <v>27.928429571303599</v>
      </c>
      <c r="K268" s="12">
        <v>28.119899096037699</v>
      </c>
      <c r="L268" s="12">
        <v>28.512262527269002</v>
      </c>
      <c r="M268" s="12">
        <v>28.8307462227712</v>
      </c>
      <c r="N268" s="12"/>
      <c r="O268" s="12"/>
    </row>
    <row r="269" spans="1:15" x14ac:dyDescent="0.3">
      <c r="A269" s="11" t="str">
        <f t="shared" si="4"/>
        <v>DISTRIBUCION VOLUMEN X CRITERIO (kg ó litros).Total Bebidas CalienteOTROS</v>
      </c>
      <c r="B269" s="11" t="s">
        <v>50</v>
      </c>
      <c r="C269" s="11" t="s">
        <v>51</v>
      </c>
      <c r="D269" s="11" t="s">
        <v>211</v>
      </c>
      <c r="E269" s="12">
        <v>0.47151532587531603</v>
      </c>
      <c r="F269" s="12">
        <v>0.44892009825655599</v>
      </c>
      <c r="G269" s="12">
        <v>0.520992696464738</v>
      </c>
      <c r="H269" s="12">
        <v>0.48147246587630699</v>
      </c>
      <c r="I269" s="12">
        <v>0.361301809035043</v>
      </c>
      <c r="J269" s="12">
        <v>0.49258112283113897</v>
      </c>
      <c r="K269" s="12">
        <v>0.30380487127794897</v>
      </c>
      <c r="L269" s="12">
        <v>0.40596533145931402</v>
      </c>
      <c r="M269" s="12">
        <v>0.35356835988208102</v>
      </c>
      <c r="N269" s="12"/>
      <c r="O269" s="12"/>
    </row>
    <row r="270" spans="1:15" x14ac:dyDescent="0.3">
      <c r="A270" s="11" t="str">
        <f t="shared" si="4"/>
        <v>DISTRIBUCION VOLUMEN X CRITERIO (kg ó litros).Total Bebidas CalienteESTAR TRABAJANDO</v>
      </c>
      <c r="B270" s="11" t="s">
        <v>50</v>
      </c>
      <c r="C270" s="11" t="s">
        <v>51</v>
      </c>
      <c r="D270" s="11" t="s">
        <v>212</v>
      </c>
      <c r="E270" s="12">
        <v>25.029171079303399</v>
      </c>
      <c r="F270" s="12">
        <v>24.528910853051599</v>
      </c>
      <c r="G270" s="12">
        <v>26.189306945107798</v>
      </c>
      <c r="H270" s="12">
        <v>25.400465012987699</v>
      </c>
      <c r="I270" s="12">
        <v>24.135322498356199</v>
      </c>
      <c r="J270" s="12">
        <v>24.282522787040399</v>
      </c>
      <c r="K270" s="12">
        <v>24.225938077126099</v>
      </c>
      <c r="L270" s="12">
        <v>25.765347533030599</v>
      </c>
      <c r="M270" s="12">
        <v>24.105008965769901</v>
      </c>
      <c r="N270" s="12"/>
      <c r="O270" s="12"/>
    </row>
    <row r="271" spans="1:15" x14ac:dyDescent="0.3">
      <c r="A271" s="11" t="str">
        <f t="shared" si="4"/>
        <v>DISTRIBUCION VOLUMEN X CRITERIO (kg ó litros).Total Bebidas CalienteCOMIDA DE NEGOCIOS</v>
      </c>
      <c r="B271" s="11" t="s">
        <v>50</v>
      </c>
      <c r="C271" s="11" t="s">
        <v>51</v>
      </c>
      <c r="D271" s="11" t="s">
        <v>213</v>
      </c>
      <c r="E271" s="12">
        <v>0.23815269039576101</v>
      </c>
      <c r="F271" s="12">
        <v>0.147283953432475</v>
      </c>
      <c r="G271" s="12">
        <v>0.150516252252999</v>
      </c>
      <c r="H271" s="12">
        <v>0.14954114116015099</v>
      </c>
      <c r="I271" s="12">
        <v>0.166559334119081</v>
      </c>
      <c r="J271" s="12">
        <v>0.16834701360926399</v>
      </c>
      <c r="K271" s="12">
        <v>0.163591190341525</v>
      </c>
      <c r="L271" s="12">
        <v>0.21601392908105299</v>
      </c>
      <c r="M271" s="12">
        <v>0.137022727284945</v>
      </c>
      <c r="N271" s="12"/>
      <c r="O271" s="12"/>
    </row>
    <row r="272" spans="1:15" x14ac:dyDescent="0.3">
      <c r="A272" s="11" t="str">
        <f t="shared" si="4"/>
        <v>DISTRIBUCION VOLUMEN X CRITERIO (kg ó litros).Total Bebidas CalientePOR PLACER/RELAX</v>
      </c>
      <c r="B272" s="11" t="s">
        <v>50</v>
      </c>
      <c r="C272" s="11" t="s">
        <v>51</v>
      </c>
      <c r="D272" s="11" t="s">
        <v>214</v>
      </c>
      <c r="E272" s="12">
        <v>15.4021912806791</v>
      </c>
      <c r="F272" s="12">
        <v>12.9603827626881</v>
      </c>
      <c r="G272" s="12">
        <v>13.1832429933906</v>
      </c>
      <c r="H272" s="12">
        <v>14.5015323343546</v>
      </c>
      <c r="I272" s="12">
        <v>15.799334596656699</v>
      </c>
      <c r="J272" s="12">
        <v>13.6720163792581</v>
      </c>
      <c r="K272" s="12">
        <v>12.673771456345399</v>
      </c>
      <c r="L272" s="12">
        <v>13.780190851443599</v>
      </c>
      <c r="M272" s="12">
        <v>15.161122327276001</v>
      </c>
      <c r="N272" s="12"/>
      <c r="O272" s="12"/>
    </row>
    <row r="273" spans="1:15" x14ac:dyDescent="0.3">
      <c r="A273" s="11" t="str">
        <f t="shared" si="4"/>
        <v>DISTRIBUCION VOLUMEN X CRITERIO (kg ó litros).Total Bebidas CalienteTENER HAMBRE/SIN PLANIFICAR</v>
      </c>
      <c r="B273" s="11" t="s">
        <v>50</v>
      </c>
      <c r="C273" s="11" t="s">
        <v>51</v>
      </c>
      <c r="D273" s="11" t="s">
        <v>215</v>
      </c>
      <c r="E273" s="12">
        <v>23.583205713813701</v>
      </c>
      <c r="F273" s="12">
        <v>24.967980570026899</v>
      </c>
      <c r="G273" s="12">
        <v>22.988292002128802</v>
      </c>
      <c r="H273" s="12">
        <v>22.541505682678199</v>
      </c>
      <c r="I273" s="12">
        <v>22.642082438353999</v>
      </c>
      <c r="J273" s="12">
        <v>23.960905279845701</v>
      </c>
      <c r="K273" s="12">
        <v>23.0786339182857</v>
      </c>
      <c r="L273" s="12">
        <v>22.368617441634299</v>
      </c>
      <c r="M273" s="12">
        <v>22.990946197847499</v>
      </c>
      <c r="N273" s="12"/>
      <c r="O273" s="12"/>
    </row>
    <row r="274" spans="1:15" x14ac:dyDescent="0.3">
      <c r="A274" s="11" t="str">
        <f t="shared" si="4"/>
        <v>DISTRIBUCION VOLUMEN X CRITERIO (kg ó litros).Total Bebidas CalienteESTAR DE COMPRAS</v>
      </c>
      <c r="B274" s="11" t="s">
        <v>50</v>
      </c>
      <c r="C274" s="11" t="s">
        <v>51</v>
      </c>
      <c r="D274" s="11" t="s">
        <v>216</v>
      </c>
      <c r="E274" s="12">
        <v>2.8982503227290501</v>
      </c>
      <c r="F274" s="12">
        <v>3.6982096934748898</v>
      </c>
      <c r="G274" s="12">
        <v>2.9954396471465099</v>
      </c>
      <c r="H274" s="12">
        <v>3.1813727453331002</v>
      </c>
      <c r="I274" s="12">
        <v>3.1607149408785</v>
      </c>
      <c r="J274" s="12">
        <v>3.4484529977429301</v>
      </c>
      <c r="K274" s="12">
        <v>3.96454538505844</v>
      </c>
      <c r="L274" s="12">
        <v>2.9047658000654799</v>
      </c>
      <c r="M274" s="12">
        <v>3.1895328203097102</v>
      </c>
      <c r="N274" s="12"/>
      <c r="O274" s="12"/>
    </row>
    <row r="275" spans="1:15" x14ac:dyDescent="0.3">
      <c r="A275" s="11" t="str">
        <f t="shared" si="4"/>
        <v>DISTRIBUCION VOLUMEN X CRITERIO (kg ó litros).Total Bebidas CalienteNO COCINAR EN CASA</v>
      </c>
      <c r="B275" s="11" t="s">
        <v>50</v>
      </c>
      <c r="C275" s="11" t="s">
        <v>51</v>
      </c>
      <c r="D275" s="11" t="s">
        <v>217</v>
      </c>
      <c r="E275" s="12">
        <v>2.35060739552716</v>
      </c>
      <c r="F275" s="12">
        <v>2.0251001049810302</v>
      </c>
      <c r="G275" s="12">
        <v>2.0749346523582899</v>
      </c>
      <c r="H275" s="12">
        <v>2.1941587620821799</v>
      </c>
      <c r="I275" s="12">
        <v>2.5374661686937001</v>
      </c>
      <c r="J275" s="12">
        <v>1.94877171277932</v>
      </c>
      <c r="K275" s="12">
        <v>2.14619266085634</v>
      </c>
      <c r="L275" s="12">
        <v>2.5366476459090901</v>
      </c>
      <c r="M275" s="12">
        <v>2.7040076481335</v>
      </c>
      <c r="N275" s="12"/>
      <c r="O275" s="12"/>
    </row>
    <row r="276" spans="1:15" x14ac:dyDescent="0.3">
      <c r="A276" s="11" t="str">
        <f t="shared" si="4"/>
        <v>DISTRIBUCION VOLUMEN X CRITERIO (kg ó litros).Total Bebidas CalienteCELEBRACION/FIESTA/SALIR TOMAR</v>
      </c>
      <c r="B276" s="11" t="s">
        <v>50</v>
      </c>
      <c r="C276" s="11" t="s">
        <v>51</v>
      </c>
      <c r="D276" s="11" t="s">
        <v>218</v>
      </c>
      <c r="E276" s="12">
        <v>23.197118391897899</v>
      </c>
      <c r="F276" s="12">
        <v>24.284281335500101</v>
      </c>
      <c r="G276" s="12">
        <v>24.752905296694799</v>
      </c>
      <c r="H276" s="12">
        <v>24.699468838770802</v>
      </c>
      <c r="I276" s="12">
        <v>23.875168145765802</v>
      </c>
      <c r="J276" s="12">
        <v>25.2679053373306</v>
      </c>
      <c r="K276" s="12">
        <v>26.427135747160801</v>
      </c>
      <c r="L276" s="12">
        <v>25.0908058060967</v>
      </c>
      <c r="M276" s="12">
        <v>24.424609272826</v>
      </c>
      <c r="N276" s="12"/>
      <c r="O276" s="12"/>
    </row>
    <row r="277" spans="1:15" x14ac:dyDescent="0.3">
      <c r="A277" s="11" t="str">
        <f t="shared" si="4"/>
        <v>DISTRIBUCION VOLUMEN X CRITERIO (kg ó litros).Total Bebidas CalienteVIENDO DEPORTES</v>
      </c>
      <c r="B277" s="11" t="s">
        <v>50</v>
      </c>
      <c r="C277" s="11" t="s">
        <v>51</v>
      </c>
      <c r="D277" s="11" t="s">
        <v>219</v>
      </c>
      <c r="E277" s="12">
        <v>0.18031167843519599</v>
      </c>
      <c r="F277" s="12">
        <v>0.38979161134036799</v>
      </c>
      <c r="G277" s="12">
        <v>0.44980733135253698</v>
      </c>
      <c r="H277" s="12">
        <v>0.44599365587362899</v>
      </c>
      <c r="I277" s="12">
        <v>0.25583422819646701</v>
      </c>
      <c r="J277" s="12">
        <v>0.34242371646619002</v>
      </c>
      <c r="K277" s="12">
        <v>0.48980592811454099</v>
      </c>
      <c r="L277" s="12">
        <v>0.34339999264179</v>
      </c>
      <c r="M277" s="12">
        <v>0.21639976953571599</v>
      </c>
      <c r="N277" s="12"/>
      <c r="O277" s="12"/>
    </row>
    <row r="278" spans="1:15" x14ac:dyDescent="0.3">
      <c r="A278" s="11" t="str">
        <f t="shared" si="4"/>
        <v>DISTRIBUCION VOLUMEN X CRITERIO (kg ó litros).Total Bebidas CalienteOTROS MOTIVOS</v>
      </c>
      <c r="B278" s="11" t="s">
        <v>50</v>
      </c>
      <c r="C278" s="11" t="s">
        <v>51</v>
      </c>
      <c r="D278" s="11" t="s">
        <v>220</v>
      </c>
      <c r="E278" s="12">
        <v>7.12098518732956</v>
      </c>
      <c r="F278" s="12">
        <v>6.99805087806274</v>
      </c>
      <c r="G278" s="12">
        <v>7.2155600910385402</v>
      </c>
      <c r="H278" s="12">
        <v>6.8859608381193098</v>
      </c>
      <c r="I278" s="12">
        <v>7.4275053956820098</v>
      </c>
      <c r="J278" s="12">
        <v>6.9086580190106801</v>
      </c>
      <c r="K278" s="12">
        <v>6.8303918565053303</v>
      </c>
      <c r="L278" s="12">
        <v>6.9941991493497699</v>
      </c>
      <c r="M278" s="12">
        <v>7.0713593106995596</v>
      </c>
      <c r="N278" s="12"/>
      <c r="O278" s="12"/>
    </row>
    <row r="279" spans="1:15" x14ac:dyDescent="0.3">
      <c r="A279" s="11" t="str">
        <f t="shared" si="4"/>
        <v>CONSUMO PER CAPITA (kg ó litros por individuo)TOTAL BEBIDAST.ESPAÑA</v>
      </c>
      <c r="B279" s="11" t="s">
        <v>55</v>
      </c>
      <c r="C279" s="11" t="s">
        <v>46</v>
      </c>
      <c r="D279" s="11" t="s">
        <v>142</v>
      </c>
      <c r="E279" s="12">
        <v>22.4086273404452</v>
      </c>
      <c r="F279" s="12">
        <v>13.6792394800305</v>
      </c>
      <c r="G279" s="12">
        <v>12.5056142556843</v>
      </c>
      <c r="H279" s="12">
        <v>14.059937332349699</v>
      </c>
      <c r="I279" s="12">
        <v>21.610219946852901</v>
      </c>
      <c r="J279" s="12">
        <v>12.9439925629685</v>
      </c>
      <c r="K279" s="12">
        <v>12.3061236018002</v>
      </c>
      <c r="L279" s="12">
        <v>13.674213952870501</v>
      </c>
      <c r="M279" s="12">
        <v>19.989407879592399</v>
      </c>
      <c r="N279" s="12"/>
      <c r="O279" s="12"/>
    </row>
    <row r="280" spans="1:15" x14ac:dyDescent="0.3">
      <c r="A280" s="11" t="str">
        <f t="shared" si="4"/>
        <v>CONSUMO PER CAPITA (kg ó litros por individuo)TOTAL BEBIDASHiper+Super+Discount+G.A</v>
      </c>
      <c r="B280" s="11" t="s">
        <v>55</v>
      </c>
      <c r="C280" s="11" t="s">
        <v>46</v>
      </c>
      <c r="D280" s="11" t="s">
        <v>176</v>
      </c>
      <c r="E280" s="12">
        <v>2.2783199832883398</v>
      </c>
      <c r="F280" s="12">
        <v>1.30567754487995</v>
      </c>
      <c r="G280" s="12">
        <v>1.2548125442889599</v>
      </c>
      <c r="H280" s="12">
        <v>1.3799480885575599</v>
      </c>
      <c r="I280" s="12">
        <v>2.6389153714203202</v>
      </c>
      <c r="J280" s="12">
        <v>1.4372709853190899</v>
      </c>
      <c r="K280" s="12">
        <v>1.56812318135957</v>
      </c>
      <c r="L280" s="12">
        <v>1.72091698423838</v>
      </c>
      <c r="M280" s="12">
        <v>2.4014313225085102</v>
      </c>
      <c r="N280" s="12"/>
      <c r="O280" s="12"/>
    </row>
    <row r="281" spans="1:15" x14ac:dyDescent="0.3">
      <c r="A281" s="11" t="str">
        <f t="shared" si="4"/>
        <v>CONSUMO PER CAPITA (kg ó litros por individuo)TOTAL BEBIDASRestaurantes</v>
      </c>
      <c r="B281" s="11" t="s">
        <v>55</v>
      </c>
      <c r="C281" s="11" t="s">
        <v>46</v>
      </c>
      <c r="D281" s="11" t="s">
        <v>177</v>
      </c>
      <c r="E281" s="12">
        <v>3.7951845996318898</v>
      </c>
      <c r="F281" s="12">
        <v>2.5745080493339598</v>
      </c>
      <c r="G281" s="12">
        <v>2.21754179257319</v>
      </c>
      <c r="H281" s="12">
        <v>2.4479869930358502</v>
      </c>
      <c r="I281" s="12">
        <v>3.5799082189518199</v>
      </c>
      <c r="J281" s="12">
        <v>2.3316269338820899</v>
      </c>
      <c r="K281" s="12">
        <v>2.13922250317593</v>
      </c>
      <c r="L281" s="12">
        <v>2.3047284387602298</v>
      </c>
      <c r="M281" s="12">
        <v>3.3892742444912898</v>
      </c>
      <c r="N281" s="12"/>
      <c r="O281" s="12"/>
    </row>
    <row r="282" spans="1:15" x14ac:dyDescent="0.3">
      <c r="A282" s="11" t="str">
        <f t="shared" si="4"/>
        <v>CONSUMO PER CAPITA (kg ó litros por individuo)TOTAL BEBIDASRestaurantes Fast Food</v>
      </c>
      <c r="B282" s="11" t="s">
        <v>55</v>
      </c>
      <c r="C282" s="11" t="s">
        <v>46</v>
      </c>
      <c r="D282" s="11" t="s">
        <v>178</v>
      </c>
      <c r="E282" s="12">
        <v>1.17852532307765</v>
      </c>
      <c r="F282" s="12">
        <v>0.791267178045716</v>
      </c>
      <c r="G282" s="12">
        <v>0.72498541334813205</v>
      </c>
      <c r="H282" s="12">
        <v>0.78000822593668195</v>
      </c>
      <c r="I282" s="12">
        <v>1.1915409306375899</v>
      </c>
      <c r="J282" s="12">
        <v>0.81457817214561701</v>
      </c>
      <c r="K282" s="12">
        <v>0.80341241186392398</v>
      </c>
      <c r="L282" s="12">
        <v>0.87398395777481697</v>
      </c>
      <c r="M282" s="12">
        <v>1.2135137720529099</v>
      </c>
      <c r="N282" s="12"/>
      <c r="O282" s="12"/>
    </row>
    <row r="283" spans="1:15" x14ac:dyDescent="0.3">
      <c r="A283" s="11" t="str">
        <f t="shared" si="4"/>
        <v>CONSUMO PER CAPITA (kg ó litros por individuo)TOTAL BEBIDASBares/Cafeterias/Cervecerias</v>
      </c>
      <c r="B283" s="11" t="s">
        <v>55</v>
      </c>
      <c r="C283" s="11" t="s">
        <v>46</v>
      </c>
      <c r="D283" s="11" t="s">
        <v>179</v>
      </c>
      <c r="E283" s="12">
        <v>11.0337524809764</v>
      </c>
      <c r="F283" s="12">
        <v>7.0205043275229704</v>
      </c>
      <c r="G283" s="12">
        <v>6.4664110257542999</v>
      </c>
      <c r="H283" s="12">
        <v>7.2521562320854498</v>
      </c>
      <c r="I283" s="12">
        <v>10.4473136587825</v>
      </c>
      <c r="J283" s="12">
        <v>6.49282444541329</v>
      </c>
      <c r="K283" s="12">
        <v>6.0698177660571799</v>
      </c>
      <c r="L283" s="12">
        <v>6.8010951817081704</v>
      </c>
      <c r="M283" s="12">
        <v>9.6173133216556099</v>
      </c>
      <c r="N283" s="12"/>
      <c r="O283" s="12"/>
    </row>
    <row r="284" spans="1:15" x14ac:dyDescent="0.3">
      <c r="A284" s="11" t="str">
        <f t="shared" si="4"/>
        <v>CONSUMO PER CAPITA (kg ó litros por individuo)TOTAL BEBIDASPanaderias/Pastelerias</v>
      </c>
      <c r="B284" s="11" t="s">
        <v>55</v>
      </c>
      <c r="C284" s="11" t="s">
        <v>46</v>
      </c>
      <c r="D284" s="11" t="s">
        <v>180</v>
      </c>
      <c r="E284" s="12">
        <v>0.161070517072995</v>
      </c>
      <c r="F284" s="12">
        <v>0.15233131069356301</v>
      </c>
      <c r="G284" s="12">
        <v>0.146507786875434</v>
      </c>
      <c r="H284" s="12">
        <v>0.14938051056589899</v>
      </c>
      <c r="I284" s="12">
        <v>0.22073586557795899</v>
      </c>
      <c r="J284" s="12">
        <v>0.15368925812327899</v>
      </c>
      <c r="K284" s="12">
        <v>0.15306639014998799</v>
      </c>
      <c r="L284" s="12">
        <v>0.16835288116062599</v>
      </c>
      <c r="M284" s="12">
        <v>0.21280111381244399</v>
      </c>
      <c r="N284" s="12"/>
      <c r="O284" s="12"/>
    </row>
    <row r="285" spans="1:15" x14ac:dyDescent="0.3">
      <c r="A285" s="11" t="str">
        <f t="shared" si="4"/>
        <v>CONSUMO PER CAPITA (kg ó litros por individuo)TOTAL BEBIDASTda.Alimentacion/Delicatesen</v>
      </c>
      <c r="B285" s="11" t="s">
        <v>55</v>
      </c>
      <c r="C285" s="11" t="s">
        <v>46</v>
      </c>
      <c r="D285" s="11" t="s">
        <v>181</v>
      </c>
      <c r="E285" s="12">
        <v>0.46763573275706799</v>
      </c>
      <c r="F285" s="12">
        <v>0.214144828248232</v>
      </c>
      <c r="G285" s="12">
        <v>0.20443276093415799</v>
      </c>
      <c r="H285" s="12">
        <v>0.19990525231419401</v>
      </c>
      <c r="I285" s="12">
        <v>0.33994454593655898</v>
      </c>
      <c r="J285" s="12">
        <v>0.18992913941258999</v>
      </c>
      <c r="K285" s="12">
        <v>0.167375935010704</v>
      </c>
      <c r="L285" s="12">
        <v>0.20330526732482501</v>
      </c>
      <c r="M285" s="12">
        <v>0.34010476553588598</v>
      </c>
      <c r="N285" s="12"/>
      <c r="O285" s="12"/>
    </row>
    <row r="286" spans="1:15" x14ac:dyDescent="0.3">
      <c r="A286" s="11" t="str">
        <f t="shared" si="4"/>
        <v>CONSUMO PER CAPITA (kg ó litros por individuo)TOTAL BEBIDASCanal Conveniencia/24h</v>
      </c>
      <c r="B286" s="11" t="s">
        <v>55</v>
      </c>
      <c r="C286" s="11" t="s">
        <v>46</v>
      </c>
      <c r="D286" s="11" t="s">
        <v>182</v>
      </c>
      <c r="E286" s="12">
        <v>0.409076419376037</v>
      </c>
      <c r="F286" s="12">
        <v>0.23274539063635799</v>
      </c>
      <c r="G286" s="12">
        <v>0.164743806590678</v>
      </c>
      <c r="H286" s="12">
        <v>0.209214309827465</v>
      </c>
      <c r="I286" s="12">
        <v>0.31838760715991199</v>
      </c>
      <c r="J286" s="12">
        <v>0.16494986291618599</v>
      </c>
      <c r="K286" s="12">
        <v>0.16395102083962201</v>
      </c>
      <c r="L286" s="12">
        <v>0.18476805310514299</v>
      </c>
      <c r="M286" s="12">
        <v>0.27474039940784001</v>
      </c>
      <c r="N286" s="12"/>
      <c r="O286" s="12"/>
    </row>
    <row r="287" spans="1:15" x14ac:dyDescent="0.3">
      <c r="A287" s="11" t="str">
        <f t="shared" si="4"/>
        <v>CONSUMO PER CAPITA (kg ó litros por individuo)TOTAL BEBIDASHoteles</v>
      </c>
      <c r="B287" s="11" t="s">
        <v>55</v>
      </c>
      <c r="C287" s="11" t="s">
        <v>46</v>
      </c>
      <c r="D287" s="11" t="s">
        <v>183</v>
      </c>
      <c r="E287" s="12">
        <v>0.21307499067433799</v>
      </c>
      <c r="F287" s="12">
        <v>5.6215820703728901E-2</v>
      </c>
      <c r="G287" s="12">
        <v>4.6324095392326299E-2</v>
      </c>
      <c r="H287" s="12">
        <v>9.1477166494216999E-2</v>
      </c>
      <c r="I287" s="12">
        <v>0.17771837244375899</v>
      </c>
      <c r="J287" s="12">
        <v>9.4473556836759898E-2</v>
      </c>
      <c r="K287" s="12">
        <v>5.76464509384002E-2</v>
      </c>
      <c r="L287" s="12">
        <v>6.3302908751747503E-2</v>
      </c>
      <c r="M287" s="12">
        <v>0.147339402474329</v>
      </c>
      <c r="N287" s="12"/>
      <c r="O287" s="12"/>
    </row>
    <row r="288" spans="1:15" x14ac:dyDescent="0.3">
      <c r="A288" s="11" t="str">
        <f t="shared" si="4"/>
        <v>CONSUMO PER CAPITA (kg ó litros por individuo)TOTAL BEBIDASEstaciones de servicio</v>
      </c>
      <c r="B288" s="11" t="s">
        <v>55</v>
      </c>
      <c r="C288" s="11" t="s">
        <v>46</v>
      </c>
      <c r="D288" s="11" t="s">
        <v>184</v>
      </c>
      <c r="E288" s="12">
        <v>0.47724393176874003</v>
      </c>
      <c r="F288" s="12">
        <v>0.238293197040612</v>
      </c>
      <c r="G288" s="12">
        <v>0.202476349808804</v>
      </c>
      <c r="H288" s="12">
        <v>0.25197842024521599</v>
      </c>
      <c r="I288" s="12">
        <v>0.44993703553792302</v>
      </c>
      <c r="J288" s="12">
        <v>0.221272091791892</v>
      </c>
      <c r="K288" s="12">
        <v>0.200428577306483</v>
      </c>
      <c r="L288" s="12">
        <v>0.22744695469318599</v>
      </c>
      <c r="M288" s="12">
        <v>0.37750769326829298</v>
      </c>
      <c r="N288" s="12"/>
      <c r="O288" s="12"/>
    </row>
    <row r="289" spans="1:15" x14ac:dyDescent="0.3">
      <c r="A289" s="11" t="str">
        <f t="shared" si="4"/>
        <v>CONSUMO PER CAPITA (kg ó litros por individuo)TOTAL BEBIDASMaquinas dispensadoras</v>
      </c>
      <c r="B289" s="11" t="s">
        <v>55</v>
      </c>
      <c r="C289" s="11" t="s">
        <v>46</v>
      </c>
      <c r="D289" s="11" t="s">
        <v>185</v>
      </c>
      <c r="E289" s="12">
        <v>0.51454603763663398</v>
      </c>
      <c r="F289" s="12">
        <v>0.30337514099405799</v>
      </c>
      <c r="G289" s="12">
        <v>0.36015313430811502</v>
      </c>
      <c r="H289" s="12">
        <v>0.37329183497551599</v>
      </c>
      <c r="I289" s="12">
        <v>0.512926396056409</v>
      </c>
      <c r="J289" s="12">
        <v>0.37943581441845098</v>
      </c>
      <c r="K289" s="12">
        <v>0.36946327380284999</v>
      </c>
      <c r="L289" s="12">
        <v>0.360117981241386</v>
      </c>
      <c r="M289" s="12">
        <v>0.46368852099220398</v>
      </c>
      <c r="N289" s="12"/>
      <c r="O289" s="12"/>
    </row>
    <row r="290" spans="1:15" x14ac:dyDescent="0.3">
      <c r="A290" s="11" t="str">
        <f t="shared" si="4"/>
        <v>CONSUMO PER CAPITA (kg ó litros por individuo)TOTAL BEBIDASServicio en la empresa</v>
      </c>
      <c r="B290" s="11" t="s">
        <v>55</v>
      </c>
      <c r="C290" s="11" t="s">
        <v>46</v>
      </c>
      <c r="D290" s="11" t="s">
        <v>186</v>
      </c>
      <c r="E290" s="12">
        <v>0.264555662100875</v>
      </c>
      <c r="F290" s="12">
        <v>0.230545807027803</v>
      </c>
      <c r="G290" s="12">
        <v>0.215529881525901</v>
      </c>
      <c r="H290" s="12">
        <v>0.205692916211416</v>
      </c>
      <c r="I290" s="12">
        <v>0.22846830284921199</v>
      </c>
      <c r="J290" s="12">
        <v>0.15732811585925099</v>
      </c>
      <c r="K290" s="12">
        <v>0.115701489930773</v>
      </c>
      <c r="L290" s="12">
        <v>0.110204453083271</v>
      </c>
      <c r="M290" s="12">
        <v>0.15538435944591</v>
      </c>
      <c r="N290" s="12"/>
      <c r="O290" s="12"/>
    </row>
    <row r="291" spans="1:15" x14ac:dyDescent="0.3">
      <c r="A291" s="11" t="str">
        <f t="shared" si="4"/>
        <v>CONSUMO PER CAPITA (kg ó litros por individuo)TOTAL BEBIDASResto de canales</v>
      </c>
      <c r="B291" s="11" t="s">
        <v>55</v>
      </c>
      <c r="C291" s="11" t="s">
        <v>46</v>
      </c>
      <c r="D291" s="11" t="s">
        <v>187</v>
      </c>
      <c r="E291" s="12">
        <v>1.615646337846</v>
      </c>
      <c r="F291" s="12">
        <v>0.55962905089217696</v>
      </c>
      <c r="G291" s="12">
        <v>0.501694292042556</v>
      </c>
      <c r="H291" s="12">
        <v>0.71889690284876295</v>
      </c>
      <c r="I291" s="12">
        <v>1.50442385829609</v>
      </c>
      <c r="J291" s="12">
        <v>0.50661501076429505</v>
      </c>
      <c r="K291" s="12">
        <v>0.49791586649931602</v>
      </c>
      <c r="L291" s="12">
        <v>0.65599122360193096</v>
      </c>
      <c r="M291" s="12">
        <v>1.3963052532739799</v>
      </c>
      <c r="N291" s="12"/>
      <c r="O291" s="12"/>
    </row>
    <row r="292" spans="1:15" x14ac:dyDescent="0.3">
      <c r="A292" s="11" t="str">
        <f t="shared" si="4"/>
        <v>CONSUMO PER CAPITA (kg ó litros por individuo)TOTAL BEBIDASEN LA CALLE</v>
      </c>
      <c r="B292" s="11" t="s">
        <v>55</v>
      </c>
      <c r="C292" s="11" t="s">
        <v>46</v>
      </c>
      <c r="D292" s="11" t="s">
        <v>188</v>
      </c>
      <c r="E292" s="12">
        <v>1.4980429450292001</v>
      </c>
      <c r="F292" s="12">
        <v>0.51825795628348803</v>
      </c>
      <c r="G292" s="12">
        <v>0.43176891405469903</v>
      </c>
      <c r="H292" s="12">
        <v>0.58596026957277103</v>
      </c>
      <c r="I292" s="12">
        <v>1.3583155578596899</v>
      </c>
      <c r="J292" s="12">
        <v>0.45946461864475502</v>
      </c>
      <c r="K292" s="12">
        <v>0.47765384138191802</v>
      </c>
      <c r="L292" s="12">
        <v>0.75317222858691801</v>
      </c>
      <c r="M292" s="12">
        <v>1.1675791310635699</v>
      </c>
      <c r="N292" s="12"/>
      <c r="O292" s="12"/>
    </row>
    <row r="293" spans="1:15" x14ac:dyDescent="0.3">
      <c r="A293" s="11" t="str">
        <f t="shared" si="4"/>
        <v>CONSUMO PER CAPITA (kg ó litros por individuo)TOTAL BEBIDASEN CASA DE OTROS</v>
      </c>
      <c r="B293" s="11" t="s">
        <v>55</v>
      </c>
      <c r="C293" s="11" t="s">
        <v>46</v>
      </c>
      <c r="D293" s="11" t="s">
        <v>189</v>
      </c>
      <c r="E293" s="12">
        <v>0.79703361347505397</v>
      </c>
      <c r="F293" s="12">
        <v>0.71258263168958003</v>
      </c>
      <c r="G293" s="12">
        <v>0.53190625644824496</v>
      </c>
      <c r="H293" s="12">
        <v>0.62552270209692395</v>
      </c>
      <c r="I293" s="12">
        <v>1.23031819126848</v>
      </c>
      <c r="J293" s="12">
        <v>0.84533554364222596</v>
      </c>
      <c r="K293" s="12">
        <v>0.89317214734675299</v>
      </c>
      <c r="L293" s="12">
        <v>0.81242265797806401</v>
      </c>
      <c r="M293" s="12">
        <v>1.1760122498979799</v>
      </c>
      <c r="N293" s="12"/>
      <c r="O293" s="12"/>
    </row>
    <row r="294" spans="1:15" x14ac:dyDescent="0.3">
      <c r="A294" s="11" t="str">
        <f t="shared" si="4"/>
        <v>CONSUMO PER CAPITA (kg ó litros por individuo)TOTAL BEBIDASEN EL ESTABLECIMIENTO</v>
      </c>
      <c r="B294" s="11" t="s">
        <v>55</v>
      </c>
      <c r="C294" s="11" t="s">
        <v>46</v>
      </c>
      <c r="D294" s="11" t="s">
        <v>190</v>
      </c>
      <c r="E294" s="12">
        <v>17.266262087113802</v>
      </c>
      <c r="F294" s="12">
        <v>10.718072914945299</v>
      </c>
      <c r="G294" s="12">
        <v>9.6869920550156401</v>
      </c>
      <c r="H294" s="12">
        <v>10.974036187127</v>
      </c>
      <c r="I294" s="12">
        <v>16.409219540371499</v>
      </c>
      <c r="J294" s="12">
        <v>9.9232308684084103</v>
      </c>
      <c r="K294" s="12">
        <v>9.2381403156023101</v>
      </c>
      <c r="L294" s="12">
        <v>10.387707916353801</v>
      </c>
      <c r="M294" s="12">
        <v>15.1545099857296</v>
      </c>
      <c r="N294" s="12"/>
      <c r="O294" s="12"/>
    </row>
    <row r="295" spans="1:15" x14ac:dyDescent="0.3">
      <c r="A295" s="11" t="str">
        <f t="shared" si="4"/>
        <v>CONSUMO PER CAPITA (kg ó litros por individuo)TOTAL BEBIDASEN EL TRABAJO</v>
      </c>
      <c r="B295" s="11" t="s">
        <v>55</v>
      </c>
      <c r="C295" s="11" t="s">
        <v>46</v>
      </c>
      <c r="D295" s="11" t="s">
        <v>191</v>
      </c>
      <c r="E295" s="12">
        <v>1.43567314447907</v>
      </c>
      <c r="F295" s="12">
        <v>1.0256700549907001</v>
      </c>
      <c r="G295" s="12">
        <v>1.1411919748919801</v>
      </c>
      <c r="H295" s="12">
        <v>1.1331621314943301</v>
      </c>
      <c r="I295" s="12">
        <v>1.3448438831705001</v>
      </c>
      <c r="J295" s="12">
        <v>0.91562915762872699</v>
      </c>
      <c r="K295" s="12">
        <v>0.87406784381499303</v>
      </c>
      <c r="L295" s="12">
        <v>0.85885848990397595</v>
      </c>
      <c r="M295" s="12">
        <v>1.0731693099439199</v>
      </c>
      <c r="N295" s="12"/>
      <c r="O295" s="12"/>
    </row>
    <row r="296" spans="1:15" x14ac:dyDescent="0.3">
      <c r="A296" s="11" t="str">
        <f t="shared" si="4"/>
        <v>CONSUMO PER CAPITA (kg ó litros por individuo)TOTAL BEBIDASEN COLEGIO/INSTITUTO/UNIV.</v>
      </c>
      <c r="B296" s="11" t="s">
        <v>55</v>
      </c>
      <c r="C296" s="11" t="s">
        <v>46</v>
      </c>
      <c r="D296" s="11" t="s">
        <v>192</v>
      </c>
      <c r="E296" s="12">
        <v>2.1568388980486301E-2</v>
      </c>
      <c r="F296" s="12">
        <v>2.6787758158396301E-2</v>
      </c>
      <c r="G296" s="12">
        <v>2.36907912641472E-2</v>
      </c>
      <c r="H296" s="12">
        <v>1.5668324198184699E-2</v>
      </c>
      <c r="I296" s="12">
        <v>2.5573095024603299E-2</v>
      </c>
      <c r="J296" s="12">
        <v>4.0989451971217797E-2</v>
      </c>
      <c r="K296" s="12">
        <v>1.5971831521726099E-2</v>
      </c>
      <c r="L296" s="12">
        <v>1.8375692681915998E-2</v>
      </c>
      <c r="M296" s="12">
        <v>1.6592845560098698E-2</v>
      </c>
      <c r="N296" s="12"/>
      <c r="O296" s="12"/>
    </row>
    <row r="297" spans="1:15" x14ac:dyDescent="0.3">
      <c r="A297" s="11" t="str">
        <f t="shared" si="4"/>
        <v>CONSUMO PER CAPITA (kg ó litros por individuo)TOTAL BEBIDASEN MI CASA</v>
      </c>
      <c r="B297" s="11" t="s">
        <v>55</v>
      </c>
      <c r="C297" s="11" t="s">
        <v>46</v>
      </c>
      <c r="D297" s="11" t="s">
        <v>193</v>
      </c>
      <c r="E297" s="12">
        <v>0.51423973376295995</v>
      </c>
      <c r="F297" s="12">
        <v>0.31942939326347403</v>
      </c>
      <c r="G297" s="12">
        <v>0.36064526130899599</v>
      </c>
      <c r="H297" s="12">
        <v>0.355546907269152</v>
      </c>
      <c r="I297" s="12">
        <v>0.50457006617935496</v>
      </c>
      <c r="J297" s="12">
        <v>0.419110295284844</v>
      </c>
      <c r="K297" s="12">
        <v>0.42143748168648798</v>
      </c>
      <c r="L297" s="12">
        <v>0.42462085546362799</v>
      </c>
      <c r="M297" s="12">
        <v>0.58371024840791097</v>
      </c>
      <c r="N297" s="12"/>
      <c r="O297" s="12"/>
    </row>
    <row r="298" spans="1:15" x14ac:dyDescent="0.3">
      <c r="A298" s="11" t="str">
        <f t="shared" si="4"/>
        <v>CONSUMO PER CAPITA (kg ó litros por individuo)TOTAL BEBIDASEN M.TRANSP.(AVION,TREN,AUTOC,E</v>
      </c>
      <c r="B298" s="11" t="s">
        <v>55</v>
      </c>
      <c r="C298" s="11" t="s">
        <v>46</v>
      </c>
      <c r="D298" s="11" t="s">
        <v>194</v>
      </c>
      <c r="E298" s="12">
        <v>3.3427319305046499E-2</v>
      </c>
      <c r="F298" s="12">
        <v>1.33328818086338E-2</v>
      </c>
      <c r="G298" s="12">
        <v>1.6789770816637899E-2</v>
      </c>
      <c r="H298" s="12">
        <v>1.1359716623419501E-2</v>
      </c>
      <c r="I298" s="12">
        <v>3.1948179705884101E-2</v>
      </c>
      <c r="J298" s="12">
        <v>1.45778691538768E-2</v>
      </c>
      <c r="K298" s="12">
        <v>1.8466221366658701E-2</v>
      </c>
      <c r="L298" s="12">
        <v>1.7026638977410601E-2</v>
      </c>
      <c r="M298" s="12">
        <v>3.32263173069016E-2</v>
      </c>
      <c r="N298" s="12"/>
      <c r="O298" s="12"/>
    </row>
    <row r="299" spans="1:15" x14ac:dyDescent="0.3">
      <c r="A299" s="11" t="str">
        <f t="shared" si="4"/>
        <v>CONSUMO PER CAPITA (kg ó litros por individuo)TOTAL BEBIDASEN OTRO LUGAR</v>
      </c>
      <c r="B299" s="11" t="s">
        <v>55</v>
      </c>
      <c r="C299" s="11" t="s">
        <v>46</v>
      </c>
      <c r="D299" s="11" t="s">
        <v>195</v>
      </c>
      <c r="E299" s="12">
        <v>0.84237857635555002</v>
      </c>
      <c r="F299" s="12">
        <v>0.34510569192843299</v>
      </c>
      <c r="G299" s="12">
        <v>0.312629368349091</v>
      </c>
      <c r="H299" s="12">
        <v>0.35868012330516602</v>
      </c>
      <c r="I299" s="12">
        <v>0.70542667027472905</v>
      </c>
      <c r="J299" s="12">
        <v>0.32565579184044002</v>
      </c>
      <c r="K299" s="12">
        <v>0.367216032152199</v>
      </c>
      <c r="L299" s="12">
        <v>0.40202919607653997</v>
      </c>
      <c r="M299" s="12">
        <v>0.78460268554586199</v>
      </c>
      <c r="N299" s="12"/>
      <c r="O299" s="12"/>
    </row>
    <row r="300" spans="1:15" x14ac:dyDescent="0.3">
      <c r="A300" s="11" t="str">
        <f t="shared" si="4"/>
        <v>CONSUMO PER CAPITA (kg ó litros por individuo)TOTAL BEBIDASDESAYUNO</v>
      </c>
      <c r="B300" s="11" t="s">
        <v>55</v>
      </c>
      <c r="C300" s="11" t="s">
        <v>46</v>
      </c>
      <c r="D300" s="11" t="s">
        <v>196</v>
      </c>
      <c r="E300" s="12">
        <v>2.58309920856829</v>
      </c>
      <c r="F300" s="12">
        <v>1.8300769134742201</v>
      </c>
      <c r="G300" s="12">
        <v>1.7926121334968499</v>
      </c>
      <c r="H300" s="12">
        <v>1.7300315101557699</v>
      </c>
      <c r="I300" s="12">
        <v>2.31443243734976</v>
      </c>
      <c r="J300" s="12">
        <v>1.5898788887654101</v>
      </c>
      <c r="K300" s="12">
        <v>1.56781059764479</v>
      </c>
      <c r="L300" s="12">
        <v>1.5936205819253999</v>
      </c>
      <c r="M300" s="12">
        <v>2.1823866896084101</v>
      </c>
      <c r="N300" s="12"/>
      <c r="O300" s="12"/>
    </row>
    <row r="301" spans="1:15" x14ac:dyDescent="0.3">
      <c r="A301" s="11" t="str">
        <f t="shared" si="4"/>
        <v>CONSUMO PER CAPITA (kg ó litros por individuo)TOTAL BEBIDASAPERITIVO/ANTES DE COMER</v>
      </c>
      <c r="B301" s="11" t="s">
        <v>55</v>
      </c>
      <c r="C301" s="11" t="s">
        <v>46</v>
      </c>
      <c r="D301" s="11" t="s">
        <v>197</v>
      </c>
      <c r="E301" s="12">
        <v>3.4021427847143002</v>
      </c>
      <c r="F301" s="12">
        <v>2.2548619047865901</v>
      </c>
      <c r="G301" s="12">
        <v>1.9758751486842701</v>
      </c>
      <c r="H301" s="12">
        <v>2.1679762332328698</v>
      </c>
      <c r="I301" s="12">
        <v>3.2602524759480902</v>
      </c>
      <c r="J301" s="12">
        <v>1.9452520456711799</v>
      </c>
      <c r="K301" s="12">
        <v>1.8432728358975401</v>
      </c>
      <c r="L301" s="12">
        <v>2.13893000522107</v>
      </c>
      <c r="M301" s="12">
        <v>2.9746085466486001</v>
      </c>
      <c r="N301" s="12"/>
      <c r="O301" s="12"/>
    </row>
    <row r="302" spans="1:15" x14ac:dyDescent="0.3">
      <c r="A302" s="11" t="str">
        <f t="shared" si="4"/>
        <v>CONSUMO PER CAPITA (kg ó litros por individuo)TOTAL BEBIDASCOMIDA</v>
      </c>
      <c r="B302" s="11" t="s">
        <v>55</v>
      </c>
      <c r="C302" s="11" t="s">
        <v>46</v>
      </c>
      <c r="D302" s="11" t="s">
        <v>198</v>
      </c>
      <c r="E302" s="12">
        <v>5.9537912266597699</v>
      </c>
      <c r="F302" s="12">
        <v>4.1602188205813597</v>
      </c>
      <c r="G302" s="12">
        <v>3.6698328995775902</v>
      </c>
      <c r="H302" s="12">
        <v>4.0981007710185002</v>
      </c>
      <c r="I302" s="12">
        <v>5.9007713555520596</v>
      </c>
      <c r="J302" s="12">
        <v>4.1681658181202197</v>
      </c>
      <c r="K302" s="12">
        <v>3.8531166089351099</v>
      </c>
      <c r="L302" s="12">
        <v>4.1254090371912504</v>
      </c>
      <c r="M302" s="12">
        <v>5.5504419785938097</v>
      </c>
      <c r="N302" s="12"/>
      <c r="O302" s="12"/>
    </row>
    <row r="303" spans="1:15" x14ac:dyDescent="0.3">
      <c r="A303" s="11" t="str">
        <f t="shared" si="4"/>
        <v>CONSUMO PER CAPITA (kg ó litros por individuo)TOTAL BEBIDASTARDE/MERIENDA</v>
      </c>
      <c r="B303" s="11" t="s">
        <v>55</v>
      </c>
      <c r="C303" s="11" t="s">
        <v>46</v>
      </c>
      <c r="D303" s="11" t="s">
        <v>199</v>
      </c>
      <c r="E303" s="12">
        <v>2.8374178001826098</v>
      </c>
      <c r="F303" s="12">
        <v>1.5560298744647501</v>
      </c>
      <c r="G303" s="12">
        <v>1.4172777854846701</v>
      </c>
      <c r="H303" s="12">
        <v>1.8411428774379399</v>
      </c>
      <c r="I303" s="12">
        <v>2.5420560027901402</v>
      </c>
      <c r="J303" s="12">
        <v>1.46675557680559</v>
      </c>
      <c r="K303" s="12">
        <v>1.4397034800736099</v>
      </c>
      <c r="L303" s="12">
        <v>1.7242959380351801</v>
      </c>
      <c r="M303" s="12">
        <v>2.3072235131326302</v>
      </c>
      <c r="N303" s="12"/>
      <c r="O303" s="12"/>
    </row>
    <row r="304" spans="1:15" x14ac:dyDescent="0.3">
      <c r="A304" s="11" t="str">
        <f t="shared" si="4"/>
        <v>CONSUMO PER CAPITA (kg ó litros por individuo)TOTAL BEBIDASANTES DE CENAR</v>
      </c>
      <c r="B304" s="11" t="s">
        <v>55</v>
      </c>
      <c r="C304" s="11" t="s">
        <v>46</v>
      </c>
      <c r="D304" s="11" t="s">
        <v>200</v>
      </c>
      <c r="E304" s="12">
        <v>1.8826434344854299</v>
      </c>
      <c r="F304" s="12">
        <v>1.10191571955867</v>
      </c>
      <c r="G304" s="12">
        <v>1.01093644308736</v>
      </c>
      <c r="H304" s="12">
        <v>1.1415169007574899</v>
      </c>
      <c r="I304" s="12">
        <v>1.87658277165149</v>
      </c>
      <c r="J304" s="12">
        <v>1.0853436099268301</v>
      </c>
      <c r="K304" s="12">
        <v>1.0068687609450699</v>
      </c>
      <c r="L304" s="12">
        <v>1.0452776515781901</v>
      </c>
      <c r="M304" s="12">
        <v>1.66370380417449</v>
      </c>
      <c r="N304" s="12"/>
      <c r="O304" s="12"/>
    </row>
    <row r="305" spans="1:15" x14ac:dyDescent="0.3">
      <c r="A305" s="11" t="str">
        <f t="shared" si="4"/>
        <v>CONSUMO PER CAPITA (kg ó litros por individuo)TOTAL BEBIDASCENA</v>
      </c>
      <c r="B305" s="11" t="s">
        <v>55</v>
      </c>
      <c r="C305" s="11" t="s">
        <v>46</v>
      </c>
      <c r="D305" s="11" t="s">
        <v>201</v>
      </c>
      <c r="E305" s="12">
        <v>3.6485477328907798</v>
      </c>
      <c r="F305" s="12">
        <v>1.7404178043799701</v>
      </c>
      <c r="G305" s="12">
        <v>1.56625999631827</v>
      </c>
      <c r="H305" s="12">
        <v>1.8691383866028799</v>
      </c>
      <c r="I305" s="12">
        <v>3.5406771934005001</v>
      </c>
      <c r="J305" s="12">
        <v>1.72656825931914</v>
      </c>
      <c r="K305" s="12">
        <v>1.6083271845012499</v>
      </c>
      <c r="L305" s="12">
        <v>1.9064909243653001</v>
      </c>
      <c r="M305" s="12">
        <v>3.4337535279969602</v>
      </c>
      <c r="N305" s="12"/>
      <c r="O305" s="12"/>
    </row>
    <row r="306" spans="1:15" x14ac:dyDescent="0.3">
      <c r="A306" s="11" t="str">
        <f t="shared" si="4"/>
        <v>CONSUMO PER CAPITA (kg ó litros por individuo)TOTAL BEBIDASDESPUES DE LA CENA</v>
      </c>
      <c r="B306" s="11" t="s">
        <v>55</v>
      </c>
      <c r="C306" s="11" t="s">
        <v>46</v>
      </c>
      <c r="D306" s="11" t="s">
        <v>202</v>
      </c>
      <c r="E306" s="12">
        <v>0.65687254201241396</v>
      </c>
      <c r="F306" s="12">
        <v>0.24910935476871701</v>
      </c>
      <c r="G306" s="12">
        <v>0.23109962916239099</v>
      </c>
      <c r="H306" s="12">
        <v>0.28573170332465098</v>
      </c>
      <c r="I306" s="12">
        <v>0.665941762260848</v>
      </c>
      <c r="J306" s="12">
        <v>0.26844110717094599</v>
      </c>
      <c r="K306" s="12">
        <v>0.27541049470303097</v>
      </c>
      <c r="L306" s="12">
        <v>0.30610426310528899</v>
      </c>
      <c r="M306" s="12">
        <v>0.63571199820720703</v>
      </c>
      <c r="N306" s="12"/>
      <c r="O306" s="12"/>
    </row>
    <row r="307" spans="1:15" x14ac:dyDescent="0.3">
      <c r="A307" s="11" t="str">
        <f t="shared" si="4"/>
        <v>CONSUMO PER CAPITA (kg ó litros por individuo)TOTAL BEBIDASDURANTE EL DIA</v>
      </c>
      <c r="B307" s="11" t="s">
        <v>55</v>
      </c>
      <c r="C307" s="11" t="s">
        <v>46</v>
      </c>
      <c r="D307" s="11" t="s">
        <v>203</v>
      </c>
      <c r="E307" s="12">
        <v>1.44411458326527</v>
      </c>
      <c r="F307" s="12">
        <v>0.78660856626901998</v>
      </c>
      <c r="G307" s="12">
        <v>0.84171844181355704</v>
      </c>
      <c r="H307" s="12">
        <v>0.92629836941664701</v>
      </c>
      <c r="I307" s="12">
        <v>1.50950678555132</v>
      </c>
      <c r="J307" s="12">
        <v>0.69359034766497996</v>
      </c>
      <c r="K307" s="12">
        <v>0.71161299657507604</v>
      </c>
      <c r="L307" s="12">
        <v>0.83408728471392701</v>
      </c>
      <c r="M307" s="12">
        <v>1.24157593541693</v>
      </c>
      <c r="N307" s="12"/>
      <c r="O307" s="12"/>
    </row>
    <row r="308" spans="1:15" x14ac:dyDescent="0.3">
      <c r="A308" s="11" t="str">
        <f t="shared" si="4"/>
        <v>CONSUMO PER CAPITA (kg ó litros por individuo)TOTAL BEBIDASCON AMIGOS</v>
      </c>
      <c r="B308" s="11" t="s">
        <v>55</v>
      </c>
      <c r="C308" s="11" t="s">
        <v>46</v>
      </c>
      <c r="D308" s="11" t="s">
        <v>204</v>
      </c>
      <c r="E308" s="12">
        <v>6.4473617789270996</v>
      </c>
      <c r="F308" s="12">
        <v>4.4322879341928996</v>
      </c>
      <c r="G308" s="12">
        <v>3.84405917515774</v>
      </c>
      <c r="H308" s="12">
        <v>4.2750485141652996</v>
      </c>
      <c r="I308" s="12">
        <v>6.2826483888056304</v>
      </c>
      <c r="J308" s="12">
        <v>4.0223538114855701</v>
      </c>
      <c r="K308" s="12">
        <v>3.8823697516402902</v>
      </c>
      <c r="L308" s="12">
        <v>4.1718736589215002</v>
      </c>
      <c r="M308" s="12">
        <v>6.0443387983939596</v>
      </c>
      <c r="N308" s="12"/>
      <c r="O308" s="12"/>
    </row>
    <row r="309" spans="1:15" x14ac:dyDescent="0.3">
      <c r="A309" s="11" t="str">
        <f t="shared" si="4"/>
        <v>CONSUMO PER CAPITA (kg ó litros por individuo)TOTAL BEBIDASCON CLIENTES</v>
      </c>
      <c r="B309" s="11" t="s">
        <v>55</v>
      </c>
      <c r="C309" s="11" t="s">
        <v>46</v>
      </c>
      <c r="D309" s="11" t="s">
        <v>205</v>
      </c>
      <c r="E309" s="12">
        <v>7.7045053866411806E-2</v>
      </c>
      <c r="F309" s="12">
        <v>0.10325183956360801</v>
      </c>
      <c r="G309" s="12">
        <v>6.7867794610324203E-2</v>
      </c>
      <c r="H309" s="12">
        <v>5.8185900786913401E-2</v>
      </c>
      <c r="I309" s="12">
        <v>9.3701750565693201E-2</v>
      </c>
      <c r="J309" s="12">
        <v>8.8748097334467202E-2</v>
      </c>
      <c r="K309" s="12">
        <v>7.2002877060663897E-2</v>
      </c>
      <c r="L309" s="12">
        <v>9.0370936136740895E-2</v>
      </c>
      <c r="M309" s="12">
        <v>9.0820564959039896E-2</v>
      </c>
      <c r="N309" s="12"/>
      <c r="O309" s="12"/>
    </row>
    <row r="310" spans="1:15" x14ac:dyDescent="0.3">
      <c r="A310" s="11" t="str">
        <f t="shared" si="4"/>
        <v>CONSUMO PER CAPITA (kg ó litros por individuo)TOTAL BEBIDASCON COMPAÑEROS DE TRABAJO</v>
      </c>
      <c r="B310" s="11" t="s">
        <v>55</v>
      </c>
      <c r="C310" s="11" t="s">
        <v>46</v>
      </c>
      <c r="D310" s="11" t="s">
        <v>206</v>
      </c>
      <c r="E310" s="12">
        <v>1.2010681610460401</v>
      </c>
      <c r="F310" s="12">
        <v>1.0664563364611499</v>
      </c>
      <c r="G310" s="12">
        <v>1.16498442257072</v>
      </c>
      <c r="H310" s="12">
        <v>1.15728414659879</v>
      </c>
      <c r="I310" s="12">
        <v>1.2410975686711601</v>
      </c>
      <c r="J310" s="12">
        <v>0.99976696442898705</v>
      </c>
      <c r="K310" s="12">
        <v>0.87703917599801695</v>
      </c>
      <c r="L310" s="12">
        <v>0.91119283383004102</v>
      </c>
      <c r="M310" s="12">
        <v>1.0587590503290201</v>
      </c>
      <c r="N310" s="12"/>
      <c r="O310" s="12"/>
    </row>
    <row r="311" spans="1:15" x14ac:dyDescent="0.3">
      <c r="A311" s="11" t="str">
        <f t="shared" si="4"/>
        <v>CONSUMO PER CAPITA (kg ó litros por individuo)TOTAL BEBIDASCON COMPAÑEROS DE CLASE</v>
      </c>
      <c r="B311" s="11" t="s">
        <v>55</v>
      </c>
      <c r="C311" s="11" t="s">
        <v>46</v>
      </c>
      <c r="D311" s="11" t="s">
        <v>207</v>
      </c>
      <c r="E311" s="12">
        <v>6.8014747130323003E-2</v>
      </c>
      <c r="F311" s="12">
        <v>3.7224330888010103E-2</v>
      </c>
      <c r="G311" s="12">
        <v>3.5031343344234099E-2</v>
      </c>
      <c r="H311" s="12">
        <v>4.8190486427514501E-2</v>
      </c>
      <c r="I311" s="12">
        <v>6.3686367691173099E-2</v>
      </c>
      <c r="J311" s="12">
        <v>4.3986149680455201E-2</v>
      </c>
      <c r="K311" s="12">
        <v>3.2436272029430203E-2</v>
      </c>
      <c r="L311" s="12">
        <v>5.27955609562707E-2</v>
      </c>
      <c r="M311" s="12">
        <v>3.0152187583260898E-2</v>
      </c>
      <c r="N311" s="12"/>
      <c r="O311" s="12"/>
    </row>
    <row r="312" spans="1:15" x14ac:dyDescent="0.3">
      <c r="A312" s="11" t="str">
        <f t="shared" si="4"/>
        <v>CONSUMO PER CAPITA (kg ó litros por individuo)TOTAL BEBIDASCON FAMILIA</v>
      </c>
      <c r="B312" s="11" t="s">
        <v>55</v>
      </c>
      <c r="C312" s="11" t="s">
        <v>46</v>
      </c>
      <c r="D312" s="11" t="s">
        <v>208</v>
      </c>
      <c r="E312" s="12">
        <v>7.4115086870737397</v>
      </c>
      <c r="F312" s="12">
        <v>3.6800008626743099</v>
      </c>
      <c r="G312" s="12">
        <v>3.2500419231806101</v>
      </c>
      <c r="H312" s="12">
        <v>3.9752773554251801</v>
      </c>
      <c r="I312" s="12">
        <v>7.07435090039331</v>
      </c>
      <c r="J312" s="12">
        <v>3.5483467863621598</v>
      </c>
      <c r="K312" s="12">
        <v>3.4428202627624902</v>
      </c>
      <c r="L312" s="12">
        <v>3.9284607966396199</v>
      </c>
      <c r="M312" s="12">
        <v>6.40819862171025</v>
      </c>
      <c r="N312" s="12"/>
      <c r="O312" s="12"/>
    </row>
    <row r="313" spans="1:15" x14ac:dyDescent="0.3">
      <c r="A313" s="11" t="str">
        <f t="shared" si="4"/>
        <v>CONSUMO PER CAPITA (kg ó litros por individuo)TOTAL BEBIDASCON LA PAREJA</v>
      </c>
      <c r="B313" s="11" t="s">
        <v>55</v>
      </c>
      <c r="C313" s="11" t="s">
        <v>46</v>
      </c>
      <c r="D313" s="11" t="s">
        <v>209</v>
      </c>
      <c r="E313" s="12">
        <v>3.7742966805244502</v>
      </c>
      <c r="F313" s="12">
        <v>2.1438656534137599</v>
      </c>
      <c r="G313" s="12">
        <v>2.0371949240265299</v>
      </c>
      <c r="H313" s="12">
        <v>2.33272219575435</v>
      </c>
      <c r="I313" s="12">
        <v>3.7212247166952799</v>
      </c>
      <c r="J313" s="12">
        <v>2.0358127732786202</v>
      </c>
      <c r="K313" s="12">
        <v>1.8586717799739001</v>
      </c>
      <c r="L313" s="12">
        <v>2.28839912056447</v>
      </c>
      <c r="M313" s="12">
        <v>3.3522896812168002</v>
      </c>
      <c r="N313" s="12"/>
      <c r="O313" s="12"/>
    </row>
    <row r="314" spans="1:15" x14ac:dyDescent="0.3">
      <c r="A314" s="11" t="str">
        <f t="shared" si="4"/>
        <v>CONSUMO PER CAPITA (kg ó litros por individuo)TOTAL BEBIDASESTABA SOLO/A</v>
      </c>
      <c r="B314" s="11" t="s">
        <v>55</v>
      </c>
      <c r="C314" s="11" t="s">
        <v>46</v>
      </c>
      <c r="D314" s="11" t="s">
        <v>210</v>
      </c>
      <c r="E314" s="12">
        <v>3.3224106105643298</v>
      </c>
      <c r="F314" s="12">
        <v>2.1456470700551402</v>
      </c>
      <c r="G314" s="12">
        <v>2.0512344497720401</v>
      </c>
      <c r="H314" s="12">
        <v>2.1260774169982102</v>
      </c>
      <c r="I314" s="12">
        <v>3.02755133702945</v>
      </c>
      <c r="J314" s="12">
        <v>2.1366205621497101</v>
      </c>
      <c r="K314" s="12">
        <v>2.0701699193986798</v>
      </c>
      <c r="L314" s="12">
        <v>2.1470037784668401</v>
      </c>
      <c r="M314" s="12">
        <v>2.8886760630127801</v>
      </c>
      <c r="N314" s="12"/>
      <c r="O314" s="12"/>
    </row>
    <row r="315" spans="1:15" x14ac:dyDescent="0.3">
      <c r="A315" s="11" t="str">
        <f t="shared" si="4"/>
        <v>CONSUMO PER CAPITA (kg ó litros por individuo)TOTAL BEBIDASOTROS</v>
      </c>
      <c r="B315" s="11" t="s">
        <v>55</v>
      </c>
      <c r="C315" s="11" t="s">
        <v>46</v>
      </c>
      <c r="D315" s="11" t="s">
        <v>211</v>
      </c>
      <c r="E315" s="12">
        <v>0.106926108987673</v>
      </c>
      <c r="F315" s="12">
        <v>7.0504431250519098E-2</v>
      </c>
      <c r="G315" s="12">
        <v>5.52007306510892E-2</v>
      </c>
      <c r="H315" s="12">
        <v>8.7150884256728497E-2</v>
      </c>
      <c r="I315" s="12">
        <v>0.105960653513947</v>
      </c>
      <c r="J315" s="12">
        <v>6.8360951234670106E-2</v>
      </c>
      <c r="K315" s="12">
        <v>7.0612934921426507E-2</v>
      </c>
      <c r="L315" s="12">
        <v>8.4117819376159697E-2</v>
      </c>
      <c r="M315" s="12">
        <v>0.116173100311498</v>
      </c>
      <c r="N315" s="12"/>
      <c r="O315" s="12"/>
    </row>
    <row r="316" spans="1:15" x14ac:dyDescent="0.3">
      <c r="A316" s="11" t="str">
        <f t="shared" si="4"/>
        <v>CONSUMO PER CAPITA (kg ó litros por individuo)TOTAL BEBIDASESTAR TRABAJANDO</v>
      </c>
      <c r="B316" s="11" t="s">
        <v>55</v>
      </c>
      <c r="C316" s="11" t="s">
        <v>46</v>
      </c>
      <c r="D316" s="11" t="s">
        <v>212</v>
      </c>
      <c r="E316" s="12">
        <v>2.25229674465798</v>
      </c>
      <c r="F316" s="12">
        <v>1.5891152383726901</v>
      </c>
      <c r="G316" s="12">
        <v>1.80296355153504</v>
      </c>
      <c r="H316" s="12">
        <v>1.69125952297224</v>
      </c>
      <c r="I316" s="12">
        <v>2.0024203941979701</v>
      </c>
      <c r="J316" s="12">
        <v>1.54260951983617</v>
      </c>
      <c r="K316" s="12">
        <v>1.48412353159931</v>
      </c>
      <c r="L316" s="12">
        <v>1.52502153568879</v>
      </c>
      <c r="M316" s="12">
        <v>1.8316451186590901</v>
      </c>
      <c r="N316" s="12"/>
      <c r="O316" s="12"/>
    </row>
    <row r="317" spans="1:15" x14ac:dyDescent="0.3">
      <c r="A317" s="11" t="str">
        <f t="shared" si="4"/>
        <v>CONSUMO PER CAPITA (kg ó litros por individuo)TOTAL BEBIDASCOMIDA DE NEGOCIOS</v>
      </c>
      <c r="B317" s="11" t="s">
        <v>55</v>
      </c>
      <c r="C317" s="11" t="s">
        <v>46</v>
      </c>
      <c r="D317" s="11" t="s">
        <v>213</v>
      </c>
      <c r="E317" s="12">
        <v>4.9394303778658999E-2</v>
      </c>
      <c r="F317" s="12">
        <v>2.8613249547754498E-2</v>
      </c>
      <c r="G317" s="12">
        <v>3.05668002817212E-2</v>
      </c>
      <c r="H317" s="12">
        <v>2.92280760532692E-2</v>
      </c>
      <c r="I317" s="12">
        <v>5.5933336031773098E-2</v>
      </c>
      <c r="J317" s="12">
        <v>5.6895152869971599E-2</v>
      </c>
      <c r="K317" s="12">
        <v>3.1553120598358797E-2</v>
      </c>
      <c r="L317" s="12">
        <v>4.2995608762139502E-2</v>
      </c>
      <c r="M317" s="12">
        <v>4.3724043589729499E-2</v>
      </c>
      <c r="N317" s="12"/>
      <c r="O317" s="12"/>
    </row>
    <row r="318" spans="1:15" x14ac:dyDescent="0.3">
      <c r="A318" s="11" t="str">
        <f t="shared" si="4"/>
        <v>CONSUMO PER CAPITA (kg ó litros por individuo)TOTAL BEBIDASPOR PLACER/RELAX</v>
      </c>
      <c r="B318" s="11" t="s">
        <v>55</v>
      </c>
      <c r="C318" s="11" t="s">
        <v>46</v>
      </c>
      <c r="D318" s="11" t="s">
        <v>214</v>
      </c>
      <c r="E318" s="12">
        <v>4.43625528273801</v>
      </c>
      <c r="F318" s="12">
        <v>2.0365840575523801</v>
      </c>
      <c r="G318" s="12">
        <v>1.8403159435870899</v>
      </c>
      <c r="H318" s="12">
        <v>2.2794085188288702</v>
      </c>
      <c r="I318" s="12">
        <v>4.3715834387706503</v>
      </c>
      <c r="J318" s="12">
        <v>2.0846668407230999</v>
      </c>
      <c r="K318" s="12">
        <v>1.88668151801116</v>
      </c>
      <c r="L318" s="12">
        <v>2.2832540862108801</v>
      </c>
      <c r="M318" s="12">
        <v>3.94218664135829</v>
      </c>
      <c r="N318" s="12"/>
      <c r="O318" s="12"/>
    </row>
    <row r="319" spans="1:15" x14ac:dyDescent="0.3">
      <c r="A319" s="11" t="str">
        <f t="shared" si="4"/>
        <v>CONSUMO PER CAPITA (kg ó litros por individuo)TOTAL BEBIDASTENER HAMBRE/SIN PLANIFICAR</v>
      </c>
      <c r="B319" s="11" t="s">
        <v>55</v>
      </c>
      <c r="C319" s="11" t="s">
        <v>46</v>
      </c>
      <c r="D319" s="11" t="s">
        <v>215</v>
      </c>
      <c r="E319" s="12">
        <v>5.2759233571668496</v>
      </c>
      <c r="F319" s="12">
        <v>3.14191925857858</v>
      </c>
      <c r="G319" s="12">
        <v>2.7139011322718298</v>
      </c>
      <c r="H319" s="12">
        <v>3.1456957809359398</v>
      </c>
      <c r="I319" s="12">
        <v>4.9262982064299603</v>
      </c>
      <c r="J319" s="12">
        <v>2.72820126865716</v>
      </c>
      <c r="K319" s="12">
        <v>2.66938253939579</v>
      </c>
      <c r="L319" s="12">
        <v>3.09118155346636</v>
      </c>
      <c r="M319" s="12">
        <v>4.5160645236056904</v>
      </c>
      <c r="N319" s="12"/>
      <c r="O319" s="12"/>
    </row>
    <row r="320" spans="1:15" x14ac:dyDescent="0.3">
      <c r="A320" s="11" t="str">
        <f t="shared" si="4"/>
        <v>CONSUMO PER CAPITA (kg ó litros por individuo)TOTAL BEBIDASESTAR DE COMPRAS</v>
      </c>
      <c r="B320" s="11" t="s">
        <v>55</v>
      </c>
      <c r="C320" s="11" t="s">
        <v>46</v>
      </c>
      <c r="D320" s="11" t="s">
        <v>216</v>
      </c>
      <c r="E320" s="12">
        <v>0.51556405028158603</v>
      </c>
      <c r="F320" s="12">
        <v>0.41383044642536199</v>
      </c>
      <c r="G320" s="12">
        <v>0.333515640054726</v>
      </c>
      <c r="H320" s="12">
        <v>0.30566632734182603</v>
      </c>
      <c r="I320" s="12">
        <v>0.50847028199579702</v>
      </c>
      <c r="J320" s="12">
        <v>0.35325717805254397</v>
      </c>
      <c r="K320" s="12">
        <v>0.31576174833946602</v>
      </c>
      <c r="L320" s="12">
        <v>0.29854951057898999</v>
      </c>
      <c r="M320" s="12">
        <v>0.509084027921338</v>
      </c>
      <c r="N320" s="12"/>
      <c r="O320" s="12"/>
    </row>
    <row r="321" spans="1:15" x14ac:dyDescent="0.3">
      <c r="A321" s="11" t="str">
        <f t="shared" si="4"/>
        <v>CONSUMO PER CAPITA (kg ó litros por individuo)TOTAL BEBIDASNO COCINAR EN CASA</v>
      </c>
      <c r="B321" s="11" t="s">
        <v>55</v>
      </c>
      <c r="C321" s="11" t="s">
        <v>46</v>
      </c>
      <c r="D321" s="11" t="s">
        <v>217</v>
      </c>
      <c r="E321" s="12">
        <v>0.66364233270246697</v>
      </c>
      <c r="F321" s="12">
        <v>0.47087489948918598</v>
      </c>
      <c r="G321" s="12">
        <v>0.39828874415541599</v>
      </c>
      <c r="H321" s="12">
        <v>0.492260950273473</v>
      </c>
      <c r="I321" s="12">
        <v>0.61170770651040296</v>
      </c>
      <c r="J321" s="12">
        <v>0.41722562419574499</v>
      </c>
      <c r="K321" s="12">
        <v>0.368558240214519</v>
      </c>
      <c r="L321" s="12">
        <v>0.44793098977093099</v>
      </c>
      <c r="M321" s="12">
        <v>0.63366093334648099</v>
      </c>
      <c r="N321" s="12"/>
      <c r="O321" s="12"/>
    </row>
    <row r="322" spans="1:15" x14ac:dyDescent="0.3">
      <c r="A322" s="11" t="str">
        <f t="shared" si="4"/>
        <v>CONSUMO PER CAPITA (kg ó litros por individuo)TOTAL BEBIDASCELEBRACION/FIESTA/SALIR TOMAR</v>
      </c>
      <c r="B322" s="11" t="s">
        <v>55</v>
      </c>
      <c r="C322" s="11" t="s">
        <v>46</v>
      </c>
      <c r="D322" s="11" t="s">
        <v>218</v>
      </c>
      <c r="E322" s="12">
        <v>7.6978068234107804</v>
      </c>
      <c r="F322" s="12">
        <v>5.0190115100542201</v>
      </c>
      <c r="G322" s="12">
        <v>4.4073240201771204</v>
      </c>
      <c r="H322" s="12">
        <v>5.0517420539220801</v>
      </c>
      <c r="I322" s="12">
        <v>7.3612112393653799</v>
      </c>
      <c r="J322" s="12">
        <v>4.7625280643416099</v>
      </c>
      <c r="K322" s="12">
        <v>4.5434171402450101</v>
      </c>
      <c r="L322" s="12">
        <v>4.8478460384463604</v>
      </c>
      <c r="M322" s="12">
        <v>6.9591400233694296</v>
      </c>
      <c r="N322" s="12"/>
      <c r="O322" s="12"/>
    </row>
    <row r="323" spans="1:15" x14ac:dyDescent="0.3">
      <c r="A323" s="11" t="str">
        <f t="shared" si="4"/>
        <v>CONSUMO PER CAPITA (kg ó litros por individuo)TOTAL BEBIDASVIENDO DEPORTES</v>
      </c>
      <c r="B323" s="11" t="s">
        <v>55</v>
      </c>
      <c r="C323" s="11" t="s">
        <v>46</v>
      </c>
      <c r="D323" s="11" t="s">
        <v>219</v>
      </c>
      <c r="E323" s="12">
        <v>0.167076111165992</v>
      </c>
      <c r="F323" s="12">
        <v>0.172827385746948</v>
      </c>
      <c r="G323" s="12">
        <v>0.20714945211847099</v>
      </c>
      <c r="H323" s="12">
        <v>0.23603447905139099</v>
      </c>
      <c r="I323" s="12">
        <v>0.37761763596422798</v>
      </c>
      <c r="J323" s="12">
        <v>0.21086363555547299</v>
      </c>
      <c r="K323" s="12">
        <v>0.25102392712175098</v>
      </c>
      <c r="L323" s="12">
        <v>0.26780188807677902</v>
      </c>
      <c r="M323" s="12">
        <v>0.233984582357321</v>
      </c>
      <c r="N323" s="12"/>
      <c r="O323" s="12"/>
    </row>
    <row r="324" spans="1:15" x14ac:dyDescent="0.3">
      <c r="A324" s="11" t="str">
        <f t="shared" ref="A324:A387" si="5">B324&amp;C324&amp;D324</f>
        <v>CONSUMO PER CAPITA (kg ó litros por individuo)TOTAL BEBIDASOTROS MOTIVOS</v>
      </c>
      <c r="B324" s="11" t="s">
        <v>55</v>
      </c>
      <c r="C324" s="11" t="s">
        <v>46</v>
      </c>
      <c r="D324" s="11" t="s">
        <v>220</v>
      </c>
      <c r="E324" s="12">
        <v>1.3506734128394999</v>
      </c>
      <c r="F324" s="12">
        <v>0.80646335633824295</v>
      </c>
      <c r="G324" s="12">
        <v>0.77158775288714398</v>
      </c>
      <c r="H324" s="12">
        <v>0.82864031591925802</v>
      </c>
      <c r="I324" s="12">
        <v>1.3949757191219101</v>
      </c>
      <c r="J324" s="12">
        <v>0.78774587976509403</v>
      </c>
      <c r="K324" s="12">
        <v>0.75562302612954402</v>
      </c>
      <c r="L324" s="12">
        <v>0.86963286649542904</v>
      </c>
      <c r="M324" s="12">
        <v>1.3199166764689201</v>
      </c>
      <c r="N324" s="12"/>
      <c r="O324" s="12"/>
    </row>
    <row r="325" spans="1:15" x14ac:dyDescent="0.3">
      <c r="A325" s="11" t="str">
        <f t="shared" si="5"/>
        <v>CONSUMO PER CAPITA (kg ó litros por individuo).Total Bebidas FriasT.ESPAÑA</v>
      </c>
      <c r="B325" s="11" t="s">
        <v>55</v>
      </c>
      <c r="C325" s="11" t="s">
        <v>52</v>
      </c>
      <c r="D325" s="11" t="s">
        <v>142</v>
      </c>
      <c r="E325" s="12">
        <v>20.129221419597901</v>
      </c>
      <c r="F325" s="12">
        <v>11.7658800173131</v>
      </c>
      <c r="G325" s="12">
        <v>10.563643108768799</v>
      </c>
      <c r="H325" s="12">
        <v>12.255948316404</v>
      </c>
      <c r="I325" s="12">
        <v>19.399762037326798</v>
      </c>
      <c r="J325" s="12">
        <v>11.1353744695943</v>
      </c>
      <c r="K325" s="12">
        <v>10.5000585974221</v>
      </c>
      <c r="L325" s="12">
        <v>11.999379708814001</v>
      </c>
      <c r="M325" s="12">
        <v>17.929885530759702</v>
      </c>
      <c r="N325" s="12"/>
      <c r="O325" s="12"/>
    </row>
    <row r="326" spans="1:15" x14ac:dyDescent="0.3">
      <c r="A326" s="11" t="str">
        <f t="shared" si="5"/>
        <v>CONSUMO PER CAPITA (kg ó litros por individuo).Total Bebidas FriasHiper+Super+Discount+G.A</v>
      </c>
      <c r="B326" s="11" t="s">
        <v>55</v>
      </c>
      <c r="C326" s="11" t="s">
        <v>52</v>
      </c>
      <c r="D326" s="11" t="s">
        <v>176</v>
      </c>
      <c r="E326" s="12">
        <v>2.2318630355920499</v>
      </c>
      <c r="F326" s="12">
        <v>1.2781132095362799</v>
      </c>
      <c r="G326" s="12">
        <v>1.22778779654457</v>
      </c>
      <c r="H326" s="12">
        <v>1.3542433616795899</v>
      </c>
      <c r="I326" s="12">
        <v>2.5851606900325801</v>
      </c>
      <c r="J326" s="12">
        <v>1.40597282305571</v>
      </c>
      <c r="K326" s="12">
        <v>1.53616176341613</v>
      </c>
      <c r="L326" s="12">
        <v>1.6794395088221401</v>
      </c>
      <c r="M326" s="12">
        <v>2.3434280713829598</v>
      </c>
      <c r="N326" s="12"/>
      <c r="O326" s="12"/>
    </row>
    <row r="327" spans="1:15" x14ac:dyDescent="0.3">
      <c r="A327" s="11" t="str">
        <f t="shared" si="5"/>
        <v>CONSUMO PER CAPITA (kg ó litros por individuo).Total Bebidas FriasRestaurantes</v>
      </c>
      <c r="B327" s="11" t="s">
        <v>55</v>
      </c>
      <c r="C327" s="11" t="s">
        <v>52</v>
      </c>
      <c r="D327" s="11" t="s">
        <v>177</v>
      </c>
      <c r="E327" s="12">
        <v>3.6934715898478099</v>
      </c>
      <c r="F327" s="12">
        <v>2.4917362065878801</v>
      </c>
      <c r="G327" s="12">
        <v>2.1417382174392001</v>
      </c>
      <c r="H327" s="12">
        <v>2.3686355957492</v>
      </c>
      <c r="I327" s="12">
        <v>3.4790794527093301</v>
      </c>
      <c r="J327" s="12">
        <v>2.2521411879897699</v>
      </c>
      <c r="K327" s="12">
        <v>2.0620651684959999</v>
      </c>
      <c r="L327" s="12">
        <v>2.22860656917016</v>
      </c>
      <c r="M327" s="12">
        <v>3.29631290897761</v>
      </c>
      <c r="N327" s="12"/>
      <c r="O327" s="12"/>
    </row>
    <row r="328" spans="1:15" x14ac:dyDescent="0.3">
      <c r="A328" s="11" t="str">
        <f t="shared" si="5"/>
        <v>CONSUMO PER CAPITA (kg ó litros por individuo).Total Bebidas FriasRestaurantes Fast Food</v>
      </c>
      <c r="B328" s="11" t="s">
        <v>55</v>
      </c>
      <c r="C328" s="11" t="s">
        <v>52</v>
      </c>
      <c r="D328" s="11" t="s">
        <v>178</v>
      </c>
      <c r="E328" s="12">
        <v>1.1477251974251099</v>
      </c>
      <c r="F328" s="12">
        <v>0.76398437036438205</v>
      </c>
      <c r="G328" s="12">
        <v>0.69125840571830899</v>
      </c>
      <c r="H328" s="12">
        <v>0.74791430468662701</v>
      </c>
      <c r="I328" s="12">
        <v>1.1516265068706</v>
      </c>
      <c r="J328" s="12">
        <v>0.78325261460262496</v>
      </c>
      <c r="K328" s="12">
        <v>0.771870784376812</v>
      </c>
      <c r="L328" s="12">
        <v>0.84666726457686903</v>
      </c>
      <c r="M328" s="12">
        <v>1.1760998543711401</v>
      </c>
      <c r="N328" s="12"/>
      <c r="O328" s="12"/>
    </row>
    <row r="329" spans="1:15" x14ac:dyDescent="0.3">
      <c r="A329" s="11" t="str">
        <f t="shared" si="5"/>
        <v>CONSUMO PER CAPITA (kg ó litros por individuo).Total Bebidas FriasBares/Cafeterias/Cervecerias</v>
      </c>
      <c r="B329" s="11" t="s">
        <v>55</v>
      </c>
      <c r="C329" s="11" t="s">
        <v>52</v>
      </c>
      <c r="D329" s="11" t="s">
        <v>179</v>
      </c>
      <c r="E329" s="12">
        <v>9.4023404526327194</v>
      </c>
      <c r="F329" s="12">
        <v>5.6243306163800204</v>
      </c>
      <c r="G329" s="12">
        <v>5.0602615859929898</v>
      </c>
      <c r="H329" s="12">
        <v>5.9461308156926496</v>
      </c>
      <c r="I329" s="12">
        <v>8.89242803484027</v>
      </c>
      <c r="J329" s="12">
        <v>5.2007148125774396</v>
      </c>
      <c r="K329" s="12">
        <v>4.7770305153228296</v>
      </c>
      <c r="L329" s="12">
        <v>5.6190825935395701</v>
      </c>
      <c r="M329" s="12">
        <v>8.1822527737899904</v>
      </c>
      <c r="N329" s="12"/>
      <c r="O329" s="12"/>
    </row>
    <row r="330" spans="1:15" x14ac:dyDescent="0.3">
      <c r="A330" s="11" t="str">
        <f t="shared" si="5"/>
        <v>CONSUMO PER CAPITA (kg ó litros por individuo).Total Bebidas FriasPanaderias/Pastelerias</v>
      </c>
      <c r="B330" s="11" t="s">
        <v>55</v>
      </c>
      <c r="C330" s="11" t="s">
        <v>52</v>
      </c>
      <c r="D330" s="11" t="s">
        <v>180</v>
      </c>
      <c r="E330" s="12">
        <v>8.3232322302777204E-2</v>
      </c>
      <c r="F330" s="12">
        <v>6.5701134571102895E-2</v>
      </c>
      <c r="G330" s="12">
        <v>6.4775482934520401E-2</v>
      </c>
      <c r="H330" s="12">
        <v>8.0474830922113105E-2</v>
      </c>
      <c r="I330" s="12">
        <v>0.13254701143671199</v>
      </c>
      <c r="J330" s="12">
        <v>6.7675992534549395E-2</v>
      </c>
      <c r="K330" s="12">
        <v>6.64982834059719E-2</v>
      </c>
      <c r="L330" s="12">
        <v>8.9297960421068107E-2</v>
      </c>
      <c r="M330" s="12">
        <v>0.123041763190402</v>
      </c>
      <c r="N330" s="12"/>
      <c r="O330" s="12"/>
    </row>
    <row r="331" spans="1:15" x14ac:dyDescent="0.3">
      <c r="A331" s="11" t="str">
        <f t="shared" si="5"/>
        <v>CONSUMO PER CAPITA (kg ó litros por individuo).Total Bebidas FriasTda.Alimentacion/Delicatesen</v>
      </c>
      <c r="B331" s="11" t="s">
        <v>55</v>
      </c>
      <c r="C331" s="11" t="s">
        <v>52</v>
      </c>
      <c r="D331" s="11" t="s">
        <v>181</v>
      </c>
      <c r="E331" s="12">
        <v>0.46143222251044702</v>
      </c>
      <c r="F331" s="12">
        <v>0.211576491552048</v>
      </c>
      <c r="G331" s="12">
        <v>0.200872384492054</v>
      </c>
      <c r="H331" s="12">
        <v>0.19665738711716499</v>
      </c>
      <c r="I331" s="12">
        <v>0.33499013878648998</v>
      </c>
      <c r="J331" s="12">
        <v>0.18698321461199199</v>
      </c>
      <c r="K331" s="12">
        <v>0.165343907562509</v>
      </c>
      <c r="L331" s="12">
        <v>0.20070906838028299</v>
      </c>
      <c r="M331" s="12">
        <v>0.336188122318691</v>
      </c>
      <c r="N331" s="12"/>
      <c r="O331" s="12"/>
    </row>
    <row r="332" spans="1:15" x14ac:dyDescent="0.3">
      <c r="A332" s="11" t="str">
        <f t="shared" si="5"/>
        <v>CONSUMO PER CAPITA (kg ó litros por individuo).Total Bebidas FriasCanal Conveniencia/24h</v>
      </c>
      <c r="B332" s="11" t="s">
        <v>55</v>
      </c>
      <c r="C332" s="11" t="s">
        <v>52</v>
      </c>
      <c r="D332" s="11" t="s">
        <v>182</v>
      </c>
      <c r="E332" s="12">
        <v>0.40253587199499302</v>
      </c>
      <c r="F332" s="12">
        <v>0.22474015861910501</v>
      </c>
      <c r="G332" s="12">
        <v>0.15791666921800401</v>
      </c>
      <c r="H332" s="12">
        <v>0.20262644605868499</v>
      </c>
      <c r="I332" s="12">
        <v>0.31074018467937897</v>
      </c>
      <c r="J332" s="12">
        <v>0.15850306111454299</v>
      </c>
      <c r="K332" s="12">
        <v>0.156277298326672</v>
      </c>
      <c r="L332" s="12">
        <v>0.177382416657348</v>
      </c>
      <c r="M332" s="12">
        <v>0.26284567523152003</v>
      </c>
      <c r="N332" s="12"/>
      <c r="O332" s="12"/>
    </row>
    <row r="333" spans="1:15" x14ac:dyDescent="0.3">
      <c r="A333" s="11" t="str">
        <f t="shared" si="5"/>
        <v>CONSUMO PER CAPITA (kg ó litros por individuo).Total Bebidas FriasHoteles</v>
      </c>
      <c r="B333" s="11" t="s">
        <v>55</v>
      </c>
      <c r="C333" s="11" t="s">
        <v>52</v>
      </c>
      <c r="D333" s="11" t="s">
        <v>183</v>
      </c>
      <c r="E333" s="12">
        <v>0.19748270642844801</v>
      </c>
      <c r="F333" s="12">
        <v>5.11441764494742E-2</v>
      </c>
      <c r="G333" s="12">
        <v>3.86736412593017E-2</v>
      </c>
      <c r="H333" s="12">
        <v>8.0944763899597802E-2</v>
      </c>
      <c r="I333" s="12">
        <v>0.16133260437682001</v>
      </c>
      <c r="J333" s="12">
        <v>8.5157623948924899E-2</v>
      </c>
      <c r="K333" s="12">
        <v>4.9862521129015798E-2</v>
      </c>
      <c r="L333" s="12">
        <v>5.4107598887293301E-2</v>
      </c>
      <c r="M333" s="12">
        <v>0.132425650259719</v>
      </c>
      <c r="N333" s="12"/>
      <c r="O333" s="12"/>
    </row>
    <row r="334" spans="1:15" x14ac:dyDescent="0.3">
      <c r="A334" s="11" t="str">
        <f t="shared" si="5"/>
        <v>CONSUMO PER CAPITA (kg ó litros por individuo).Total Bebidas FriasEstaciones de servicio</v>
      </c>
      <c r="B334" s="11" t="s">
        <v>55</v>
      </c>
      <c r="C334" s="11" t="s">
        <v>52</v>
      </c>
      <c r="D334" s="11" t="s">
        <v>184</v>
      </c>
      <c r="E334" s="12">
        <v>0.41268719325473902</v>
      </c>
      <c r="F334" s="12">
        <v>0.198277226779877</v>
      </c>
      <c r="G334" s="12">
        <v>0.16543412060403001</v>
      </c>
      <c r="H334" s="12">
        <v>0.21259286101748801</v>
      </c>
      <c r="I334" s="12">
        <v>0.39008265632462902</v>
      </c>
      <c r="J334" s="12">
        <v>0.18238395046209099</v>
      </c>
      <c r="K334" s="12">
        <v>0.16310817425534199</v>
      </c>
      <c r="L334" s="12">
        <v>0.18800732694807501</v>
      </c>
      <c r="M334" s="12">
        <v>0.32038941534915499</v>
      </c>
      <c r="N334" s="12"/>
      <c r="O334" s="12"/>
    </row>
    <row r="335" spans="1:15" x14ac:dyDescent="0.3">
      <c r="A335" s="11" t="str">
        <f t="shared" si="5"/>
        <v>CONSUMO PER CAPITA (kg ó litros por individuo).Total Bebidas FriasMaquinas dispensadoras</v>
      </c>
      <c r="B335" s="11" t="s">
        <v>55</v>
      </c>
      <c r="C335" s="11" t="s">
        <v>52</v>
      </c>
      <c r="D335" s="11" t="s">
        <v>185</v>
      </c>
      <c r="E335" s="12">
        <v>0.35602740792842702</v>
      </c>
      <c r="F335" s="12">
        <v>0.17134100874587199</v>
      </c>
      <c r="G335" s="12">
        <v>0.20429547308620799</v>
      </c>
      <c r="H335" s="12">
        <v>0.23466409406018099</v>
      </c>
      <c r="I335" s="12">
        <v>0.352612929574664</v>
      </c>
      <c r="J335" s="12">
        <v>0.24314250792112799</v>
      </c>
      <c r="K335" s="12">
        <v>0.23088211254919699</v>
      </c>
      <c r="L335" s="12">
        <v>0.23627317607766399</v>
      </c>
      <c r="M335" s="12">
        <v>0.31652767131972498</v>
      </c>
      <c r="N335" s="12"/>
      <c r="O335" s="12"/>
    </row>
    <row r="336" spans="1:15" x14ac:dyDescent="0.3">
      <c r="A336" s="11" t="str">
        <f t="shared" si="5"/>
        <v>CONSUMO PER CAPITA (kg ó litros por individuo).Total Bebidas FriasServicio en la empresa</v>
      </c>
      <c r="B336" s="11" t="s">
        <v>55</v>
      </c>
      <c r="C336" s="11" t="s">
        <v>52</v>
      </c>
      <c r="D336" s="11" t="s">
        <v>186</v>
      </c>
      <c r="E336" s="12">
        <v>0.19852963296148701</v>
      </c>
      <c r="F336" s="12">
        <v>0.173687121621457</v>
      </c>
      <c r="G336" s="12">
        <v>0.157098794639627</v>
      </c>
      <c r="H336" s="12">
        <v>0.15502572126186001</v>
      </c>
      <c r="I336" s="12">
        <v>0.17172136489588699</v>
      </c>
      <c r="J336" s="12">
        <v>0.107308863177026</v>
      </c>
      <c r="K336" s="12">
        <v>6.7279384462609504E-2</v>
      </c>
      <c r="L336" s="12">
        <v>6.3053722536357798E-2</v>
      </c>
      <c r="M336" s="12">
        <v>0.10179835447859301</v>
      </c>
      <c r="N336" s="12"/>
      <c r="O336" s="12"/>
    </row>
    <row r="337" spans="1:15" x14ac:dyDescent="0.3">
      <c r="A337" s="11" t="str">
        <f t="shared" si="5"/>
        <v>CONSUMO PER CAPITA (kg ó litros por individuo).Total Bebidas FriasResto de canales</v>
      </c>
      <c r="B337" s="11" t="s">
        <v>55</v>
      </c>
      <c r="C337" s="11" t="s">
        <v>52</v>
      </c>
      <c r="D337" s="11" t="s">
        <v>187</v>
      </c>
      <c r="E337" s="12">
        <v>1.5418900485868801</v>
      </c>
      <c r="F337" s="12">
        <v>0.51125048684655205</v>
      </c>
      <c r="G337" s="12">
        <v>0.45353147744959499</v>
      </c>
      <c r="H337" s="12">
        <v>0.67603803380487204</v>
      </c>
      <c r="I337" s="12">
        <v>1.4374379948995599</v>
      </c>
      <c r="J337" s="12">
        <v>0.46213901743573599</v>
      </c>
      <c r="K337" s="12">
        <v>0.4536816527409</v>
      </c>
      <c r="L337" s="12">
        <v>0.61675181364200304</v>
      </c>
      <c r="M337" s="12">
        <v>1.33857382626443</v>
      </c>
      <c r="N337" s="12"/>
      <c r="O337" s="12"/>
    </row>
    <row r="338" spans="1:15" x14ac:dyDescent="0.3">
      <c r="A338" s="11" t="str">
        <f t="shared" si="5"/>
        <v>CONSUMO PER CAPITA (kg ó litros por individuo).Total Bebidas FriasEN LA CALLE</v>
      </c>
      <c r="B338" s="11" t="s">
        <v>55</v>
      </c>
      <c r="C338" s="11" t="s">
        <v>52</v>
      </c>
      <c r="D338" s="11" t="s">
        <v>188</v>
      </c>
      <c r="E338" s="12">
        <v>1.4496901758012599</v>
      </c>
      <c r="F338" s="12">
        <v>0.49150951227568301</v>
      </c>
      <c r="G338" s="12">
        <v>0.40158218503308302</v>
      </c>
      <c r="H338" s="12">
        <v>0.55858487666113199</v>
      </c>
      <c r="I338" s="12">
        <v>1.3151513078905499</v>
      </c>
      <c r="J338" s="12">
        <v>0.430854083681115</v>
      </c>
      <c r="K338" s="12">
        <v>0.45184054165535198</v>
      </c>
      <c r="L338" s="12">
        <v>0.72302662312474397</v>
      </c>
      <c r="M338" s="12">
        <v>1.12662424251075</v>
      </c>
      <c r="N338" s="12"/>
      <c r="O338" s="12"/>
    </row>
    <row r="339" spans="1:15" x14ac:dyDescent="0.3">
      <c r="A339" s="11" t="str">
        <f t="shared" si="5"/>
        <v>CONSUMO PER CAPITA (kg ó litros por individuo).Total Bebidas FriasEN CASA DE OTROS</v>
      </c>
      <c r="B339" s="11" t="s">
        <v>55</v>
      </c>
      <c r="C339" s="11" t="s">
        <v>52</v>
      </c>
      <c r="D339" s="11" t="s">
        <v>189</v>
      </c>
      <c r="E339" s="12">
        <v>0.78055219175464097</v>
      </c>
      <c r="F339" s="12">
        <v>0.69683230078126601</v>
      </c>
      <c r="G339" s="12">
        <v>0.51750080954022304</v>
      </c>
      <c r="H339" s="12">
        <v>0.61305158335350796</v>
      </c>
      <c r="I339" s="12">
        <v>1.20659495696568</v>
      </c>
      <c r="J339" s="12">
        <v>0.83600475778741701</v>
      </c>
      <c r="K339" s="12">
        <v>0.87830940463854101</v>
      </c>
      <c r="L339" s="12">
        <v>0.79946586280181497</v>
      </c>
      <c r="M339" s="12">
        <v>1.15719944360858</v>
      </c>
      <c r="N339" s="12"/>
      <c r="O339" s="12"/>
    </row>
    <row r="340" spans="1:15" x14ac:dyDescent="0.3">
      <c r="A340" s="11" t="str">
        <f t="shared" si="5"/>
        <v>CONSUMO PER CAPITA (kg ó litros por individuo).Total Bebidas FriasEN EL ESTABLECIMIENTO</v>
      </c>
      <c r="B340" s="11" t="s">
        <v>55</v>
      </c>
      <c r="C340" s="11" t="s">
        <v>52</v>
      </c>
      <c r="D340" s="11" t="s">
        <v>190</v>
      </c>
      <c r="E340" s="12">
        <v>15.385478918584299</v>
      </c>
      <c r="F340" s="12">
        <v>9.1345768904952092</v>
      </c>
      <c r="G340" s="12">
        <v>8.0945857743572098</v>
      </c>
      <c r="H340" s="12">
        <v>9.4805008858815594</v>
      </c>
      <c r="I340" s="12">
        <v>14.58955118435</v>
      </c>
      <c r="J340" s="12">
        <v>8.4382647506726496</v>
      </c>
      <c r="K340" s="12">
        <v>7.7422228787707796</v>
      </c>
      <c r="L340" s="12">
        <v>9.0124884029874899</v>
      </c>
      <c r="M340" s="12">
        <v>13.4593993289725</v>
      </c>
      <c r="N340" s="12"/>
      <c r="O340" s="12"/>
    </row>
    <row r="341" spans="1:15" x14ac:dyDescent="0.3">
      <c r="A341" s="11" t="str">
        <f t="shared" si="5"/>
        <v>CONSUMO PER CAPITA (kg ó litros por individuo).Total Bebidas FriasEN EL TRABAJO</v>
      </c>
      <c r="B341" s="11" t="s">
        <v>55</v>
      </c>
      <c r="C341" s="11" t="s">
        <v>52</v>
      </c>
      <c r="D341" s="11" t="s">
        <v>191</v>
      </c>
      <c r="E341" s="12">
        <v>1.14409773810157</v>
      </c>
      <c r="F341" s="12">
        <v>0.78041586368058602</v>
      </c>
      <c r="G341" s="12">
        <v>0.88533596101553003</v>
      </c>
      <c r="H341" s="12">
        <v>0.90112009271451599</v>
      </c>
      <c r="I341" s="12">
        <v>1.0755493796789699</v>
      </c>
      <c r="J341" s="12">
        <v>0.68451704239330002</v>
      </c>
      <c r="K341" s="12">
        <v>0.655710290804014</v>
      </c>
      <c r="L341" s="12">
        <v>0.65166855099377097</v>
      </c>
      <c r="M341" s="12">
        <v>0.82263581871632696</v>
      </c>
      <c r="N341" s="12"/>
      <c r="O341" s="12"/>
    </row>
    <row r="342" spans="1:15" x14ac:dyDescent="0.3">
      <c r="A342" s="11" t="str">
        <f t="shared" si="5"/>
        <v>CONSUMO PER CAPITA (kg ó litros por individuo).Total Bebidas FriasEN COLEGIO/INSTITUTO/UNIV.</v>
      </c>
      <c r="B342" s="11" t="s">
        <v>55</v>
      </c>
      <c r="C342" s="11" t="s">
        <v>52</v>
      </c>
      <c r="D342" s="11" t="s">
        <v>192</v>
      </c>
      <c r="E342" s="12">
        <v>1.4535622618132901E-2</v>
      </c>
      <c r="F342" s="12">
        <v>1.7980118639261501E-2</v>
      </c>
      <c r="G342" s="12">
        <v>1.6877718419109001E-2</v>
      </c>
      <c r="H342" s="12">
        <v>1.20492626060796E-2</v>
      </c>
      <c r="I342" s="12">
        <v>2.3029488317876299E-2</v>
      </c>
      <c r="J342" s="12">
        <v>3.3687298000877497E-2</v>
      </c>
      <c r="K342" s="12">
        <v>1.1409589071123299E-2</v>
      </c>
      <c r="L342" s="12">
        <v>1.2796429572921699E-2</v>
      </c>
      <c r="M342" s="12">
        <v>1.2777742216925399E-2</v>
      </c>
      <c r="N342" s="12"/>
      <c r="O342" s="12"/>
    </row>
    <row r="343" spans="1:15" x14ac:dyDescent="0.3">
      <c r="A343" s="11" t="str">
        <f t="shared" si="5"/>
        <v>CONSUMO PER CAPITA (kg ó litros por individuo).Total Bebidas FriasEN MI CASA</v>
      </c>
      <c r="B343" s="11" t="s">
        <v>55</v>
      </c>
      <c r="C343" s="11" t="s">
        <v>52</v>
      </c>
      <c r="D343" s="11" t="s">
        <v>193</v>
      </c>
      <c r="E343" s="12">
        <v>0.50843717246112496</v>
      </c>
      <c r="F343" s="12">
        <v>0.31259197771420599</v>
      </c>
      <c r="G343" s="12">
        <v>0.348175210674047</v>
      </c>
      <c r="H343" s="12">
        <v>0.34328936611232802</v>
      </c>
      <c r="I343" s="12">
        <v>0.487553477563197</v>
      </c>
      <c r="J343" s="12">
        <v>0.40058433742250898</v>
      </c>
      <c r="K343" s="12">
        <v>0.410200309964531</v>
      </c>
      <c r="L343" s="12">
        <v>0.41322497700552902</v>
      </c>
      <c r="M343" s="12">
        <v>0.57125568914178504</v>
      </c>
      <c r="N343" s="12"/>
      <c r="O343" s="12"/>
    </row>
    <row r="344" spans="1:15" x14ac:dyDescent="0.3">
      <c r="A344" s="11" t="str">
        <f t="shared" si="5"/>
        <v>CONSUMO PER CAPITA (kg ó litros por individuo).Total Bebidas FriasEN M.TRANSP.(AVION,TREN,AUTOC,E</v>
      </c>
      <c r="B344" s="11" t="s">
        <v>55</v>
      </c>
      <c r="C344" s="11" t="s">
        <v>52</v>
      </c>
      <c r="D344" s="11" t="s">
        <v>194</v>
      </c>
      <c r="E344" s="12">
        <v>3.0056200458430399E-2</v>
      </c>
      <c r="F344" s="12">
        <v>1.16864325313024E-2</v>
      </c>
      <c r="G344" s="12">
        <v>1.45095178410754E-2</v>
      </c>
      <c r="H344" s="12">
        <v>9.6966029577273492E-3</v>
      </c>
      <c r="I344" s="12">
        <v>2.8844542095261098E-2</v>
      </c>
      <c r="J344" s="12">
        <v>1.22354387016956E-2</v>
      </c>
      <c r="K344" s="12">
        <v>1.64126015673377E-2</v>
      </c>
      <c r="L344" s="12">
        <v>1.49698841627793E-2</v>
      </c>
      <c r="M344" s="12">
        <v>3.10845877449278E-2</v>
      </c>
      <c r="N344" s="12"/>
      <c r="O344" s="12"/>
    </row>
    <row r="345" spans="1:15" x14ac:dyDescent="0.3">
      <c r="A345" s="11" t="str">
        <f t="shared" si="5"/>
        <v>CONSUMO PER CAPITA (kg ó litros por individuo).Total Bebidas FriasEN OTRO LUGAR</v>
      </c>
      <c r="B345" s="11" t="s">
        <v>55</v>
      </c>
      <c r="C345" s="11" t="s">
        <v>52</v>
      </c>
      <c r="D345" s="11" t="s">
        <v>195</v>
      </c>
      <c r="E345" s="12">
        <v>0.81636880502446396</v>
      </c>
      <c r="F345" s="12">
        <v>0.32028579860963402</v>
      </c>
      <c r="G345" s="12">
        <v>0.28507612073481903</v>
      </c>
      <c r="H345" s="12">
        <v>0.33765633799162298</v>
      </c>
      <c r="I345" s="12">
        <v>0.67348492729362697</v>
      </c>
      <c r="J345" s="12">
        <v>0.29922746273413497</v>
      </c>
      <c r="K345" s="12">
        <v>0.33395459023743801</v>
      </c>
      <c r="L345" s="12">
        <v>0.37173689000791399</v>
      </c>
      <c r="M345" s="12">
        <v>0.74890581578750204</v>
      </c>
      <c r="N345" s="12"/>
      <c r="O345" s="12"/>
    </row>
    <row r="346" spans="1:15" x14ac:dyDescent="0.3">
      <c r="A346" s="11" t="str">
        <f t="shared" si="5"/>
        <v>CONSUMO PER CAPITA (kg ó litros por individuo).Total Bebidas FriasDESAYUNO</v>
      </c>
      <c r="B346" s="11" t="s">
        <v>55</v>
      </c>
      <c r="C346" s="11" t="s">
        <v>52</v>
      </c>
      <c r="D346" s="11" t="s">
        <v>196</v>
      </c>
      <c r="E346" s="12">
        <v>1.11591832910017</v>
      </c>
      <c r="F346" s="12">
        <v>0.69763322621927004</v>
      </c>
      <c r="G346" s="12">
        <v>0.655177605586439</v>
      </c>
      <c r="H346" s="12">
        <v>0.65448435880281197</v>
      </c>
      <c r="I346" s="12">
        <v>0.95281308395873698</v>
      </c>
      <c r="J346" s="12">
        <v>0.55230380029551795</v>
      </c>
      <c r="K346" s="12">
        <v>0.533099387021854</v>
      </c>
      <c r="L346" s="12">
        <v>0.60952122485345395</v>
      </c>
      <c r="M346" s="12">
        <v>0.90142463988918597</v>
      </c>
      <c r="N346" s="12"/>
      <c r="O346" s="12"/>
    </row>
    <row r="347" spans="1:15" x14ac:dyDescent="0.3">
      <c r="A347" s="11" t="str">
        <f t="shared" si="5"/>
        <v>CONSUMO PER CAPITA (kg ó litros por individuo).Total Bebidas FriasAPERITIVO/ANTES DE COMER</v>
      </c>
      <c r="B347" s="11" t="s">
        <v>55</v>
      </c>
      <c r="C347" s="11" t="s">
        <v>52</v>
      </c>
      <c r="D347" s="11" t="s">
        <v>197</v>
      </c>
      <c r="E347" s="12">
        <v>3.2004356998665999</v>
      </c>
      <c r="F347" s="12">
        <v>2.0693303444955</v>
      </c>
      <c r="G347" s="12">
        <v>1.78584445161401</v>
      </c>
      <c r="H347" s="12">
        <v>1.99930556854977</v>
      </c>
      <c r="I347" s="12">
        <v>3.0620410744148301</v>
      </c>
      <c r="J347" s="12">
        <v>1.7743322189009501</v>
      </c>
      <c r="K347" s="12">
        <v>1.6572502769098201</v>
      </c>
      <c r="L347" s="12">
        <v>1.97938016031568</v>
      </c>
      <c r="M347" s="12">
        <v>2.7798207253876401</v>
      </c>
      <c r="N347" s="12"/>
      <c r="O347" s="12"/>
    </row>
    <row r="348" spans="1:15" x14ac:dyDescent="0.3">
      <c r="A348" s="11" t="str">
        <f t="shared" si="5"/>
        <v>CONSUMO PER CAPITA (kg ó litros por individuo).Total Bebidas FriasCOMIDA</v>
      </c>
      <c r="B348" s="11" t="s">
        <v>55</v>
      </c>
      <c r="C348" s="11" t="s">
        <v>52</v>
      </c>
      <c r="D348" s="11" t="s">
        <v>198</v>
      </c>
      <c r="E348" s="12">
        <v>5.7903768440567598</v>
      </c>
      <c r="F348" s="12">
        <v>4.0211951801844199</v>
      </c>
      <c r="G348" s="12">
        <v>3.5271956166299598</v>
      </c>
      <c r="H348" s="12">
        <v>3.94767747031963</v>
      </c>
      <c r="I348" s="12">
        <v>5.7218375938956196</v>
      </c>
      <c r="J348" s="12">
        <v>4.0313710031143097</v>
      </c>
      <c r="K348" s="12">
        <v>3.7189836750611498</v>
      </c>
      <c r="L348" s="12">
        <v>3.9843778844303799</v>
      </c>
      <c r="M348" s="12">
        <v>5.3783988202621398</v>
      </c>
      <c r="N348" s="12"/>
      <c r="O348" s="12"/>
    </row>
    <row r="349" spans="1:15" x14ac:dyDescent="0.3">
      <c r="A349" s="11" t="str">
        <f t="shared" si="5"/>
        <v>CONSUMO PER CAPITA (kg ó litros por individuo).Total Bebidas FriasTARDE/MERIENDA</v>
      </c>
      <c r="B349" s="11" t="s">
        <v>55</v>
      </c>
      <c r="C349" s="11" t="s">
        <v>52</v>
      </c>
      <c r="D349" s="11" t="s">
        <v>199</v>
      </c>
      <c r="E349" s="12">
        <v>2.5646538915376902</v>
      </c>
      <c r="F349" s="12">
        <v>1.22817171184553</v>
      </c>
      <c r="G349" s="12">
        <v>1.07603920503232</v>
      </c>
      <c r="H349" s="12">
        <v>1.5604965818399501</v>
      </c>
      <c r="I349" s="12">
        <v>2.24999500411259</v>
      </c>
      <c r="J349" s="12">
        <v>1.13959663361755</v>
      </c>
      <c r="K349" s="12">
        <v>1.1163879403138499</v>
      </c>
      <c r="L349" s="12">
        <v>1.4553534328829401</v>
      </c>
      <c r="M349" s="12">
        <v>2.05067122559434</v>
      </c>
      <c r="N349" s="12"/>
      <c r="O349" s="12"/>
    </row>
    <row r="350" spans="1:15" x14ac:dyDescent="0.3">
      <c r="A350" s="11" t="str">
        <f t="shared" si="5"/>
        <v>CONSUMO PER CAPITA (kg ó litros por individuo).Total Bebidas FriasANTES DE CENAR</v>
      </c>
      <c r="B350" s="11" t="s">
        <v>55</v>
      </c>
      <c r="C350" s="11" t="s">
        <v>52</v>
      </c>
      <c r="D350" s="11" t="s">
        <v>200</v>
      </c>
      <c r="E350" s="12">
        <v>1.8592920505822601</v>
      </c>
      <c r="F350" s="12">
        <v>1.0769758703896899</v>
      </c>
      <c r="G350" s="12">
        <v>0.98838635456850599</v>
      </c>
      <c r="H350" s="12">
        <v>1.12119423766913</v>
      </c>
      <c r="I350" s="12">
        <v>1.8508300590633</v>
      </c>
      <c r="J350" s="12">
        <v>1.05896791213241</v>
      </c>
      <c r="K350" s="12">
        <v>0.98236150619054097</v>
      </c>
      <c r="L350" s="12">
        <v>1.02906585297202</v>
      </c>
      <c r="M350" s="12">
        <v>1.64354839320014</v>
      </c>
      <c r="N350" s="12"/>
      <c r="O350" s="12"/>
    </row>
    <row r="351" spans="1:15" x14ac:dyDescent="0.3">
      <c r="A351" s="11" t="str">
        <f t="shared" si="5"/>
        <v>CONSUMO PER CAPITA (kg ó litros por individuo).Total Bebidas FriasCENA</v>
      </c>
      <c r="B351" s="11" t="s">
        <v>55</v>
      </c>
      <c r="C351" s="11" t="s">
        <v>52</v>
      </c>
      <c r="D351" s="11" t="s">
        <v>201</v>
      </c>
      <c r="E351" s="12">
        <v>3.6044356408403901</v>
      </c>
      <c r="F351" s="12">
        <v>1.7128281577465301</v>
      </c>
      <c r="G351" s="12">
        <v>1.54009303883169</v>
      </c>
      <c r="H351" s="12">
        <v>1.8414022900609901</v>
      </c>
      <c r="I351" s="12">
        <v>3.5002223513847999</v>
      </c>
      <c r="J351" s="12">
        <v>1.6976555756884999</v>
      </c>
      <c r="K351" s="12">
        <v>1.5819957073211699</v>
      </c>
      <c r="L351" s="12">
        <v>1.8780906144612299</v>
      </c>
      <c r="M351" s="12">
        <v>3.3962590329378899</v>
      </c>
      <c r="N351" s="12"/>
      <c r="O351" s="12"/>
    </row>
    <row r="352" spans="1:15" x14ac:dyDescent="0.3">
      <c r="A352" s="11" t="str">
        <f t="shared" si="5"/>
        <v>CONSUMO PER CAPITA (kg ó litros por individuo).Total Bebidas FriasDESPUES DE LA CENA</v>
      </c>
      <c r="B352" s="11" t="s">
        <v>55</v>
      </c>
      <c r="C352" s="11" t="s">
        <v>52</v>
      </c>
      <c r="D352" s="11" t="s">
        <v>202</v>
      </c>
      <c r="E352" s="12">
        <v>0.62270487756617299</v>
      </c>
      <c r="F352" s="12">
        <v>0.23182037167157599</v>
      </c>
      <c r="G352" s="12">
        <v>0.21456144361575399</v>
      </c>
      <c r="H352" s="12">
        <v>0.26700804644150899</v>
      </c>
      <c r="I352" s="12">
        <v>0.63515138911584201</v>
      </c>
      <c r="J352" s="12">
        <v>0.24553609498158899</v>
      </c>
      <c r="K352" s="12">
        <v>0.252192845723131</v>
      </c>
      <c r="L352" s="12">
        <v>0.28218990620932</v>
      </c>
      <c r="M352" s="12">
        <v>0.60265059909781904</v>
      </c>
      <c r="N352" s="12"/>
      <c r="O352" s="12"/>
    </row>
    <row r="353" spans="1:15" x14ac:dyDescent="0.3">
      <c r="A353" s="11" t="str">
        <f t="shared" si="5"/>
        <v>CONSUMO PER CAPITA (kg ó litros por individuo).Total Bebidas FriasDURANTE EL DIA</v>
      </c>
      <c r="B353" s="11" t="s">
        <v>55</v>
      </c>
      <c r="C353" s="11" t="s">
        <v>52</v>
      </c>
      <c r="D353" s="11" t="s">
        <v>203</v>
      </c>
      <c r="E353" s="12">
        <v>1.3714004794143899</v>
      </c>
      <c r="F353" s="12">
        <v>0.72792427011693395</v>
      </c>
      <c r="G353" s="12">
        <v>0.77634613274502395</v>
      </c>
      <c r="H353" s="12">
        <v>0.86438033364487599</v>
      </c>
      <c r="I353" s="12">
        <v>1.42687180766722</v>
      </c>
      <c r="J353" s="12">
        <v>0.635612053327407</v>
      </c>
      <c r="K353" s="12">
        <v>0.65778984595032097</v>
      </c>
      <c r="L353" s="12">
        <v>0.78140033226939298</v>
      </c>
      <c r="M353" s="12">
        <v>1.1771081070599401</v>
      </c>
      <c r="N353" s="12"/>
      <c r="O353" s="12"/>
    </row>
    <row r="354" spans="1:15" x14ac:dyDescent="0.3">
      <c r="A354" s="11" t="str">
        <f t="shared" si="5"/>
        <v>CONSUMO PER CAPITA (kg ó litros por individuo).Total Bebidas FriasCON AMIGOS</v>
      </c>
      <c r="B354" s="11" t="s">
        <v>55</v>
      </c>
      <c r="C354" s="11" t="s">
        <v>52</v>
      </c>
      <c r="D354" s="11" t="s">
        <v>204</v>
      </c>
      <c r="E354" s="12">
        <v>6.0557696725557699</v>
      </c>
      <c r="F354" s="12">
        <v>4.0517788009236604</v>
      </c>
      <c r="G354" s="12">
        <v>3.47000168966074</v>
      </c>
      <c r="H354" s="12">
        <v>3.9494141217580401</v>
      </c>
      <c r="I354" s="12">
        <v>5.9137728884089196</v>
      </c>
      <c r="J354" s="12">
        <v>3.6680139068158999</v>
      </c>
      <c r="K354" s="12">
        <v>3.5153993637580498</v>
      </c>
      <c r="L354" s="12">
        <v>3.8566826861873098</v>
      </c>
      <c r="M354" s="12">
        <v>5.6893370763039597</v>
      </c>
      <c r="N354" s="12"/>
      <c r="O354" s="12"/>
    </row>
    <row r="355" spans="1:15" x14ac:dyDescent="0.3">
      <c r="A355" s="11" t="str">
        <f t="shared" si="5"/>
        <v>CONSUMO PER CAPITA (kg ó litros por individuo).Total Bebidas FriasCON CLIENTES</v>
      </c>
      <c r="B355" s="11" t="s">
        <v>55</v>
      </c>
      <c r="C355" s="11" t="s">
        <v>52</v>
      </c>
      <c r="D355" s="11" t="s">
        <v>205</v>
      </c>
      <c r="E355" s="12">
        <v>5.6198455715926902E-2</v>
      </c>
      <c r="F355" s="12">
        <v>8.6977772426937494E-2</v>
      </c>
      <c r="G355" s="12">
        <v>5.0350395729586002E-2</v>
      </c>
      <c r="H355" s="12">
        <v>4.2342503817205397E-2</v>
      </c>
      <c r="I355" s="12">
        <v>7.7034010742356399E-2</v>
      </c>
      <c r="J355" s="12">
        <v>7.2790061304138301E-2</v>
      </c>
      <c r="K355" s="12">
        <v>5.4716687471626002E-2</v>
      </c>
      <c r="L355" s="12">
        <v>7.5534473006779193E-2</v>
      </c>
      <c r="M355" s="12">
        <v>7.4451344451843093E-2</v>
      </c>
      <c r="N355" s="12"/>
      <c r="O355" s="12"/>
    </row>
    <row r="356" spans="1:15" x14ac:dyDescent="0.3">
      <c r="A356" s="11" t="str">
        <f t="shared" si="5"/>
        <v>CONSUMO PER CAPITA (kg ó litros por individuo).Total Bebidas FriasCON COMPAÑEROS DE TRABAJO</v>
      </c>
      <c r="B356" s="11" t="s">
        <v>55</v>
      </c>
      <c r="C356" s="11" t="s">
        <v>52</v>
      </c>
      <c r="D356" s="11" t="s">
        <v>206</v>
      </c>
      <c r="E356" s="12">
        <v>0.83204255710896902</v>
      </c>
      <c r="F356" s="12">
        <v>0.74821001381793295</v>
      </c>
      <c r="G356" s="12">
        <v>0.81815008110223397</v>
      </c>
      <c r="H356" s="12">
        <v>0.84854205378681802</v>
      </c>
      <c r="I356" s="12">
        <v>0.88597814067512004</v>
      </c>
      <c r="J356" s="12">
        <v>0.70628109859914401</v>
      </c>
      <c r="K356" s="12">
        <v>0.58505692542105603</v>
      </c>
      <c r="L356" s="12">
        <v>0.63241017208019601</v>
      </c>
      <c r="M356" s="12">
        <v>0.73075831020034399</v>
      </c>
      <c r="N356" s="12"/>
      <c r="O356" s="12"/>
    </row>
    <row r="357" spans="1:15" x14ac:dyDescent="0.3">
      <c r="A357" s="11" t="str">
        <f t="shared" si="5"/>
        <v>CONSUMO PER CAPITA (kg ó litros por individuo).Total Bebidas FriasCON COMPAÑEROS DE CLASE</v>
      </c>
      <c r="B357" s="11" t="s">
        <v>55</v>
      </c>
      <c r="C357" s="11" t="s">
        <v>52</v>
      </c>
      <c r="D357" s="11" t="s">
        <v>207</v>
      </c>
      <c r="E357" s="12">
        <v>5.7046880801083603E-2</v>
      </c>
      <c r="F357" s="12">
        <v>2.7114451274092601E-2</v>
      </c>
      <c r="G357" s="12">
        <v>2.4111159954334001E-2</v>
      </c>
      <c r="H357" s="12">
        <v>4.0174725352071901E-2</v>
      </c>
      <c r="I357" s="12">
        <v>5.1488914971883203E-2</v>
      </c>
      <c r="J357" s="12">
        <v>2.9910143655841201E-2</v>
      </c>
      <c r="K357" s="12">
        <v>2.0386359050310901E-2</v>
      </c>
      <c r="L357" s="12">
        <v>4.2948924996128103E-2</v>
      </c>
      <c r="M357" s="12">
        <v>2.36223686817408E-2</v>
      </c>
      <c r="N357" s="12"/>
      <c r="O357" s="12"/>
    </row>
    <row r="358" spans="1:15" x14ac:dyDescent="0.3">
      <c r="A358" s="11" t="str">
        <f t="shared" si="5"/>
        <v>CONSUMO PER CAPITA (kg ó litros por individuo).Total Bebidas FriasCON FAMILIA</v>
      </c>
      <c r="B358" s="11" t="s">
        <v>55</v>
      </c>
      <c r="C358" s="11" t="s">
        <v>52</v>
      </c>
      <c r="D358" s="11" t="s">
        <v>208</v>
      </c>
      <c r="E358" s="12">
        <v>6.9670295801017197</v>
      </c>
      <c r="F358" s="12">
        <v>3.3217224087961901</v>
      </c>
      <c r="G358" s="12">
        <v>2.9248004542435901</v>
      </c>
      <c r="H358" s="12">
        <v>3.6590327215563199</v>
      </c>
      <c r="I358" s="12">
        <v>6.65216439269284</v>
      </c>
      <c r="J358" s="12">
        <v>3.2501587742554299</v>
      </c>
      <c r="K358" s="12">
        <v>3.1389061609919402</v>
      </c>
      <c r="L358" s="12">
        <v>3.6468887805509498</v>
      </c>
      <c r="M358" s="12">
        <v>6.0272185113287504</v>
      </c>
      <c r="N358" s="12"/>
      <c r="O358" s="12"/>
    </row>
    <row r="359" spans="1:15" x14ac:dyDescent="0.3">
      <c r="A359" s="11" t="str">
        <f t="shared" si="5"/>
        <v>CONSUMO PER CAPITA (kg ó litros por individuo).Total Bebidas FriasCON LA PAREJA</v>
      </c>
      <c r="B359" s="11" t="s">
        <v>55</v>
      </c>
      <c r="C359" s="11" t="s">
        <v>52</v>
      </c>
      <c r="D359" s="11" t="s">
        <v>209</v>
      </c>
      <c r="E359" s="12">
        <v>3.3864127210086901</v>
      </c>
      <c r="F359" s="12">
        <v>1.8277587806397999</v>
      </c>
      <c r="G359" s="12">
        <v>1.7280730074645101</v>
      </c>
      <c r="H359" s="12">
        <v>2.0202012146449801</v>
      </c>
      <c r="I359" s="12">
        <v>3.3149865092108599</v>
      </c>
      <c r="J359" s="12">
        <v>1.7172674099071901</v>
      </c>
      <c r="K359" s="12">
        <v>1.5581610072113501</v>
      </c>
      <c r="L359" s="12">
        <v>1.9981262344945001</v>
      </c>
      <c r="M359" s="12">
        <v>2.9807052106724199</v>
      </c>
      <c r="N359" s="12"/>
      <c r="O359" s="12"/>
    </row>
    <row r="360" spans="1:15" x14ac:dyDescent="0.3">
      <c r="A360" s="11" t="str">
        <f t="shared" si="5"/>
        <v>CONSUMO PER CAPITA (kg ó litros por individuo).Total Bebidas FriasESTABA SOLO/A</v>
      </c>
      <c r="B360" s="11" t="s">
        <v>55</v>
      </c>
      <c r="C360" s="11" t="s">
        <v>52</v>
      </c>
      <c r="D360" s="11" t="s">
        <v>210</v>
      </c>
      <c r="E360" s="12">
        <v>2.6785427062548499</v>
      </c>
      <c r="F360" s="12">
        <v>1.64040452307105</v>
      </c>
      <c r="G360" s="12">
        <v>1.50307196628727</v>
      </c>
      <c r="H360" s="12">
        <v>1.6177779686595699</v>
      </c>
      <c r="I360" s="12">
        <v>2.4063620759197599</v>
      </c>
      <c r="J360" s="12">
        <v>1.63150135582718</v>
      </c>
      <c r="K360" s="12">
        <v>1.56230699269909</v>
      </c>
      <c r="L360" s="12">
        <v>1.6694697091075299</v>
      </c>
      <c r="M360" s="12">
        <v>2.29490040434453</v>
      </c>
      <c r="N360" s="12"/>
      <c r="O360" s="12"/>
    </row>
    <row r="361" spans="1:15" x14ac:dyDescent="0.3">
      <c r="A361" s="11" t="str">
        <f t="shared" si="5"/>
        <v>CONSUMO PER CAPITA (kg ó litros por individuo).Total Bebidas FriasOTROS</v>
      </c>
      <c r="B361" s="11" t="s">
        <v>55</v>
      </c>
      <c r="C361" s="11" t="s">
        <v>52</v>
      </c>
      <c r="D361" s="11" t="s">
        <v>211</v>
      </c>
      <c r="E361" s="12">
        <v>9.6178312501335905E-2</v>
      </c>
      <c r="F361" s="12">
        <v>6.1914981919979302E-2</v>
      </c>
      <c r="G361" s="12">
        <v>4.5083209717643298E-2</v>
      </c>
      <c r="H361" s="12">
        <v>7.84651687404712E-2</v>
      </c>
      <c r="I361" s="12">
        <v>9.7974212629826002E-2</v>
      </c>
      <c r="J361" s="12">
        <v>5.9452055802721199E-2</v>
      </c>
      <c r="K361" s="12">
        <v>6.5126007796796101E-2</v>
      </c>
      <c r="L361" s="12">
        <v>7.7318523121974E-2</v>
      </c>
      <c r="M361" s="12">
        <v>0.10889131564111799</v>
      </c>
      <c r="N361" s="12"/>
      <c r="O361" s="12"/>
    </row>
    <row r="362" spans="1:15" x14ac:dyDescent="0.3">
      <c r="A362" s="11" t="str">
        <f t="shared" si="5"/>
        <v>CONSUMO PER CAPITA (kg ó litros por individuo).Total Bebidas FriasESTAR TRABAJANDO</v>
      </c>
      <c r="B362" s="11" t="s">
        <v>55</v>
      </c>
      <c r="C362" s="11" t="s">
        <v>52</v>
      </c>
      <c r="D362" s="11" t="s">
        <v>212</v>
      </c>
      <c r="E362" s="12">
        <v>1.6817801007026401</v>
      </c>
      <c r="F362" s="12">
        <v>1.11978864602328</v>
      </c>
      <c r="G362" s="12">
        <v>1.2943755228796701</v>
      </c>
      <c r="H362" s="12">
        <v>1.2330384664187199</v>
      </c>
      <c r="I362" s="12">
        <v>1.46891791835903</v>
      </c>
      <c r="J362" s="12">
        <v>1.1034313821097499</v>
      </c>
      <c r="K362" s="12">
        <v>1.0465878991361699</v>
      </c>
      <c r="L362" s="12">
        <v>1.09349403893342</v>
      </c>
      <c r="M362" s="12">
        <v>1.3351974647437601</v>
      </c>
      <c r="N362" s="12"/>
      <c r="O362" s="12"/>
    </row>
    <row r="363" spans="1:15" x14ac:dyDescent="0.3">
      <c r="A363" s="11" t="str">
        <f t="shared" si="5"/>
        <v>CONSUMO PER CAPITA (kg ó litros por individuo).Total Bebidas FriasCOMIDA DE NEGOCIOS</v>
      </c>
      <c r="B363" s="11" t="s">
        <v>55</v>
      </c>
      <c r="C363" s="11" t="s">
        <v>52</v>
      </c>
      <c r="D363" s="11" t="s">
        <v>213</v>
      </c>
      <c r="E363" s="12">
        <v>4.3965839467911501E-2</v>
      </c>
      <c r="F363" s="12">
        <v>2.5795178727824299E-2</v>
      </c>
      <c r="G363" s="12">
        <v>2.7643820158313799E-2</v>
      </c>
      <c r="H363" s="12">
        <v>2.6530375618043299E-2</v>
      </c>
      <c r="I363" s="12">
        <v>5.2251605328848101E-2</v>
      </c>
      <c r="J363" s="12">
        <v>5.3850404273045702E-2</v>
      </c>
      <c r="K363" s="12">
        <v>2.85985504634419E-2</v>
      </c>
      <c r="L363" s="12">
        <v>3.9377725690164699E-2</v>
      </c>
      <c r="M363" s="12">
        <v>4.0902022917171002E-2</v>
      </c>
      <c r="N363" s="12"/>
      <c r="O363" s="12"/>
    </row>
    <row r="364" spans="1:15" x14ac:dyDescent="0.3">
      <c r="A364" s="11" t="str">
        <f t="shared" si="5"/>
        <v>CONSUMO PER CAPITA (kg ó litros por individuo).Total Bebidas FriasPOR PLACER/RELAX</v>
      </c>
      <c r="B364" s="11" t="s">
        <v>55</v>
      </c>
      <c r="C364" s="11" t="s">
        <v>52</v>
      </c>
      <c r="D364" s="11" t="s">
        <v>214</v>
      </c>
      <c r="E364" s="12">
        <v>4.0851756244163404</v>
      </c>
      <c r="F364" s="12">
        <v>1.7886056775503301</v>
      </c>
      <c r="G364" s="12">
        <v>1.5843012298206001</v>
      </c>
      <c r="H364" s="12">
        <v>2.01780239887943</v>
      </c>
      <c r="I364" s="12">
        <v>4.0223475279445404</v>
      </c>
      <c r="J364" s="12">
        <v>1.8373919017615199</v>
      </c>
      <c r="K364" s="12">
        <v>1.6577839918545101</v>
      </c>
      <c r="L364" s="12">
        <v>2.05245855250145</v>
      </c>
      <c r="M364" s="12">
        <v>3.62994032912894</v>
      </c>
      <c r="N364" s="12"/>
      <c r="O364" s="12"/>
    </row>
    <row r="365" spans="1:15" x14ac:dyDescent="0.3">
      <c r="A365" s="11" t="str">
        <f t="shared" si="5"/>
        <v>CONSUMO PER CAPITA (kg ó litros por individuo).Total Bebidas FriasTENER HAMBRE/SIN PLANIFICAR</v>
      </c>
      <c r="B365" s="11" t="s">
        <v>55</v>
      </c>
      <c r="C365" s="11" t="s">
        <v>52</v>
      </c>
      <c r="D365" s="11" t="s">
        <v>215</v>
      </c>
      <c r="E365" s="12">
        <v>4.7383649903399103</v>
      </c>
      <c r="F365" s="12">
        <v>2.6641921142153402</v>
      </c>
      <c r="G365" s="12">
        <v>2.26747484088123</v>
      </c>
      <c r="H365" s="12">
        <v>2.7390493154911399</v>
      </c>
      <c r="I365" s="12">
        <v>4.4258045868127303</v>
      </c>
      <c r="J365" s="12">
        <v>2.2948395452841002</v>
      </c>
      <c r="K365" s="12">
        <v>2.2525685221514502</v>
      </c>
      <c r="L365" s="12">
        <v>2.7165441529357599</v>
      </c>
      <c r="M365" s="12">
        <v>4.0425618404991503</v>
      </c>
      <c r="N365" s="12"/>
      <c r="O365" s="12"/>
    </row>
    <row r="366" spans="1:15" x14ac:dyDescent="0.3">
      <c r="A366" s="11" t="str">
        <f t="shared" si="5"/>
        <v>CONSUMO PER CAPITA (kg ó litros por individuo).Total Bebidas FriasESTAR DE COMPRAS</v>
      </c>
      <c r="B366" s="11" t="s">
        <v>55</v>
      </c>
      <c r="C366" s="11" t="s">
        <v>52</v>
      </c>
      <c r="D366" s="11" t="s">
        <v>216</v>
      </c>
      <c r="E366" s="12">
        <v>0.44950101528971698</v>
      </c>
      <c r="F366" s="12">
        <v>0.34307038771658799</v>
      </c>
      <c r="G366" s="12">
        <v>0.27534518612751302</v>
      </c>
      <c r="H366" s="12">
        <v>0.24827476209375399</v>
      </c>
      <c r="I366" s="12">
        <v>0.43860393521331897</v>
      </c>
      <c r="J366" s="12">
        <v>0.29088780724563001</v>
      </c>
      <c r="K366" s="12">
        <v>0.24415958260291401</v>
      </c>
      <c r="L366" s="12">
        <v>0.24989965866070801</v>
      </c>
      <c r="M366" s="12">
        <v>0.44339475108452903</v>
      </c>
      <c r="N366" s="12"/>
      <c r="O366" s="12"/>
    </row>
    <row r="367" spans="1:15" x14ac:dyDescent="0.3">
      <c r="A367" s="11" t="str">
        <f t="shared" si="5"/>
        <v>CONSUMO PER CAPITA (kg ó litros por individuo).Total Bebidas FriasNO COCINAR EN CASA</v>
      </c>
      <c r="B367" s="11" t="s">
        <v>55</v>
      </c>
      <c r="C367" s="11" t="s">
        <v>52</v>
      </c>
      <c r="D367" s="11" t="s">
        <v>217</v>
      </c>
      <c r="E367" s="12">
        <v>0.61006231981997505</v>
      </c>
      <c r="F367" s="12">
        <v>0.43212744816651999</v>
      </c>
      <c r="G367" s="12">
        <v>0.357994242744057</v>
      </c>
      <c r="H367" s="12">
        <v>0.45267863543876302</v>
      </c>
      <c r="I367" s="12">
        <v>0.55561833194413701</v>
      </c>
      <c r="J367" s="12">
        <v>0.38197992688718202</v>
      </c>
      <c r="K367" s="12">
        <v>0.32979663228393802</v>
      </c>
      <c r="L367" s="12">
        <v>0.40544634476466002</v>
      </c>
      <c r="M367" s="12">
        <v>0.57797103578414999</v>
      </c>
      <c r="N367" s="12"/>
      <c r="O367" s="12"/>
    </row>
    <row r="368" spans="1:15" x14ac:dyDescent="0.3">
      <c r="A368" s="11" t="str">
        <f t="shared" si="5"/>
        <v>CONSUMO PER CAPITA (kg ó litros por individuo).Total Bebidas FriasCELEBRACION/FIESTA/SALIR TOMAR</v>
      </c>
      <c r="B368" s="11" t="s">
        <v>55</v>
      </c>
      <c r="C368" s="11" t="s">
        <v>52</v>
      </c>
      <c r="D368" s="11" t="s">
        <v>218</v>
      </c>
      <c r="E368" s="12">
        <v>7.1690480923653199</v>
      </c>
      <c r="F368" s="12">
        <v>4.55436616341402</v>
      </c>
      <c r="G368" s="12">
        <v>3.9266295011735699</v>
      </c>
      <c r="H368" s="12">
        <v>4.6061664982691504</v>
      </c>
      <c r="I368" s="12">
        <v>6.8334611225539401</v>
      </c>
      <c r="J368" s="12">
        <v>4.3055276831600899</v>
      </c>
      <c r="K368" s="12">
        <v>4.0661267611085901</v>
      </c>
      <c r="L368" s="12">
        <v>4.4276157313165703</v>
      </c>
      <c r="M368" s="12">
        <v>6.4561079693505299</v>
      </c>
      <c r="N368" s="12"/>
      <c r="O368" s="12"/>
    </row>
    <row r="369" spans="1:15" x14ac:dyDescent="0.3">
      <c r="A369" s="11" t="str">
        <f t="shared" si="5"/>
        <v>CONSUMO PER CAPITA (kg ó litros por individuo).Total Bebidas FriasVIENDO DEPORTES</v>
      </c>
      <c r="B369" s="11" t="s">
        <v>55</v>
      </c>
      <c r="C369" s="11" t="s">
        <v>52</v>
      </c>
      <c r="D369" s="11" t="s">
        <v>219</v>
      </c>
      <c r="E369" s="12">
        <v>0.16296609099991799</v>
      </c>
      <c r="F369" s="12">
        <v>0.16536931929880599</v>
      </c>
      <c r="G369" s="12">
        <v>0.19841438147711399</v>
      </c>
      <c r="H369" s="12">
        <v>0.22798882343200599</v>
      </c>
      <c r="I369" s="12">
        <v>0.371962542088351</v>
      </c>
      <c r="J369" s="12">
        <v>0.20467054371707499</v>
      </c>
      <c r="K369" s="12">
        <v>0.242177788666216</v>
      </c>
      <c r="L369" s="12">
        <v>0.26205059241420597</v>
      </c>
      <c r="M369" s="12">
        <v>0.22952787827919799</v>
      </c>
      <c r="N369" s="12"/>
      <c r="O369" s="12"/>
    </row>
    <row r="370" spans="1:15" x14ac:dyDescent="0.3">
      <c r="A370" s="11" t="str">
        <f t="shared" si="5"/>
        <v>CONSUMO PER CAPITA (kg ó litros por individuo).Total Bebidas FriasOTROS MOTIVOS</v>
      </c>
      <c r="B370" s="11" t="s">
        <v>55</v>
      </c>
      <c r="C370" s="11" t="s">
        <v>52</v>
      </c>
      <c r="D370" s="11" t="s">
        <v>220</v>
      </c>
      <c r="E370" s="12">
        <v>1.1883568211843401</v>
      </c>
      <c r="F370" s="12">
        <v>0.67256512839930505</v>
      </c>
      <c r="G370" s="12">
        <v>0.63146379027884003</v>
      </c>
      <c r="H370" s="12">
        <v>0.70441842420720102</v>
      </c>
      <c r="I370" s="12">
        <v>1.23079400705645</v>
      </c>
      <c r="J370" s="12">
        <v>0.66279453339592398</v>
      </c>
      <c r="K370" s="12">
        <v>0.63226157348038103</v>
      </c>
      <c r="L370" s="12">
        <v>0.75249140560550698</v>
      </c>
      <c r="M370" s="12">
        <v>1.1742804059265901</v>
      </c>
      <c r="N370" s="12"/>
      <c r="O370" s="12"/>
    </row>
    <row r="371" spans="1:15" x14ac:dyDescent="0.3">
      <c r="A371" s="11" t="str">
        <f t="shared" si="5"/>
        <v>CONSUMO PER CAPITA (kg ó litros por individuo).Total Bebidas CalienteT.ESPAÑA</v>
      </c>
      <c r="B371" s="11" t="s">
        <v>55</v>
      </c>
      <c r="C371" s="11" t="s">
        <v>51</v>
      </c>
      <c r="D371" s="11" t="s">
        <v>142</v>
      </c>
      <c r="E371" s="12">
        <v>2.2794099730623301</v>
      </c>
      <c r="F371" s="12">
        <v>1.9133600154517301</v>
      </c>
      <c r="G371" s="12">
        <v>1.9419692519896601</v>
      </c>
      <c r="H371" s="12">
        <v>1.80398728234251</v>
      </c>
      <c r="I371" s="12">
        <v>2.2104595387939598</v>
      </c>
      <c r="J371" s="12">
        <v>1.80861932185296</v>
      </c>
      <c r="K371" s="12">
        <v>1.80606395458319</v>
      </c>
      <c r="L371" s="12">
        <v>1.67483646866181</v>
      </c>
      <c r="M371" s="12">
        <v>2.0595214377625601</v>
      </c>
      <c r="N371" s="12"/>
      <c r="O371" s="12"/>
    </row>
    <row r="372" spans="1:15" x14ac:dyDescent="0.3">
      <c r="A372" s="11" t="str">
        <f t="shared" si="5"/>
        <v>CONSUMO PER CAPITA (kg ó litros por individuo).Total Bebidas CalienteHiper+Super+Discount+G.A</v>
      </c>
      <c r="B372" s="11" t="s">
        <v>55</v>
      </c>
      <c r="C372" s="11" t="s">
        <v>51</v>
      </c>
      <c r="D372" s="11" t="s">
        <v>176</v>
      </c>
      <c r="E372" s="12">
        <v>4.6457009880810002E-2</v>
      </c>
      <c r="F372" s="12">
        <v>2.75649547794257E-2</v>
      </c>
      <c r="G372" s="12">
        <v>2.7024836740446999E-2</v>
      </c>
      <c r="H372" s="12">
        <v>2.5704205305304501E-2</v>
      </c>
      <c r="I372" s="12">
        <v>5.37558672303204E-2</v>
      </c>
      <c r="J372" s="12">
        <v>3.1298604322175599E-2</v>
      </c>
      <c r="K372" s="12">
        <v>3.1961800893903797E-2</v>
      </c>
      <c r="L372" s="12">
        <v>4.1477222400319903E-2</v>
      </c>
      <c r="M372" s="12">
        <v>5.8003311109323601E-2</v>
      </c>
      <c r="N372" s="12"/>
      <c r="O372" s="12"/>
    </row>
    <row r="373" spans="1:15" x14ac:dyDescent="0.3">
      <c r="A373" s="11" t="str">
        <f t="shared" si="5"/>
        <v>CONSUMO PER CAPITA (kg ó litros por individuo).Total Bebidas CalienteRestaurantes</v>
      </c>
      <c r="B373" s="11" t="s">
        <v>55</v>
      </c>
      <c r="C373" s="11" t="s">
        <v>51</v>
      </c>
      <c r="D373" s="11" t="s">
        <v>177</v>
      </c>
      <c r="E373" s="12">
        <v>0.101711061326398</v>
      </c>
      <c r="F373" s="12">
        <v>8.2773509371355802E-2</v>
      </c>
      <c r="G373" s="12">
        <v>7.5803752134231198E-2</v>
      </c>
      <c r="H373" s="12">
        <v>7.9350887369940906E-2</v>
      </c>
      <c r="I373" s="12">
        <v>0.100827074358577</v>
      </c>
      <c r="J373" s="12">
        <v>7.94873597685197E-2</v>
      </c>
      <c r="K373" s="12">
        <v>7.7157211068764206E-2</v>
      </c>
      <c r="L373" s="12">
        <v>7.6121348859299401E-2</v>
      </c>
      <c r="M373" s="12">
        <v>9.2962554395350505E-2</v>
      </c>
      <c r="N373" s="12"/>
      <c r="O373" s="12"/>
    </row>
    <row r="374" spans="1:15" x14ac:dyDescent="0.3">
      <c r="A374" s="11" t="str">
        <f t="shared" si="5"/>
        <v>CONSUMO PER CAPITA (kg ó litros por individuo).Total Bebidas CalienteRestaurantes Fast Food</v>
      </c>
      <c r="B374" s="11" t="s">
        <v>55</v>
      </c>
      <c r="C374" s="11" t="s">
        <v>51</v>
      </c>
      <c r="D374" s="11" t="s">
        <v>178</v>
      </c>
      <c r="E374" s="12">
        <v>3.07995014849675E-2</v>
      </c>
      <c r="F374" s="12">
        <v>2.72828747079891E-2</v>
      </c>
      <c r="G374" s="12">
        <v>3.3726929935285997E-2</v>
      </c>
      <c r="H374" s="12">
        <v>3.2093695372115802E-2</v>
      </c>
      <c r="I374" s="12">
        <v>3.9914600802707298E-2</v>
      </c>
      <c r="J374" s="12">
        <v>3.13257890121992E-2</v>
      </c>
      <c r="K374" s="12">
        <v>3.1541611281397902E-2</v>
      </c>
      <c r="L374" s="12">
        <v>2.7316974217393899E-2</v>
      </c>
      <c r="M374" s="12">
        <v>3.7413727465531003E-2</v>
      </c>
      <c r="N374" s="12"/>
      <c r="O374" s="12"/>
    </row>
    <row r="375" spans="1:15" x14ac:dyDescent="0.3">
      <c r="A375" s="11" t="str">
        <f t="shared" si="5"/>
        <v>CONSUMO PER CAPITA (kg ó litros por individuo).Total Bebidas CalienteBares/Cafeterias/Cervecerias</v>
      </c>
      <c r="B375" s="11" t="s">
        <v>55</v>
      </c>
      <c r="C375" s="11" t="s">
        <v>51</v>
      </c>
      <c r="D375" s="11" t="s">
        <v>179</v>
      </c>
      <c r="E375" s="12">
        <v>1.63141099922767</v>
      </c>
      <c r="F375" s="12">
        <v>1.39617593973196</v>
      </c>
      <c r="G375" s="12">
        <v>1.40615005253267</v>
      </c>
      <c r="H375" s="12">
        <v>1.3060250444977901</v>
      </c>
      <c r="I375" s="12">
        <v>1.55488468121604</v>
      </c>
      <c r="J375" s="12">
        <v>1.2921087651237699</v>
      </c>
      <c r="K375" s="12">
        <v>1.29278774829813</v>
      </c>
      <c r="L375" s="12">
        <v>1.18201419973277</v>
      </c>
      <c r="M375" s="12">
        <v>1.43506035819546</v>
      </c>
      <c r="N375" s="12"/>
      <c r="O375" s="12"/>
    </row>
    <row r="376" spans="1:15" x14ac:dyDescent="0.3">
      <c r="A376" s="11" t="str">
        <f t="shared" si="5"/>
        <v>CONSUMO PER CAPITA (kg ó litros por individuo).Total Bebidas CalientePanaderias/Pastelerias</v>
      </c>
      <c r="B376" s="11" t="s">
        <v>55</v>
      </c>
      <c r="C376" s="11" t="s">
        <v>51</v>
      </c>
      <c r="D376" s="11" t="s">
        <v>180</v>
      </c>
      <c r="E376" s="12">
        <v>7.7838189200505697E-2</v>
      </c>
      <c r="F376" s="12">
        <v>8.6630206416512798E-2</v>
      </c>
      <c r="G376" s="12">
        <v>8.1732306259291398E-2</v>
      </c>
      <c r="H376" s="12">
        <v>6.8905717500774497E-2</v>
      </c>
      <c r="I376" s="12">
        <v>8.81888378247149E-2</v>
      </c>
      <c r="J376" s="12">
        <v>8.60133350099785E-2</v>
      </c>
      <c r="K376" s="12">
        <v>8.6568107815046494E-2</v>
      </c>
      <c r="L376" s="12">
        <v>7.9054994094471198E-2</v>
      </c>
      <c r="M376" s="12">
        <v>8.97593033110754E-2</v>
      </c>
      <c r="N376" s="12"/>
      <c r="O376" s="12"/>
    </row>
    <row r="377" spans="1:15" x14ac:dyDescent="0.3">
      <c r="A377" s="11" t="str">
        <f t="shared" si="5"/>
        <v>CONSUMO PER CAPITA (kg ó litros por individuo).Total Bebidas CalienteTda.Alimentacion/Delicatesen</v>
      </c>
      <c r="B377" s="11" t="s">
        <v>55</v>
      </c>
      <c r="C377" s="11" t="s">
        <v>51</v>
      </c>
      <c r="D377" s="11" t="s">
        <v>181</v>
      </c>
      <c r="E377" s="12">
        <v>6.2034874799775097E-3</v>
      </c>
      <c r="F377" s="12">
        <v>2.5683364281370298E-3</v>
      </c>
      <c r="G377" s="12">
        <v>3.5603801638596898E-3</v>
      </c>
      <c r="H377" s="12">
        <v>3.2479189944799002E-3</v>
      </c>
      <c r="I377" s="12">
        <v>4.9543443509986896E-3</v>
      </c>
      <c r="J377" s="12">
        <v>2.9458560392608599E-3</v>
      </c>
      <c r="K377" s="12">
        <v>2.0320275422769001E-3</v>
      </c>
      <c r="L377" s="12">
        <v>2.5961804211999599E-3</v>
      </c>
      <c r="M377" s="12">
        <v>3.9165792668181603E-3</v>
      </c>
      <c r="N377" s="12"/>
      <c r="O377" s="12"/>
    </row>
    <row r="378" spans="1:15" x14ac:dyDescent="0.3">
      <c r="A378" s="11" t="str">
        <f t="shared" si="5"/>
        <v>CONSUMO PER CAPITA (kg ó litros por individuo).Total Bebidas CalienteCanal Conveniencia/24h</v>
      </c>
      <c r="B378" s="11" t="s">
        <v>55</v>
      </c>
      <c r="C378" s="11" t="s">
        <v>51</v>
      </c>
      <c r="D378" s="11" t="s">
        <v>182</v>
      </c>
      <c r="E378" s="12">
        <v>6.5407532610131302E-3</v>
      </c>
      <c r="F378" s="12">
        <v>8.0052252529703109E-3</v>
      </c>
      <c r="G378" s="12">
        <v>6.8271314690052098E-3</v>
      </c>
      <c r="H378" s="12">
        <v>6.5878906467923097E-3</v>
      </c>
      <c r="I378" s="12">
        <v>7.6473203217466102E-3</v>
      </c>
      <c r="J378" s="12">
        <v>6.4467999078471798E-3</v>
      </c>
      <c r="K378" s="12">
        <v>7.6737303018498699E-3</v>
      </c>
      <c r="L378" s="12">
        <v>7.3856196386447E-3</v>
      </c>
      <c r="M378" s="12">
        <v>1.1894778121208999E-2</v>
      </c>
      <c r="N378" s="12"/>
      <c r="O378" s="12"/>
    </row>
    <row r="379" spans="1:15" x14ac:dyDescent="0.3">
      <c r="A379" s="11" t="str">
        <f t="shared" si="5"/>
        <v>CONSUMO PER CAPITA (kg ó litros por individuo).Total Bebidas CalienteHoteles</v>
      </c>
      <c r="B379" s="11" t="s">
        <v>55</v>
      </c>
      <c r="C379" s="11" t="s">
        <v>51</v>
      </c>
      <c r="D379" s="11" t="s">
        <v>183</v>
      </c>
      <c r="E379" s="12">
        <v>1.5592306702789599E-2</v>
      </c>
      <c r="F379" s="12">
        <v>5.0716407020905997E-3</v>
      </c>
      <c r="G379" s="12">
        <v>7.65044240670683E-3</v>
      </c>
      <c r="H379" s="12">
        <v>1.0532458152796201E-2</v>
      </c>
      <c r="I379" s="12">
        <v>1.6385788985956301E-2</v>
      </c>
      <c r="J379" s="12">
        <v>9.3159510464498399E-3</v>
      </c>
      <c r="K379" s="12">
        <v>7.7839362642964796E-3</v>
      </c>
      <c r="L379" s="12">
        <v>9.1952983023521496E-3</v>
      </c>
      <c r="M379" s="12">
        <v>1.49137375467324E-2</v>
      </c>
      <c r="N379" s="12"/>
      <c r="O379" s="12"/>
    </row>
    <row r="380" spans="1:15" x14ac:dyDescent="0.3">
      <c r="A380" s="11" t="str">
        <f t="shared" si="5"/>
        <v>CONSUMO PER CAPITA (kg ó litros por individuo).Total Bebidas CalienteEstaciones de servicio</v>
      </c>
      <c r="B380" s="11" t="s">
        <v>55</v>
      </c>
      <c r="C380" s="11" t="s">
        <v>51</v>
      </c>
      <c r="D380" s="11" t="s">
        <v>184</v>
      </c>
      <c r="E380" s="12">
        <v>6.4556626355458502E-2</v>
      </c>
      <c r="F380" s="12">
        <v>4.0016018517788403E-2</v>
      </c>
      <c r="G380" s="12">
        <v>3.7042213278632802E-2</v>
      </c>
      <c r="H380" s="12">
        <v>3.9385646475041003E-2</v>
      </c>
      <c r="I380" s="12">
        <v>5.9854353649020101E-2</v>
      </c>
      <c r="J380" s="12">
        <v>3.8888162251687203E-2</v>
      </c>
      <c r="K380" s="12">
        <v>3.7320447116982597E-2</v>
      </c>
      <c r="L380" s="12">
        <v>3.94396660120429E-2</v>
      </c>
      <c r="M380" s="12">
        <v>5.71183150258123E-2</v>
      </c>
      <c r="N380" s="12"/>
      <c r="O380" s="12"/>
    </row>
    <row r="381" spans="1:15" x14ac:dyDescent="0.3">
      <c r="A381" s="11" t="str">
        <f t="shared" si="5"/>
        <v>CONSUMO PER CAPITA (kg ó litros por individuo).Total Bebidas CalienteMaquinas dispensadoras</v>
      </c>
      <c r="B381" s="11" t="s">
        <v>55</v>
      </c>
      <c r="C381" s="11" t="s">
        <v>51</v>
      </c>
      <c r="D381" s="11" t="s">
        <v>185</v>
      </c>
      <c r="E381" s="12">
        <v>0.15851859173017399</v>
      </c>
      <c r="F381" s="12">
        <v>0.13203419078802101</v>
      </c>
      <c r="G381" s="12">
        <v>0.15585776510631899</v>
      </c>
      <c r="H381" s="12">
        <v>0.138627831408284</v>
      </c>
      <c r="I381" s="12">
        <v>0.16031339299777</v>
      </c>
      <c r="J381" s="12">
        <v>0.13629331039289599</v>
      </c>
      <c r="K381" s="12">
        <v>0.138581117388303</v>
      </c>
      <c r="L381" s="12">
        <v>0.123844839379548</v>
      </c>
      <c r="M381" s="12">
        <v>0.14716096959515301</v>
      </c>
      <c r="N381" s="12"/>
      <c r="O381" s="12"/>
    </row>
    <row r="382" spans="1:15" x14ac:dyDescent="0.3">
      <c r="A382" s="11" t="str">
        <f t="shared" si="5"/>
        <v>CONSUMO PER CAPITA (kg ó litros por individuo).Total Bebidas CalienteServicio en la empresa</v>
      </c>
      <c r="B382" s="11" t="s">
        <v>55</v>
      </c>
      <c r="C382" s="11" t="s">
        <v>51</v>
      </c>
      <c r="D382" s="11" t="s">
        <v>186</v>
      </c>
      <c r="E382" s="12">
        <v>6.6026049094726494E-2</v>
      </c>
      <c r="F382" s="12">
        <v>5.6858741510177203E-2</v>
      </c>
      <c r="G382" s="12">
        <v>5.8431132970314499E-2</v>
      </c>
      <c r="H382" s="12">
        <v>5.0667246648886499E-2</v>
      </c>
      <c r="I382" s="12">
        <v>5.67468938528084E-2</v>
      </c>
      <c r="J382" s="12">
        <v>5.0019274910716803E-2</v>
      </c>
      <c r="K382" s="12">
        <v>4.8422123734370298E-2</v>
      </c>
      <c r="L382" s="12">
        <v>4.7150746161988298E-2</v>
      </c>
      <c r="M382" s="12">
        <v>5.3585966387691197E-2</v>
      </c>
      <c r="N382" s="12"/>
      <c r="O382" s="12"/>
    </row>
    <row r="383" spans="1:15" x14ac:dyDescent="0.3">
      <c r="A383" s="11" t="str">
        <f t="shared" si="5"/>
        <v>CONSUMO PER CAPITA (kg ó litros por individuo).Total Bebidas CalienteResto de canales</v>
      </c>
      <c r="B383" s="11" t="s">
        <v>55</v>
      </c>
      <c r="C383" s="11" t="s">
        <v>51</v>
      </c>
      <c r="D383" s="11" t="s">
        <v>187</v>
      </c>
      <c r="E383" s="12">
        <v>7.3755771717869498E-2</v>
      </c>
      <c r="F383" s="12">
        <v>4.8378581283272298E-2</v>
      </c>
      <c r="G383" s="12">
        <v>4.8162870970566797E-2</v>
      </c>
      <c r="H383" s="12">
        <v>4.2858781999480601E-2</v>
      </c>
      <c r="I383" s="12">
        <v>6.6986020403034599E-2</v>
      </c>
      <c r="J383" s="12">
        <v>4.4475938133237997E-2</v>
      </c>
      <c r="K383" s="12">
        <v>4.4234176710515702E-2</v>
      </c>
      <c r="L383" s="12">
        <v>3.92396018454826E-2</v>
      </c>
      <c r="M383" s="12">
        <v>5.7731863260034003E-2</v>
      </c>
      <c r="N383" s="12"/>
      <c r="O383" s="12"/>
    </row>
    <row r="384" spans="1:15" x14ac:dyDescent="0.3">
      <c r="A384" s="11" t="str">
        <f t="shared" si="5"/>
        <v>CONSUMO PER CAPITA (kg ó litros por individuo).Total Bebidas CalienteEN LA CALLE</v>
      </c>
      <c r="B384" s="11" t="s">
        <v>55</v>
      </c>
      <c r="C384" s="11" t="s">
        <v>51</v>
      </c>
      <c r="D384" s="11" t="s">
        <v>188</v>
      </c>
      <c r="E384" s="12">
        <v>4.8352540482447699E-2</v>
      </c>
      <c r="F384" s="12">
        <v>2.67483398870242E-2</v>
      </c>
      <c r="G384" s="12">
        <v>3.01868495321337E-2</v>
      </c>
      <c r="H384" s="12">
        <v>2.73751687574691E-2</v>
      </c>
      <c r="I384" s="12">
        <v>4.3163864623886897E-2</v>
      </c>
      <c r="J384" s="12">
        <v>2.8610732848777298E-2</v>
      </c>
      <c r="K384" s="12">
        <v>2.5813313820638201E-2</v>
      </c>
      <c r="L384" s="12">
        <v>3.0145544977693301E-2</v>
      </c>
      <c r="M384" s="12">
        <v>4.0954812216943297E-2</v>
      </c>
      <c r="N384" s="12"/>
      <c r="O384" s="12"/>
    </row>
    <row r="385" spans="1:15" x14ac:dyDescent="0.3">
      <c r="A385" s="11" t="str">
        <f t="shared" si="5"/>
        <v>CONSUMO PER CAPITA (kg ó litros por individuo).Total Bebidas CalienteEN CASA DE OTROS</v>
      </c>
      <c r="B385" s="11" t="s">
        <v>55</v>
      </c>
      <c r="C385" s="11" t="s">
        <v>51</v>
      </c>
      <c r="D385" s="11" t="s">
        <v>189</v>
      </c>
      <c r="E385" s="12">
        <v>1.64816104972496E-2</v>
      </c>
      <c r="F385" s="12">
        <v>1.57502884892003E-2</v>
      </c>
      <c r="G385" s="12">
        <v>1.4405327252513599E-2</v>
      </c>
      <c r="H385" s="12">
        <v>1.24711402002843E-2</v>
      </c>
      <c r="I385" s="12">
        <v>2.3723242440500499E-2</v>
      </c>
      <c r="J385" s="12">
        <v>9.3306837169458094E-3</v>
      </c>
      <c r="K385" s="12">
        <v>1.48627253466412E-2</v>
      </c>
      <c r="L385" s="12">
        <v>1.29567293427076E-2</v>
      </c>
      <c r="M385" s="12">
        <v>1.88127493254788E-2</v>
      </c>
      <c r="N385" s="12"/>
      <c r="O385" s="12"/>
    </row>
    <row r="386" spans="1:15" x14ac:dyDescent="0.3">
      <c r="A386" s="11" t="str">
        <f t="shared" si="5"/>
        <v>CONSUMO PER CAPITA (kg ó litros por individuo).Total Bebidas CalienteEN EL ESTABLECIMIENTO</v>
      </c>
      <c r="B386" s="11" t="s">
        <v>55</v>
      </c>
      <c r="C386" s="11" t="s">
        <v>51</v>
      </c>
      <c r="D386" s="11" t="s">
        <v>190</v>
      </c>
      <c r="E386" s="12">
        <v>1.8807850527466301</v>
      </c>
      <c r="F386" s="12">
        <v>1.58349664051216</v>
      </c>
      <c r="G386" s="12">
        <v>1.5924054051550101</v>
      </c>
      <c r="H386" s="12">
        <v>1.49353623681225</v>
      </c>
      <c r="I386" s="12">
        <v>1.8196727458567099</v>
      </c>
      <c r="J386" s="12">
        <v>1.4849667694190101</v>
      </c>
      <c r="K386" s="12">
        <v>1.49591556953877</v>
      </c>
      <c r="L386" s="12">
        <v>1.37521917523787</v>
      </c>
      <c r="M386" s="12">
        <v>1.6951121971805001</v>
      </c>
      <c r="N386" s="12"/>
      <c r="O386" s="12"/>
    </row>
    <row r="387" spans="1:15" x14ac:dyDescent="0.3">
      <c r="A387" s="11" t="str">
        <f t="shared" si="5"/>
        <v>CONSUMO PER CAPITA (kg ó litros por individuo).Total Bebidas CalienteEN EL TRABAJO</v>
      </c>
      <c r="B387" s="11" t="s">
        <v>55</v>
      </c>
      <c r="C387" s="11" t="s">
        <v>51</v>
      </c>
      <c r="D387" s="11" t="s">
        <v>191</v>
      </c>
      <c r="E387" s="12">
        <v>0.29157509521706598</v>
      </c>
      <c r="F387" s="12">
        <v>0.245253860034164</v>
      </c>
      <c r="G387" s="12">
        <v>0.25585589990648999</v>
      </c>
      <c r="H387" s="12">
        <v>0.232041689108998</v>
      </c>
      <c r="I387" s="12">
        <v>0.26929405852926303</v>
      </c>
      <c r="J387" s="12">
        <v>0.231112335249374</v>
      </c>
      <c r="K387" s="12">
        <v>0.21835757423291</v>
      </c>
      <c r="L387" s="12">
        <v>0.20719008004527101</v>
      </c>
      <c r="M387" s="12">
        <v>0.25053330654178502</v>
      </c>
      <c r="N387" s="12"/>
      <c r="O387" s="12"/>
    </row>
    <row r="388" spans="1:15" x14ac:dyDescent="0.3">
      <c r="A388" s="11" t="str">
        <f t="shared" ref="A388:A416" si="6">B388&amp;C388&amp;D388</f>
        <v>CONSUMO PER CAPITA (kg ó litros por individuo).Total Bebidas CalienteEN COLEGIO/INSTITUTO/UNIV.</v>
      </c>
      <c r="B388" s="11" t="s">
        <v>55</v>
      </c>
      <c r="C388" s="11" t="s">
        <v>51</v>
      </c>
      <c r="D388" s="11" t="s">
        <v>192</v>
      </c>
      <c r="E388" s="12">
        <v>7.0327677562553601E-3</v>
      </c>
      <c r="F388" s="12">
        <v>8.8076430939675807E-3</v>
      </c>
      <c r="G388" s="12">
        <v>6.8130711457264504E-3</v>
      </c>
      <c r="H388" s="12">
        <v>3.6190670485611999E-3</v>
      </c>
      <c r="I388" s="12">
        <v>2.5436157534368801E-3</v>
      </c>
      <c r="J388" s="12">
        <v>7.3021739478820302E-3</v>
      </c>
      <c r="K388" s="12">
        <v>4.5622372135324099E-3</v>
      </c>
      <c r="L388" s="12">
        <v>5.5792740578428004E-3</v>
      </c>
      <c r="M388" s="12">
        <v>3.81511156901895E-3</v>
      </c>
      <c r="N388" s="12"/>
      <c r="O388" s="12"/>
    </row>
    <row r="389" spans="1:15" x14ac:dyDescent="0.3">
      <c r="A389" s="11" t="str">
        <f t="shared" si="6"/>
        <v>CONSUMO PER CAPITA (kg ó litros por individuo).Total Bebidas CalienteEN MI CASA</v>
      </c>
      <c r="B389" s="11" t="s">
        <v>55</v>
      </c>
      <c r="C389" s="11" t="s">
        <v>51</v>
      </c>
      <c r="D389" s="11" t="s">
        <v>193</v>
      </c>
      <c r="E389" s="12">
        <v>5.8026093217161201E-3</v>
      </c>
      <c r="F389" s="12">
        <v>6.8372875697434599E-3</v>
      </c>
      <c r="G389" s="12">
        <v>1.2470115804971999E-2</v>
      </c>
      <c r="H389" s="12">
        <v>1.2257703293064399E-2</v>
      </c>
      <c r="I389" s="12">
        <v>1.7016421406436499E-2</v>
      </c>
      <c r="J389" s="12">
        <v>1.8525962958354701E-2</v>
      </c>
      <c r="K389" s="12">
        <v>1.12370706237083E-2</v>
      </c>
      <c r="L389" s="12">
        <v>1.13961755444209E-2</v>
      </c>
      <c r="M389" s="12">
        <v>1.2454711383293E-2</v>
      </c>
      <c r="N389" s="12"/>
      <c r="O389" s="12"/>
    </row>
    <row r="390" spans="1:15" x14ac:dyDescent="0.3">
      <c r="A390" s="11" t="str">
        <f t="shared" si="6"/>
        <v>CONSUMO PER CAPITA (kg ó litros por individuo).Total Bebidas CalienteEN M.TRANSP.(AVION,TREN,AUTOC,E</v>
      </c>
      <c r="B390" s="11" t="s">
        <v>55</v>
      </c>
      <c r="C390" s="11" t="s">
        <v>51</v>
      </c>
      <c r="D390" s="11" t="s">
        <v>194</v>
      </c>
      <c r="E390" s="12">
        <v>3.3711134555540999E-3</v>
      </c>
      <c r="F390" s="12">
        <v>1.6464491848264999E-3</v>
      </c>
      <c r="G390" s="12">
        <v>2.2802536966193398E-3</v>
      </c>
      <c r="H390" s="12">
        <v>1.6631079480778201E-3</v>
      </c>
      <c r="I390" s="12">
        <v>3.1036409753706401E-3</v>
      </c>
      <c r="J390" s="12">
        <v>2.3424301550059399E-3</v>
      </c>
      <c r="K390" s="12">
        <v>2.0536111831540201E-3</v>
      </c>
      <c r="L390" s="12">
        <v>2.0567520336246298E-3</v>
      </c>
      <c r="M390" s="12">
        <v>2.1417474402658501E-3</v>
      </c>
      <c r="N390" s="12"/>
      <c r="O390" s="12"/>
    </row>
    <row r="391" spans="1:15" x14ac:dyDescent="0.3">
      <c r="A391" s="11" t="str">
        <f t="shared" si="6"/>
        <v>CONSUMO PER CAPITA (kg ó litros por individuo).Total Bebidas CalienteEN OTRO LUGAR</v>
      </c>
      <c r="B391" s="11" t="s">
        <v>55</v>
      </c>
      <c r="C391" s="11" t="s">
        <v>51</v>
      </c>
      <c r="D391" s="11" t="s">
        <v>195</v>
      </c>
      <c r="E391" s="12">
        <v>2.6009590430747302E-2</v>
      </c>
      <c r="F391" s="12">
        <v>2.4819828540333599E-2</v>
      </c>
      <c r="G391" s="12">
        <v>2.7553205871157001E-2</v>
      </c>
      <c r="H391" s="12">
        <v>2.1023682350054401E-2</v>
      </c>
      <c r="I391" s="12">
        <v>3.1941600086090802E-2</v>
      </c>
      <c r="J391" s="12">
        <v>2.6428257511152499E-2</v>
      </c>
      <c r="K391" s="12">
        <v>3.32615062912969E-2</v>
      </c>
      <c r="L391" s="12">
        <v>3.0292409677925101E-2</v>
      </c>
      <c r="M391" s="12">
        <v>3.5696991175859498E-2</v>
      </c>
      <c r="N391" s="12"/>
      <c r="O391" s="12"/>
    </row>
    <row r="392" spans="1:15" x14ac:dyDescent="0.3">
      <c r="A392" s="11" t="str">
        <f t="shared" si="6"/>
        <v>CONSUMO PER CAPITA (kg ó litros por individuo).Total Bebidas CalienteDESAYUNO</v>
      </c>
      <c r="B392" s="11" t="s">
        <v>55</v>
      </c>
      <c r="C392" s="11" t="s">
        <v>51</v>
      </c>
      <c r="D392" s="11" t="s">
        <v>196</v>
      </c>
      <c r="E392" s="12">
        <v>1.46718070329214</v>
      </c>
      <c r="F392" s="12">
        <v>1.1324431747210499</v>
      </c>
      <c r="G392" s="12">
        <v>1.13743448208417</v>
      </c>
      <c r="H392" s="12">
        <v>1.0755473678432399</v>
      </c>
      <c r="I392" s="12">
        <v>1.3616197087139901</v>
      </c>
      <c r="J392" s="12">
        <v>1.0375748685055399</v>
      </c>
      <c r="K392" s="12">
        <v>1.0347118097525401</v>
      </c>
      <c r="L392" s="12">
        <v>0.98409966221727796</v>
      </c>
      <c r="M392" s="12">
        <v>1.2809616010204301</v>
      </c>
      <c r="N392" s="12"/>
      <c r="O392" s="12"/>
    </row>
    <row r="393" spans="1:15" x14ac:dyDescent="0.3">
      <c r="A393" s="11" t="str">
        <f t="shared" si="6"/>
        <v>CONSUMO PER CAPITA (kg ó litros por individuo).Total Bebidas CalienteAPERITIVO/ANTES DE COMER</v>
      </c>
      <c r="B393" s="11" t="s">
        <v>55</v>
      </c>
      <c r="C393" s="11" t="s">
        <v>51</v>
      </c>
      <c r="D393" s="11" t="s">
        <v>197</v>
      </c>
      <c r="E393" s="12">
        <v>0.201706116756003</v>
      </c>
      <c r="F393" s="12">
        <v>0.185531291810246</v>
      </c>
      <c r="G393" s="12">
        <v>0.19003100274088</v>
      </c>
      <c r="H393" s="12">
        <v>0.16867055185451499</v>
      </c>
      <c r="I393" s="12">
        <v>0.19821150467016799</v>
      </c>
      <c r="J393" s="12">
        <v>0.170919827618152</v>
      </c>
      <c r="K393" s="12">
        <v>0.186022560819643</v>
      </c>
      <c r="L393" s="12">
        <v>0.15954915460517899</v>
      </c>
      <c r="M393" s="12">
        <v>0.19478705653353601</v>
      </c>
      <c r="N393" s="12"/>
      <c r="O393" s="12"/>
    </row>
    <row r="394" spans="1:15" x14ac:dyDescent="0.3">
      <c r="A394" s="11" t="str">
        <f t="shared" si="6"/>
        <v>CONSUMO PER CAPITA (kg ó litros por individuo).Total Bebidas CalienteCOMIDA</v>
      </c>
      <c r="B394" s="11" t="s">
        <v>55</v>
      </c>
      <c r="C394" s="11" t="s">
        <v>51</v>
      </c>
      <c r="D394" s="11" t="s">
        <v>198</v>
      </c>
      <c r="E394" s="12">
        <v>0.16341531880735799</v>
      </c>
      <c r="F394" s="12">
        <v>0.13902416127907</v>
      </c>
      <c r="G394" s="12">
        <v>0.142637919625444</v>
      </c>
      <c r="H394" s="12">
        <v>0.15042362099138101</v>
      </c>
      <c r="I394" s="12">
        <v>0.17893465743657799</v>
      </c>
      <c r="J394" s="12">
        <v>0.13679523112543601</v>
      </c>
      <c r="K394" s="12">
        <v>0.13413404257264</v>
      </c>
      <c r="L394" s="12">
        <v>0.14103192461340699</v>
      </c>
      <c r="M394" s="12">
        <v>0.17204253183667001</v>
      </c>
      <c r="N394" s="12"/>
      <c r="O394" s="12"/>
    </row>
    <row r="395" spans="1:15" x14ac:dyDescent="0.3">
      <c r="A395" s="11" t="str">
        <f t="shared" si="6"/>
        <v>CONSUMO PER CAPITA (kg ó litros por individuo).Total Bebidas CalienteTARDE/MERIENDA</v>
      </c>
      <c r="B395" s="11" t="s">
        <v>55</v>
      </c>
      <c r="C395" s="11" t="s">
        <v>51</v>
      </c>
      <c r="D395" s="11" t="s">
        <v>199</v>
      </c>
      <c r="E395" s="12">
        <v>0.27276434619204998</v>
      </c>
      <c r="F395" s="12">
        <v>0.32785768858290798</v>
      </c>
      <c r="G395" s="12">
        <v>0.34123879531865903</v>
      </c>
      <c r="H395" s="12">
        <v>0.28064568272440599</v>
      </c>
      <c r="I395" s="12">
        <v>0.29206076492739402</v>
      </c>
      <c r="J395" s="12">
        <v>0.32715819779133098</v>
      </c>
      <c r="K395" s="12">
        <v>0.32331583933361302</v>
      </c>
      <c r="L395" s="12">
        <v>0.26894219625054</v>
      </c>
      <c r="M395" s="12">
        <v>0.25655232574369802</v>
      </c>
      <c r="N395" s="12"/>
      <c r="O395" s="12"/>
    </row>
    <row r="396" spans="1:15" x14ac:dyDescent="0.3">
      <c r="A396" s="11" t="str">
        <f t="shared" si="6"/>
        <v>CONSUMO PER CAPITA (kg ó litros por individuo).Total Bebidas CalienteANTES DE CENAR</v>
      </c>
      <c r="B396" s="11" t="s">
        <v>55</v>
      </c>
      <c r="C396" s="11" t="s">
        <v>51</v>
      </c>
      <c r="D396" s="11" t="s">
        <v>200</v>
      </c>
      <c r="E396" s="12">
        <v>2.3351475622280099E-2</v>
      </c>
      <c r="F396" s="12">
        <v>2.4940438678676999E-2</v>
      </c>
      <c r="G396" s="12">
        <v>2.25500023960831E-2</v>
      </c>
      <c r="H396" s="12">
        <v>2.0322628700108699E-2</v>
      </c>
      <c r="I396" s="12">
        <v>2.5752147159734E-2</v>
      </c>
      <c r="J396" s="12">
        <v>2.63757097500903E-2</v>
      </c>
      <c r="K396" s="12">
        <v>2.4507506305636799E-2</v>
      </c>
      <c r="L396" s="12">
        <v>1.62115495768918E-2</v>
      </c>
      <c r="M396" s="12">
        <v>2.0154716444715701E-2</v>
      </c>
      <c r="N396" s="12"/>
      <c r="O396" s="12"/>
    </row>
    <row r="397" spans="1:15" x14ac:dyDescent="0.3">
      <c r="A397" s="11" t="str">
        <f t="shared" si="6"/>
        <v>CONSUMO PER CAPITA (kg ó litros por individuo).Total Bebidas CalienteCENA</v>
      </c>
      <c r="B397" s="11" t="s">
        <v>55</v>
      </c>
      <c r="C397" s="11" t="s">
        <v>51</v>
      </c>
      <c r="D397" s="11" t="s">
        <v>201</v>
      </c>
      <c r="E397" s="12">
        <v>4.4110672738389402E-2</v>
      </c>
      <c r="F397" s="12">
        <v>2.7590064757925602E-2</v>
      </c>
      <c r="G397" s="12">
        <v>2.616700209377E-2</v>
      </c>
      <c r="H397" s="12">
        <v>2.7736008567448601E-2</v>
      </c>
      <c r="I397" s="12">
        <v>4.0455147816940998E-2</v>
      </c>
      <c r="J397" s="12">
        <v>2.8912208680253602E-2</v>
      </c>
      <c r="K397" s="12">
        <v>2.63316797670404E-2</v>
      </c>
      <c r="L397" s="12">
        <v>2.8400619674697598E-2</v>
      </c>
      <c r="M397" s="12">
        <v>3.7494289625403299E-2</v>
      </c>
      <c r="N397" s="12"/>
      <c r="O397" s="12"/>
    </row>
    <row r="398" spans="1:15" x14ac:dyDescent="0.3">
      <c r="A398" s="11" t="str">
        <f t="shared" si="6"/>
        <v>CONSUMO PER CAPITA (kg ó litros por individuo).Total Bebidas CalienteDESPUES DE LA CENA</v>
      </c>
      <c r="B398" s="11" t="s">
        <v>55</v>
      </c>
      <c r="C398" s="11" t="s">
        <v>51</v>
      </c>
      <c r="D398" s="11" t="s">
        <v>202</v>
      </c>
      <c r="E398" s="12">
        <v>3.4167554697707901E-2</v>
      </c>
      <c r="F398" s="12">
        <v>1.7289012121829098E-2</v>
      </c>
      <c r="G398" s="12">
        <v>1.6538161446092599E-2</v>
      </c>
      <c r="H398" s="12">
        <v>1.8723576141087099E-2</v>
      </c>
      <c r="I398" s="12">
        <v>3.0790320049484701E-2</v>
      </c>
      <c r="J398" s="12">
        <v>2.2904960855892099E-2</v>
      </c>
      <c r="K398" s="12">
        <v>2.32176137983485E-2</v>
      </c>
      <c r="L398" s="12">
        <v>2.3914234100347102E-2</v>
      </c>
      <c r="M398" s="12">
        <v>3.3061480085458297E-2</v>
      </c>
      <c r="N398" s="12"/>
      <c r="O398" s="12"/>
    </row>
    <row r="399" spans="1:15" x14ac:dyDescent="0.3">
      <c r="A399" s="11" t="str">
        <f t="shared" si="6"/>
        <v>CONSUMO PER CAPITA (kg ó litros por individuo).Total Bebidas CalienteDURANTE EL DIA</v>
      </c>
      <c r="B399" s="11" t="s">
        <v>55</v>
      </c>
      <c r="C399" s="11" t="s">
        <v>51</v>
      </c>
      <c r="D399" s="11" t="s">
        <v>203</v>
      </c>
      <c r="E399" s="12">
        <v>7.2713682442602706E-2</v>
      </c>
      <c r="F399" s="12">
        <v>5.8684197010293697E-2</v>
      </c>
      <c r="G399" s="12">
        <v>6.5372456126202905E-2</v>
      </c>
      <c r="H399" s="12">
        <v>6.19178379083727E-2</v>
      </c>
      <c r="I399" s="12">
        <v>8.2634942258415306E-2</v>
      </c>
      <c r="J399" s="12">
        <v>5.7978378062778703E-2</v>
      </c>
      <c r="K399" s="12">
        <v>5.3823038770514899E-2</v>
      </c>
      <c r="L399" s="12">
        <v>5.26872238169191E-2</v>
      </c>
      <c r="M399" s="12">
        <v>6.4467739687438005E-2</v>
      </c>
    </row>
    <row r="400" spans="1:15" x14ac:dyDescent="0.3">
      <c r="A400" s="11" t="str">
        <f t="shared" si="6"/>
        <v>CONSUMO PER CAPITA (kg ó litros por individuo).Total Bebidas CalienteCON AMIGOS</v>
      </c>
      <c r="B400" s="11" t="s">
        <v>55</v>
      </c>
      <c r="C400" s="11" t="s">
        <v>51</v>
      </c>
      <c r="D400" s="11" t="s">
        <v>204</v>
      </c>
      <c r="E400" s="12">
        <v>0.39159155430092102</v>
      </c>
      <c r="F400" s="12">
        <v>0.38051067477316602</v>
      </c>
      <c r="G400" s="12">
        <v>0.37405635422405897</v>
      </c>
      <c r="H400" s="12">
        <v>0.32563491822601098</v>
      </c>
      <c r="I400" s="12">
        <v>0.36887429060244298</v>
      </c>
      <c r="J400" s="12">
        <v>0.35434000810229499</v>
      </c>
      <c r="K400" s="12">
        <v>0.36697145708579199</v>
      </c>
      <c r="L400" s="12">
        <v>0.31519160215327002</v>
      </c>
      <c r="M400" s="12">
        <v>0.35500067262497997</v>
      </c>
    </row>
    <row r="401" spans="1:13" x14ac:dyDescent="0.3">
      <c r="A401" s="11" t="str">
        <f t="shared" si="6"/>
        <v>CONSUMO PER CAPITA (kg ó litros por individuo).Total Bebidas CalienteCON CLIENTES</v>
      </c>
      <c r="B401" s="11" t="s">
        <v>55</v>
      </c>
      <c r="C401" s="11" t="s">
        <v>51</v>
      </c>
      <c r="D401" s="11" t="s">
        <v>205</v>
      </c>
      <c r="E401" s="12">
        <v>2.0846597955888401E-2</v>
      </c>
      <c r="F401" s="12">
        <v>1.62740770581738E-2</v>
      </c>
      <c r="G401" s="12">
        <v>1.7517409448131401E-2</v>
      </c>
      <c r="H401" s="12">
        <v>1.5843402854832499E-2</v>
      </c>
      <c r="I401" s="12">
        <v>1.6667717615422201E-2</v>
      </c>
      <c r="J401" s="12">
        <v>1.59580592184588E-2</v>
      </c>
      <c r="K401" s="12">
        <v>1.7286184319008299E-2</v>
      </c>
      <c r="L401" s="12">
        <v>1.4836453566212901E-2</v>
      </c>
      <c r="M401" s="12">
        <v>1.63692041277082E-2</v>
      </c>
    </row>
    <row r="402" spans="1:13" x14ac:dyDescent="0.3">
      <c r="A402" s="11" t="str">
        <f t="shared" si="6"/>
        <v>CONSUMO PER CAPITA (kg ó litros por individuo).Total Bebidas CalienteCON COMPAÑEROS DE TRABAJO</v>
      </c>
      <c r="B402" s="11" t="s">
        <v>55</v>
      </c>
      <c r="C402" s="11" t="s">
        <v>51</v>
      </c>
      <c r="D402" s="11" t="s">
        <v>206</v>
      </c>
      <c r="E402" s="12">
        <v>0.36902537342971597</v>
      </c>
      <c r="F402" s="12">
        <v>0.31824605070735401</v>
      </c>
      <c r="G402" s="12">
        <v>0.34683406771665098</v>
      </c>
      <c r="H402" s="12">
        <v>0.308742062144851</v>
      </c>
      <c r="I402" s="12">
        <v>0.355119364242522</v>
      </c>
      <c r="J402" s="12">
        <v>0.293485537828442</v>
      </c>
      <c r="K402" s="12">
        <v>0.29198195758277901</v>
      </c>
      <c r="L402" s="12">
        <v>0.27878229865793702</v>
      </c>
      <c r="M402" s="12">
        <v>0.32800033458724398</v>
      </c>
    </row>
    <row r="403" spans="1:13" x14ac:dyDescent="0.3">
      <c r="A403" s="11" t="str">
        <f t="shared" si="6"/>
        <v>CONSUMO PER CAPITA (kg ó litros por individuo).Total Bebidas CalienteCON COMPAÑEROS DE CLASE</v>
      </c>
      <c r="B403" s="11" t="s">
        <v>55</v>
      </c>
      <c r="C403" s="11" t="s">
        <v>51</v>
      </c>
      <c r="D403" s="11" t="s">
        <v>207</v>
      </c>
      <c r="E403" s="12">
        <v>1.09678979586324E-2</v>
      </c>
      <c r="F403" s="12">
        <v>1.01098786349566E-2</v>
      </c>
      <c r="G403" s="12">
        <v>1.09201855048999E-2</v>
      </c>
      <c r="H403" s="12">
        <v>8.0157640246773607E-3</v>
      </c>
      <c r="I403" s="12">
        <v>1.2197439633391099E-2</v>
      </c>
      <c r="J403" s="12">
        <v>1.40760234223329E-2</v>
      </c>
      <c r="K403" s="12">
        <v>1.20499053628311E-2</v>
      </c>
      <c r="L403" s="12">
        <v>9.8466351709133801E-3</v>
      </c>
      <c r="M403" s="12">
        <v>6.5298085048445297E-3</v>
      </c>
    </row>
    <row r="404" spans="1:13" x14ac:dyDescent="0.3">
      <c r="A404" s="11" t="str">
        <f t="shared" si="6"/>
        <v>CONSUMO PER CAPITA (kg ó litros por individuo).Total Bebidas CalienteCON FAMILIA</v>
      </c>
      <c r="B404" s="11" t="s">
        <v>55</v>
      </c>
      <c r="C404" s="11" t="s">
        <v>51</v>
      </c>
      <c r="D404" s="11" t="s">
        <v>208</v>
      </c>
      <c r="E404" s="12">
        <v>0.44447935512014097</v>
      </c>
      <c r="F404" s="12">
        <v>0.358279125991257</v>
      </c>
      <c r="G404" s="12">
        <v>0.32524044456310103</v>
      </c>
      <c r="H404" s="12">
        <v>0.31624580938164298</v>
      </c>
      <c r="I404" s="12">
        <v>0.422186651429933</v>
      </c>
      <c r="J404" s="12">
        <v>0.29818702645565898</v>
      </c>
      <c r="K404" s="12">
        <v>0.30391369164813198</v>
      </c>
      <c r="L404" s="12">
        <v>0.28157374628784598</v>
      </c>
      <c r="M404" s="12">
        <v>0.38097895661398701</v>
      </c>
    </row>
    <row r="405" spans="1:13" x14ac:dyDescent="0.3">
      <c r="A405" s="11" t="str">
        <f t="shared" si="6"/>
        <v>CONSUMO PER CAPITA (kg ó litros por individuo).Total Bebidas CalienteCON LA PAREJA</v>
      </c>
      <c r="B405" s="11" t="s">
        <v>55</v>
      </c>
      <c r="C405" s="11" t="s">
        <v>51</v>
      </c>
      <c r="D405" s="11" t="s">
        <v>209</v>
      </c>
      <c r="E405" s="12">
        <v>0.38788391588848398</v>
      </c>
      <c r="F405" s="12">
        <v>0.31610789434412701</v>
      </c>
      <c r="G405" s="12">
        <v>0.30912244924642601</v>
      </c>
      <c r="H405" s="12">
        <v>0.31252019104598</v>
      </c>
      <c r="I405" s="12">
        <v>0.40623807188387101</v>
      </c>
      <c r="J405" s="12">
        <v>0.31854454329516102</v>
      </c>
      <c r="K405" s="12">
        <v>0.30051040353592501</v>
      </c>
      <c r="L405" s="12">
        <v>0.29027255405605401</v>
      </c>
      <c r="M405" s="12">
        <v>0.37158542990002902</v>
      </c>
    </row>
    <row r="406" spans="1:13" x14ac:dyDescent="0.3">
      <c r="A406" s="11" t="str">
        <f t="shared" si="6"/>
        <v>CONSUMO PER CAPITA (kg ó litros por individuo).Total Bebidas CalienteESTABA SOLO/A</v>
      </c>
      <c r="B406" s="11" t="s">
        <v>55</v>
      </c>
      <c r="C406" s="11" t="s">
        <v>51</v>
      </c>
      <c r="D406" s="11" t="s">
        <v>210</v>
      </c>
      <c r="E406" s="12">
        <v>0.64386743895240095</v>
      </c>
      <c r="F406" s="12">
        <v>0.50524304245958196</v>
      </c>
      <c r="G406" s="12">
        <v>0.54816125385168801</v>
      </c>
      <c r="H406" s="12">
        <v>0.50829949304615096</v>
      </c>
      <c r="I406" s="12">
        <v>0.621188691046487</v>
      </c>
      <c r="J406" s="12">
        <v>0.50511905063254103</v>
      </c>
      <c r="K406" s="12">
        <v>0.50786345871391902</v>
      </c>
      <c r="L406" s="12">
        <v>0.47753399365705101</v>
      </c>
      <c r="M406" s="12">
        <v>0.59377521392410804</v>
      </c>
    </row>
    <row r="407" spans="1:13" x14ac:dyDescent="0.3">
      <c r="A407" s="11" t="str">
        <f t="shared" si="6"/>
        <v>CONSUMO PER CAPITA (kg ó litros por individuo).Total Bebidas CalienteOTROS</v>
      </c>
      <c r="B407" s="11" t="s">
        <v>55</v>
      </c>
      <c r="C407" s="11" t="s">
        <v>51</v>
      </c>
      <c r="D407" s="11" t="s">
        <v>211</v>
      </c>
      <c r="E407" s="12">
        <v>1.07477703146202E-2</v>
      </c>
      <c r="F407" s="12">
        <v>8.5894574892176404E-3</v>
      </c>
      <c r="G407" s="12">
        <v>1.01175214131241E-2</v>
      </c>
      <c r="H407" s="12">
        <v>8.6857017793535302E-3</v>
      </c>
      <c r="I407" s="12">
        <v>7.9864296637334395E-3</v>
      </c>
      <c r="J407" s="12">
        <v>8.9089174307656095E-3</v>
      </c>
      <c r="K407" s="12">
        <v>5.4869097474552504E-3</v>
      </c>
      <c r="L407" s="12">
        <v>6.7992573483948897E-3</v>
      </c>
      <c r="M407" s="12">
        <v>7.2818159448505698E-3</v>
      </c>
    </row>
    <row r="408" spans="1:13" x14ac:dyDescent="0.3">
      <c r="A408" s="11" t="str">
        <f t="shared" si="6"/>
        <v>CONSUMO PER CAPITA (kg ó litros por individuo).Total Bebidas CalienteESTAR TRABAJANDO</v>
      </c>
      <c r="B408" s="11" t="s">
        <v>55</v>
      </c>
      <c r="C408" s="11" t="s">
        <v>51</v>
      </c>
      <c r="D408" s="11" t="s">
        <v>212</v>
      </c>
      <c r="E408" s="12">
        <v>0.57051756942375897</v>
      </c>
      <c r="F408" s="12">
        <v>0.46932649810367799</v>
      </c>
      <c r="G408" s="12">
        <v>0.50858825238284699</v>
      </c>
      <c r="H408" s="12">
        <v>0.45822115239830402</v>
      </c>
      <c r="I408" s="12">
        <v>0.53350148548155996</v>
      </c>
      <c r="J408" s="12">
        <v>0.43917830518814199</v>
      </c>
      <c r="K408" s="12">
        <v>0.43753583775235</v>
      </c>
      <c r="L408" s="12">
        <v>0.43152756359109201</v>
      </c>
      <c r="M408" s="12">
        <v>0.49644775366925098</v>
      </c>
    </row>
    <row r="409" spans="1:13" x14ac:dyDescent="0.3">
      <c r="A409" s="11" t="str">
        <f t="shared" si="6"/>
        <v>CONSUMO PER CAPITA (kg ó litros por individuo).Total Bebidas CalienteCOMIDA DE NEGOCIOS</v>
      </c>
      <c r="B409" s="11" t="s">
        <v>55</v>
      </c>
      <c r="C409" s="11" t="s">
        <v>51</v>
      </c>
      <c r="D409" s="11" t="s">
        <v>213</v>
      </c>
      <c r="E409" s="12">
        <v>5.4284774902327504E-3</v>
      </c>
      <c r="F409" s="12">
        <v>2.8180728450420199E-3</v>
      </c>
      <c r="G409" s="12">
        <v>2.92297977971023E-3</v>
      </c>
      <c r="H409" s="12">
        <v>2.6977030114221901E-3</v>
      </c>
      <c r="I409" s="12">
        <v>3.6817271653532902E-3</v>
      </c>
      <c r="J409" s="12">
        <v>3.0447566296453901E-3</v>
      </c>
      <c r="K409" s="12">
        <v>2.95456114681136E-3</v>
      </c>
      <c r="L409" s="12">
        <v>3.6178810877233601E-3</v>
      </c>
      <c r="M409" s="12">
        <v>2.82201256336693E-3</v>
      </c>
    </row>
    <row r="410" spans="1:13" x14ac:dyDescent="0.3">
      <c r="A410" s="11" t="str">
        <f t="shared" si="6"/>
        <v>CONSUMO PER CAPITA (kg ó litros por individuo).Total Bebidas CalientePOR PLACER/RELAX</v>
      </c>
      <c r="B410" s="11" t="s">
        <v>55</v>
      </c>
      <c r="C410" s="11" t="s">
        <v>51</v>
      </c>
      <c r="D410" s="11" t="s">
        <v>214</v>
      </c>
      <c r="E410" s="12">
        <v>0.35107905005148299</v>
      </c>
      <c r="F410" s="12">
        <v>0.24797877257904799</v>
      </c>
      <c r="G410" s="12">
        <v>0.256014525385314</v>
      </c>
      <c r="H410" s="12">
        <v>0.26160583559822498</v>
      </c>
      <c r="I410" s="12">
        <v>0.34923788779265702</v>
      </c>
      <c r="J410" s="12">
        <v>0.247274772174879</v>
      </c>
      <c r="K410" s="12">
        <v>0.228896437512669</v>
      </c>
      <c r="L410" s="12">
        <v>0.23079572050986799</v>
      </c>
      <c r="M410" s="12">
        <v>0.312246600300288</v>
      </c>
    </row>
    <row r="411" spans="1:13" x14ac:dyDescent="0.3">
      <c r="A411" s="11" t="str">
        <f t="shared" si="6"/>
        <v>CONSUMO PER CAPITA (kg ó litros por individuo).Total Bebidas CalienteTENER HAMBRE/SIN PLANIFICAR</v>
      </c>
      <c r="B411" s="11" t="s">
        <v>55</v>
      </c>
      <c r="C411" s="11" t="s">
        <v>51</v>
      </c>
      <c r="D411" s="11" t="s">
        <v>215</v>
      </c>
      <c r="E411" s="12">
        <v>0.53755782327411905</v>
      </c>
      <c r="F411" s="12">
        <v>0.47772753426790199</v>
      </c>
      <c r="G411" s="12">
        <v>0.44642552163767402</v>
      </c>
      <c r="H411" s="12">
        <v>0.40664578344612401</v>
      </c>
      <c r="I411" s="12">
        <v>0.50049409455043303</v>
      </c>
      <c r="J411" s="12">
        <v>0.433361513330902</v>
      </c>
      <c r="K411" s="12">
        <v>0.41681487050042598</v>
      </c>
      <c r="L411" s="12">
        <v>0.37463782173277399</v>
      </c>
      <c r="M411" s="12">
        <v>0.47350352823090602</v>
      </c>
    </row>
    <row r="412" spans="1:13" x14ac:dyDescent="0.3">
      <c r="A412" s="11" t="str">
        <f t="shared" si="6"/>
        <v>CONSUMO PER CAPITA (kg ó litros por individuo).Total Bebidas CalienteESTAR DE COMPRAS</v>
      </c>
      <c r="B412" s="11" t="s">
        <v>55</v>
      </c>
      <c r="C412" s="11" t="s">
        <v>51</v>
      </c>
      <c r="D412" s="11" t="s">
        <v>216</v>
      </c>
      <c r="E412" s="12">
        <v>6.6063021880250594E-2</v>
      </c>
      <c r="F412" s="12">
        <v>7.0760062469750806E-2</v>
      </c>
      <c r="G412" s="12">
        <v>5.8170493561086001E-2</v>
      </c>
      <c r="H412" s="12">
        <v>5.7391561881344699E-2</v>
      </c>
      <c r="I412" s="12">
        <v>6.9866337360630498E-2</v>
      </c>
      <c r="J412" s="12">
        <v>6.23693979179313E-2</v>
      </c>
      <c r="K412" s="12">
        <v>7.1602230510053697E-2</v>
      </c>
      <c r="L412" s="12">
        <v>4.8650078635771303E-2</v>
      </c>
      <c r="M412" s="12">
        <v>6.5689112253800502E-2</v>
      </c>
    </row>
    <row r="413" spans="1:13" x14ac:dyDescent="0.3">
      <c r="A413" s="11" t="str">
        <f t="shared" si="6"/>
        <v>CONSUMO PER CAPITA (kg ó litros por individuo).Total Bebidas CalienteNO COCINAR EN CASA</v>
      </c>
      <c r="B413" s="11" t="s">
        <v>55</v>
      </c>
      <c r="C413" s="11" t="s">
        <v>51</v>
      </c>
      <c r="D413" s="11" t="s">
        <v>217</v>
      </c>
      <c r="E413" s="12">
        <v>5.3579976944809697E-2</v>
      </c>
      <c r="F413" s="12">
        <v>3.8747452587433902E-2</v>
      </c>
      <c r="G413" s="12">
        <v>4.0294595690308903E-2</v>
      </c>
      <c r="H413" s="12">
        <v>3.95823453650445E-2</v>
      </c>
      <c r="I413" s="12">
        <v>5.6089646961587802E-2</v>
      </c>
      <c r="J413" s="12">
        <v>3.52458645787882E-2</v>
      </c>
      <c r="K413" s="12">
        <v>3.8761604771156803E-2</v>
      </c>
      <c r="L413" s="12">
        <v>4.2484700007581103E-2</v>
      </c>
      <c r="M413" s="12">
        <v>5.5689625268781198E-2</v>
      </c>
    </row>
    <row r="414" spans="1:13" x14ac:dyDescent="0.3">
      <c r="A414" s="11" t="str">
        <f t="shared" si="6"/>
        <v>CONSUMO PER CAPITA (kg ó litros por individuo).Total Bebidas CalienteCELEBRACION/FIESTA/SALIR TOMAR</v>
      </c>
      <c r="B414" s="11" t="s">
        <v>55</v>
      </c>
      <c r="C414" s="11" t="s">
        <v>51</v>
      </c>
      <c r="D414" s="11" t="s">
        <v>218</v>
      </c>
      <c r="E414" s="12">
        <v>0.52875749327585997</v>
      </c>
      <c r="F414" s="12">
        <v>0.46464577253454298</v>
      </c>
      <c r="G414" s="12">
        <v>0.48069380715732202</v>
      </c>
      <c r="H414" s="12">
        <v>0.44557536925065899</v>
      </c>
      <c r="I414" s="12">
        <v>0.52775065462189397</v>
      </c>
      <c r="J414" s="12">
        <v>0.45700017400562698</v>
      </c>
      <c r="K414" s="12">
        <v>0.47729111537361502</v>
      </c>
      <c r="L414" s="12">
        <v>0.42023009059468402</v>
      </c>
      <c r="M414" s="12">
        <v>0.50303022880502901</v>
      </c>
    </row>
    <row r="415" spans="1:13" x14ac:dyDescent="0.3">
      <c r="A415" s="11" t="str">
        <f t="shared" si="6"/>
        <v>CONSUMO PER CAPITA (kg ó litros por individuo).Total Bebidas CalienteVIENDO DEPORTES</v>
      </c>
      <c r="B415" s="11" t="s">
        <v>55</v>
      </c>
      <c r="C415" s="11" t="s">
        <v>51</v>
      </c>
      <c r="D415" s="11" t="s">
        <v>219</v>
      </c>
      <c r="E415" s="12">
        <v>4.1100437347847598E-3</v>
      </c>
      <c r="F415" s="12">
        <v>7.4581164168987099E-3</v>
      </c>
      <c r="G415" s="12">
        <v>8.73511964593973E-3</v>
      </c>
      <c r="H415" s="12">
        <v>8.0456697356262891E-3</v>
      </c>
      <c r="I415" s="12">
        <v>5.6551121604952398E-3</v>
      </c>
      <c r="J415" s="12">
        <v>6.1931419266745402E-3</v>
      </c>
      <c r="K415" s="12">
        <v>8.8462100592432494E-3</v>
      </c>
      <c r="L415" s="12">
        <v>5.7513879445763904E-3</v>
      </c>
      <c r="M415" s="12">
        <v>4.4567997247230299E-3</v>
      </c>
    </row>
    <row r="416" spans="1:13" x14ac:dyDescent="0.3">
      <c r="A416" s="11" t="str">
        <f t="shared" si="6"/>
        <v>CONSUMO PER CAPITA (kg ó litros por individuo).Total Bebidas CalienteOTROS MOTIVOS</v>
      </c>
      <c r="B416" s="11" t="s">
        <v>55</v>
      </c>
      <c r="C416" s="11" t="s">
        <v>51</v>
      </c>
      <c r="D416" s="11" t="s">
        <v>220</v>
      </c>
      <c r="E416" s="12">
        <v>0.16231643593161801</v>
      </c>
      <c r="F416" s="12">
        <v>0.133897906771756</v>
      </c>
      <c r="G416" s="12">
        <v>0.140123970884142</v>
      </c>
      <c r="H416" s="12">
        <v>0.124221867469576</v>
      </c>
      <c r="I416" s="12">
        <v>0.16418196381578501</v>
      </c>
      <c r="J416" s="12">
        <v>0.124951332334372</v>
      </c>
      <c r="K416" s="12">
        <v>0.123361279026609</v>
      </c>
      <c r="L416" s="12">
        <v>0.11714139961028</v>
      </c>
      <c r="M416" s="12">
        <v>0.14563613493355199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4"/>
  <sheetViews>
    <sheetView showGridLines="0" showRowColHeaders="0" zoomScale="80" zoomScaleNormal="80" workbookViewId="0"/>
  </sheetViews>
  <sheetFormatPr baseColWidth="10" defaultColWidth="10.77734375" defaultRowHeight="14.4" x14ac:dyDescent="0.3"/>
  <cols>
    <col min="1" max="1" width="50.21875" style="3" customWidth="1"/>
    <col min="2" max="2" width="7.5546875" style="3" customWidth="1"/>
    <col min="3" max="13" width="16" style="3" customWidth="1"/>
    <col min="14" max="14" width="30" style="75" customWidth="1"/>
    <col min="15" max="16384" width="10.77734375" style="3"/>
  </cols>
  <sheetData>
    <row r="1" spans="1:15" ht="58.05" customHeight="1" x14ac:dyDescent="0.3"/>
    <row r="2" spans="1:15" ht="48.75" customHeight="1" x14ac:dyDescent="0.5">
      <c r="A2" s="109" t="s">
        <v>0</v>
      </c>
      <c r="B2" s="109"/>
      <c r="C2" s="109"/>
      <c r="D2" s="109"/>
      <c r="E2" s="109"/>
      <c r="F2" s="109"/>
      <c r="G2" s="109"/>
      <c r="H2" s="109"/>
      <c r="I2" s="109"/>
      <c r="J2" s="109"/>
      <c r="K2" s="109"/>
      <c r="L2" s="109"/>
      <c r="M2" s="109"/>
    </row>
    <row r="3" spans="1:15" x14ac:dyDescent="0.3">
      <c r="A3" s="31">
        <v>3</v>
      </c>
      <c r="B3" s="14"/>
    </row>
    <row r="4" spans="1:15" ht="6" customHeight="1" x14ac:dyDescent="0.3">
      <c r="A4" s="31">
        <v>1</v>
      </c>
      <c r="B4" s="14"/>
    </row>
    <row r="5" spans="1:15" ht="18.600000000000001" thickBot="1" x14ac:dyDescent="0.35">
      <c r="A5" s="33" t="s">
        <v>221</v>
      </c>
      <c r="B5" s="34"/>
    </row>
    <row r="6" spans="1:15" ht="15" thickTop="1" x14ac:dyDescent="0.3">
      <c r="A6" s="2" t="s">
        <v>173</v>
      </c>
      <c r="B6" s="13"/>
      <c r="C6" s="14"/>
      <c r="N6" s="3"/>
    </row>
    <row r="7" spans="1:15" s="5" customFormat="1" ht="39" customHeight="1" x14ac:dyDescent="0.45">
      <c r="A7" s="76"/>
      <c r="B7" s="76"/>
      <c r="C7" s="77"/>
    </row>
    <row r="8" spans="1:15" s="14" customFormat="1" ht="23.25" customHeight="1" x14ac:dyDescent="0.45">
      <c r="A8" s="78">
        <v>1</v>
      </c>
      <c r="B8" s="13" t="str">
        <f>VLOOKUP(A8,Desplegables!K2:L4,2,0)</f>
        <v>DISTRIBUCION VOLUMEN X CRITERIO (Consumiciones)</v>
      </c>
      <c r="C8" s="79">
        <v>1</v>
      </c>
      <c r="D8" s="14" t="str">
        <f>VLOOKUP(C8,Desplegables!N2:O4,2,0)</f>
        <v>TOTAL BEBIDAS</v>
      </c>
    </row>
    <row r="9" spans="1:15" s="14" customFormat="1" ht="23.25" customHeight="1" x14ac:dyDescent="0.3">
      <c r="C9" s="80">
        <v>5</v>
      </c>
      <c r="D9" s="80">
        <v>6</v>
      </c>
      <c r="E9" s="80">
        <v>7</v>
      </c>
      <c r="F9" s="80">
        <v>8</v>
      </c>
      <c r="G9" s="80">
        <v>9</v>
      </c>
      <c r="H9" s="80">
        <v>10</v>
      </c>
      <c r="I9" s="80">
        <v>11</v>
      </c>
      <c r="J9" s="80">
        <v>12</v>
      </c>
      <c r="K9" s="80">
        <v>13</v>
      </c>
      <c r="L9" s="80"/>
      <c r="M9" s="80"/>
      <c r="N9" s="81"/>
    </row>
    <row r="10" spans="1:15" ht="35.25" customHeight="1" x14ac:dyDescent="0.3">
      <c r="A10" s="82"/>
      <c r="B10" s="14" t="s">
        <v>222</v>
      </c>
      <c r="C10" s="62" t="str">
        <f>MOTIVOS_DATOS!E2</f>
        <v>TRIM 3 23</v>
      </c>
      <c r="D10" s="62" t="str">
        <f>MOTIVOS_DATOS!F2</f>
        <v>TRIM 4 23</v>
      </c>
      <c r="E10" s="62" t="str">
        <f>MOTIVOS_DATOS!G2</f>
        <v>TRIM 1 24</v>
      </c>
      <c r="F10" s="62" t="str">
        <f>MOTIVOS_DATOS!H2</f>
        <v>TRIM 2 24</v>
      </c>
      <c r="G10" s="62" t="str">
        <f>MOTIVOS_DATOS!I2</f>
        <v>TRIM 3 24</v>
      </c>
      <c r="H10" s="62" t="str">
        <f>MOTIVOS_DATOS!J2</f>
        <v>TRIM 4 24</v>
      </c>
      <c r="I10" s="62" t="str">
        <f>MOTIVOS_DATOS!K2</f>
        <v>TRIM 1 25</v>
      </c>
      <c r="J10" s="62" t="str">
        <f>MOTIVOS_DATOS!L2</f>
        <v>TRIM 2 25</v>
      </c>
      <c r="K10" s="62" t="str">
        <f>MOTIVOS_DATOS!M2</f>
        <v>TRIM 3 25</v>
      </c>
    </row>
    <row r="11" spans="1:15" x14ac:dyDescent="0.3">
      <c r="A11" s="83" t="s">
        <v>142</v>
      </c>
      <c r="B11" s="50" t="s">
        <v>223</v>
      </c>
      <c r="C11" s="64">
        <f>VLOOKUP($B$8&amp;$D$8&amp;$A11,MOTIVOS_DATOS!$A:$M,C$9,0)</f>
        <v>100</v>
      </c>
      <c r="D11" s="64">
        <f>VLOOKUP($B$8&amp;$D$8&amp;$A11,MOTIVOS_DATOS!$A:$M,D$9,0)</f>
        <v>100</v>
      </c>
      <c r="E11" s="64">
        <f>VLOOKUP($B$8&amp;$D$8&amp;$A11,MOTIVOS_DATOS!$A:$M,E$9,0)</f>
        <v>100</v>
      </c>
      <c r="F11" s="64">
        <f>VLOOKUP($B$8&amp;$D$8&amp;$A11,MOTIVOS_DATOS!$A:$M,F$9,0)</f>
        <v>100</v>
      </c>
      <c r="G11" s="64">
        <f>VLOOKUP($B$8&amp;$D$8&amp;$A11,MOTIVOS_DATOS!$A:$M,G$9,0)</f>
        <v>100</v>
      </c>
      <c r="H11" s="64">
        <f>VLOOKUP($B$8&amp;$D$8&amp;$A11,MOTIVOS_DATOS!$A:$M,H$9,0)</f>
        <v>100</v>
      </c>
      <c r="I11" s="64">
        <f>VLOOKUP($B$8&amp;$D$8&amp;$A11,MOTIVOS_DATOS!$A:$M,I$9,0)</f>
        <v>100</v>
      </c>
      <c r="J11" s="64">
        <f>VLOOKUP($B$8&amp;$D$8&amp;$A11,MOTIVOS_DATOS!$A:$M,J$9,0)</f>
        <v>100</v>
      </c>
      <c r="K11" s="64">
        <f>VLOOKUP($B$8&amp;$D$8&amp;$A11,MOTIVOS_DATOS!$A:$M,K$9,0)</f>
        <v>100</v>
      </c>
      <c r="O11" s="84"/>
    </row>
    <row r="12" spans="1:15" ht="15" customHeight="1" x14ac:dyDescent="0.3">
      <c r="A12" s="85" t="s">
        <v>176</v>
      </c>
      <c r="B12" s="52" t="s">
        <v>176</v>
      </c>
      <c r="C12" s="48">
        <f>VLOOKUP($B$8&amp;$D$8&amp;$A12,MOTIVOS_DATOS!$A:$M,C$9,0)</f>
        <v>4.7164698678211598</v>
      </c>
      <c r="D12" s="48">
        <f>VLOOKUP($B$8&amp;$D$8&amp;$A12,MOTIVOS_DATOS!$A:$M,D$9,0)</f>
        <v>3.95251570096005</v>
      </c>
      <c r="E12" s="48">
        <f>VLOOKUP($B$8&amp;$D$8&amp;$A12,MOTIVOS_DATOS!$A:$M,E$9,0)</f>
        <v>3.64449307904014</v>
      </c>
      <c r="F12" s="48">
        <f>VLOOKUP($B$8&amp;$D$8&amp;$A12,MOTIVOS_DATOS!$A:$M,F$9,0)</f>
        <v>3.7568358493807801</v>
      </c>
      <c r="G12" s="48">
        <f>VLOOKUP($B$8&amp;$D$8&amp;$A12,MOTIVOS_DATOS!$A:$M,G$9,0)</f>
        <v>4.7094447705792399</v>
      </c>
      <c r="H12" s="48">
        <f>VLOOKUP($B$8&amp;$D$8&amp;$A12,MOTIVOS_DATOS!$A:$M,H$9,0)</f>
        <v>3.8028591263582601</v>
      </c>
      <c r="I12" s="48">
        <f>VLOOKUP($B$8&amp;$D$8&amp;$A12,MOTIVOS_DATOS!$A:$M,I$9,0)</f>
        <v>4.1880862704887702</v>
      </c>
      <c r="J12" s="48">
        <f>VLOOKUP($B$8&amp;$D$8&amp;$A12,MOTIVOS_DATOS!$A:$M,J$9,0)</f>
        <v>4.4592934075988397</v>
      </c>
      <c r="K12" s="48">
        <f>VLOOKUP($B$8&amp;$D$8&amp;$A12,MOTIVOS_DATOS!$A:$M,K$9,0)</f>
        <v>5.0318313133422699</v>
      </c>
      <c r="O12" s="84"/>
    </row>
    <row r="13" spans="1:15" ht="15" customHeight="1" x14ac:dyDescent="0.3">
      <c r="A13" s="86" t="s">
        <v>177</v>
      </c>
      <c r="B13" s="14" t="s">
        <v>177</v>
      </c>
      <c r="C13" s="48">
        <f>VLOOKUP($B$8&amp;$D$8&amp;$A13,MOTIVOS_DATOS!$A:$M,C$9,0)</f>
        <v>12.045513020627901</v>
      </c>
      <c r="D13" s="48">
        <f>VLOOKUP($B$8&amp;$D$8&amp;$A13,MOTIVOS_DATOS!$A:$M,D$9,0)</f>
        <v>12.361011265513399</v>
      </c>
      <c r="E13" s="48">
        <f>VLOOKUP($B$8&amp;$D$8&amp;$A13,MOTIVOS_DATOS!$A:$M,E$9,0)</f>
        <v>11.5596357238304</v>
      </c>
      <c r="F13" s="48">
        <f>VLOOKUP($B$8&amp;$D$8&amp;$A13,MOTIVOS_DATOS!$A:$M,F$9,0)</f>
        <v>12.0531280940709</v>
      </c>
      <c r="G13" s="48">
        <f>VLOOKUP($B$8&amp;$D$8&amp;$A13,MOTIVOS_DATOS!$A:$M,G$9,0)</f>
        <v>11.9145837532533</v>
      </c>
      <c r="H13" s="48">
        <f>VLOOKUP($B$8&amp;$D$8&amp;$A13,MOTIVOS_DATOS!$A:$M,H$9,0)</f>
        <v>12.164887769094801</v>
      </c>
      <c r="I13" s="48">
        <f>VLOOKUP($B$8&amp;$D$8&amp;$A13,MOTIVOS_DATOS!$A:$M,I$9,0)</f>
        <v>12.0051039425366</v>
      </c>
      <c r="J13" s="48">
        <f>VLOOKUP($B$8&amp;$D$8&amp;$A13,MOTIVOS_DATOS!$A:$M,J$9,0)</f>
        <v>11.9507536236537</v>
      </c>
      <c r="K13" s="48">
        <f>VLOOKUP($B$8&amp;$D$8&amp;$A13,MOTIVOS_DATOS!$A:$M,K$9,0)</f>
        <v>12.164924669535299</v>
      </c>
      <c r="O13" s="84"/>
    </row>
    <row r="14" spans="1:15" ht="15" customHeight="1" x14ac:dyDescent="0.3">
      <c r="A14" s="86" t="s">
        <v>178</v>
      </c>
      <c r="B14" s="14" t="s">
        <v>178</v>
      </c>
      <c r="C14" s="48">
        <f>VLOOKUP($B$8&amp;$D$8&amp;$A14,MOTIVOS_DATOS!$A:$M,C$9,0)</f>
        <v>5.0724059087681299</v>
      </c>
      <c r="D14" s="48">
        <f>VLOOKUP($B$8&amp;$D$8&amp;$A14,MOTIVOS_DATOS!$A:$M,D$9,0)</f>
        <v>5.1909047130819497</v>
      </c>
      <c r="E14" s="48">
        <f>VLOOKUP($B$8&amp;$D$8&amp;$A14,MOTIVOS_DATOS!$A:$M,E$9,0)</f>
        <v>5.2207954042266396</v>
      </c>
      <c r="F14" s="48">
        <f>VLOOKUP($B$8&amp;$D$8&amp;$A14,MOTIVOS_DATOS!$A:$M,F$9,0)</f>
        <v>5.1248549147288003</v>
      </c>
      <c r="G14" s="48">
        <f>VLOOKUP($B$8&amp;$D$8&amp;$A14,MOTIVOS_DATOS!$A:$M,G$9,0)</f>
        <v>5.6101472369963004</v>
      </c>
      <c r="H14" s="48">
        <f>VLOOKUP($B$8&amp;$D$8&amp;$A14,MOTIVOS_DATOS!$A:$M,H$9,0)</f>
        <v>5.7487715774094301</v>
      </c>
      <c r="I14" s="48">
        <f>VLOOKUP($B$8&amp;$D$8&amp;$A14,MOTIVOS_DATOS!$A:$M,I$9,0)</f>
        <v>5.79549647379873</v>
      </c>
      <c r="J14" s="48">
        <f>VLOOKUP($B$8&amp;$D$8&amp;$A14,MOTIVOS_DATOS!$A:$M,J$9,0)</f>
        <v>5.9470245108268198</v>
      </c>
      <c r="K14" s="48">
        <f>VLOOKUP($B$8&amp;$D$8&amp;$A14,MOTIVOS_DATOS!$A:$M,K$9,0)</f>
        <v>5.9461739863725596</v>
      </c>
      <c r="O14" s="84"/>
    </row>
    <row r="15" spans="1:15" ht="15" customHeight="1" x14ac:dyDescent="0.3">
      <c r="A15" s="86" t="s">
        <v>179</v>
      </c>
      <c r="B15" s="14" t="s">
        <v>179</v>
      </c>
      <c r="C15" s="48">
        <f>VLOOKUP($B$8&amp;$D$8&amp;$A15,MOTIVOS_DATOS!$A:$M,C$9,0)</f>
        <v>60.523706770863697</v>
      </c>
      <c r="D15" s="48">
        <f>VLOOKUP($B$8&amp;$D$8&amp;$A15,MOTIVOS_DATOS!$A:$M,D$9,0)</f>
        <v>63.153552658097396</v>
      </c>
      <c r="E15" s="48">
        <f>VLOOKUP($B$8&amp;$D$8&amp;$A15,MOTIVOS_DATOS!$A:$M,E$9,0)</f>
        <v>63.423533745312298</v>
      </c>
      <c r="F15" s="48">
        <f>VLOOKUP($B$8&amp;$D$8&amp;$A15,MOTIVOS_DATOS!$A:$M,F$9,0)</f>
        <v>62.8685536713527</v>
      </c>
      <c r="G15" s="48">
        <f>VLOOKUP($B$8&amp;$D$8&amp;$A15,MOTIVOS_DATOS!$A:$M,G$9,0)</f>
        <v>59.735844046898102</v>
      </c>
      <c r="H15" s="48">
        <f>VLOOKUP($B$8&amp;$D$8&amp;$A15,MOTIVOS_DATOS!$A:$M,H$9,0)</f>
        <v>62.0566097252267</v>
      </c>
      <c r="I15" s="48">
        <f>VLOOKUP($B$8&amp;$D$8&amp;$A15,MOTIVOS_DATOS!$A:$M,I$9,0)</f>
        <v>61.706254852647703</v>
      </c>
      <c r="J15" s="48">
        <f>VLOOKUP($B$8&amp;$D$8&amp;$A15,MOTIVOS_DATOS!$A:$M,J$9,0)</f>
        <v>61.355919035618498</v>
      </c>
      <c r="K15" s="48">
        <f>VLOOKUP($B$8&amp;$D$8&amp;$A15,MOTIVOS_DATOS!$A:$M,K$9,0)</f>
        <v>59.160985466018097</v>
      </c>
      <c r="O15" s="84"/>
    </row>
    <row r="16" spans="1:15" ht="15" customHeight="1" x14ac:dyDescent="0.3">
      <c r="A16" s="86" t="s">
        <v>180</v>
      </c>
      <c r="B16" s="14" t="s">
        <v>180</v>
      </c>
      <c r="C16" s="48">
        <f>VLOOKUP($B$8&amp;$D$8&amp;$A16,MOTIVOS_DATOS!$A:$M,C$9,0)</f>
        <v>1.4027423764747</v>
      </c>
      <c r="D16" s="48">
        <f>VLOOKUP($B$8&amp;$D$8&amp;$A16,MOTIVOS_DATOS!$A:$M,D$9,0)</f>
        <v>2.1054379976103998</v>
      </c>
      <c r="E16" s="48">
        <f>VLOOKUP($B$8&amp;$D$8&amp;$A16,MOTIVOS_DATOS!$A:$M,E$9,0)</f>
        <v>2.1572038198839301</v>
      </c>
      <c r="F16" s="48">
        <f>VLOOKUP($B$8&amp;$D$8&amp;$A16,MOTIVOS_DATOS!$A:$M,F$9,0)</f>
        <v>1.8687699859210101</v>
      </c>
      <c r="G16" s="48">
        <f>VLOOKUP($B$8&amp;$D$8&amp;$A16,MOTIVOS_DATOS!$A:$M,G$9,0)</f>
        <v>1.7839259699986401</v>
      </c>
      <c r="H16" s="48">
        <f>VLOOKUP($B$8&amp;$D$8&amp;$A16,MOTIVOS_DATOS!$A:$M,H$9,0)</f>
        <v>2.3163305304753101</v>
      </c>
      <c r="I16" s="48">
        <f>VLOOKUP($B$8&amp;$D$8&amp;$A16,MOTIVOS_DATOS!$A:$M,I$9,0)</f>
        <v>2.38169968149138</v>
      </c>
      <c r="J16" s="48">
        <f>VLOOKUP($B$8&amp;$D$8&amp;$A16,MOTIVOS_DATOS!$A:$M,J$9,0)</f>
        <v>2.2646610700011198</v>
      </c>
      <c r="K16" s="48">
        <f>VLOOKUP($B$8&amp;$D$8&amp;$A16,MOTIVOS_DATOS!$A:$M,K$9,0)</f>
        <v>1.96402249936858</v>
      </c>
      <c r="O16" s="84"/>
    </row>
    <row r="17" spans="1:15" ht="15" customHeight="1" x14ac:dyDescent="0.3">
      <c r="A17" s="86" t="s">
        <v>181</v>
      </c>
      <c r="B17" s="14" t="s">
        <v>224</v>
      </c>
      <c r="C17" s="48">
        <f>VLOOKUP($B$8&amp;$D$8&amp;$A17,MOTIVOS_DATOS!$A:$M,C$9,0)</f>
        <v>1.1295214563343301</v>
      </c>
      <c r="D17" s="48">
        <f>VLOOKUP($B$8&amp;$D$8&amp;$A17,MOTIVOS_DATOS!$A:$M,D$9,0)</f>
        <v>0.75678344886820603</v>
      </c>
      <c r="E17" s="48">
        <f>VLOOKUP($B$8&amp;$D$8&amp;$A17,MOTIVOS_DATOS!$A:$M,E$9,0)</f>
        <v>0.791781449972766</v>
      </c>
      <c r="F17" s="48">
        <f>VLOOKUP($B$8&amp;$D$8&amp;$A17,MOTIVOS_DATOS!$A:$M,F$9,0)</f>
        <v>0.82681484832640495</v>
      </c>
      <c r="G17" s="48">
        <f>VLOOKUP($B$8&amp;$D$8&amp;$A17,MOTIVOS_DATOS!$A:$M,G$9,0)</f>
        <v>0.98278125891755697</v>
      </c>
      <c r="H17" s="48">
        <f>VLOOKUP($B$8&amp;$D$8&amp;$A17,MOTIVOS_DATOS!$A:$M,H$9,0)</f>
        <v>0.85692489827486296</v>
      </c>
      <c r="I17" s="48">
        <f>VLOOKUP($B$8&amp;$D$8&amp;$A17,MOTIVOS_DATOS!$A:$M,I$9,0)</f>
        <v>0.88958502377040505</v>
      </c>
      <c r="J17" s="48">
        <f>VLOOKUP($B$8&amp;$D$8&amp;$A17,MOTIVOS_DATOS!$A:$M,J$9,0)</f>
        <v>0.99873384805534604</v>
      </c>
      <c r="K17" s="48">
        <f>VLOOKUP($B$8&amp;$D$8&amp;$A17,MOTIVOS_DATOS!$A:$M,K$9,0)</f>
        <v>1.02609530463127</v>
      </c>
      <c r="O17" s="84"/>
    </row>
    <row r="18" spans="1:15" ht="15" customHeight="1" x14ac:dyDescent="0.3">
      <c r="A18" s="86" t="s">
        <v>182</v>
      </c>
      <c r="B18" s="14" t="s">
        <v>183</v>
      </c>
      <c r="C18" s="48">
        <f>VLOOKUP($B$8&amp;$D$8&amp;$A18,MOTIVOS_DATOS!$A:$M,C$9,0)</f>
        <v>1.0704466396111101</v>
      </c>
      <c r="D18" s="48">
        <f>VLOOKUP($B$8&amp;$D$8&amp;$A18,MOTIVOS_DATOS!$A:$M,D$9,0)</f>
        <v>1.0202500475596401</v>
      </c>
      <c r="E18" s="48">
        <f>VLOOKUP($B$8&amp;$D$8&amp;$A18,MOTIVOS_DATOS!$A:$M,E$9,0)</f>
        <v>0.89200768574649303</v>
      </c>
      <c r="F18" s="48">
        <f>VLOOKUP($B$8&amp;$D$8&amp;$A18,MOTIVOS_DATOS!$A:$M,F$9,0)</f>
        <v>0.96150651354067396</v>
      </c>
      <c r="G18" s="48">
        <f>VLOOKUP($B$8&amp;$D$8&amp;$A18,MOTIVOS_DATOS!$A:$M,G$9,0)</f>
        <v>1.1061056403285501</v>
      </c>
      <c r="H18" s="48">
        <f>VLOOKUP($B$8&amp;$D$8&amp;$A18,MOTIVOS_DATOS!$A:$M,H$9,0)</f>
        <v>0.99993004953285003</v>
      </c>
      <c r="I18" s="48">
        <f>VLOOKUP($B$8&amp;$D$8&amp;$A18,MOTIVOS_DATOS!$A:$M,I$9,0)</f>
        <v>1.04543020193743</v>
      </c>
      <c r="J18" s="48">
        <f>VLOOKUP($B$8&amp;$D$8&amp;$A18,MOTIVOS_DATOS!$A:$M,J$9,0)</f>
        <v>1.0591072087834501</v>
      </c>
      <c r="K18" s="48">
        <f>VLOOKUP($B$8&amp;$D$8&amp;$A18,MOTIVOS_DATOS!$A:$M,K$9,0)</f>
        <v>1.0505714845201699</v>
      </c>
      <c r="O18" s="84"/>
    </row>
    <row r="19" spans="1:15" ht="15" customHeight="1" x14ac:dyDescent="0.3">
      <c r="A19" s="86" t="s">
        <v>183</v>
      </c>
      <c r="B19" s="14" t="s">
        <v>184</v>
      </c>
      <c r="C19" s="48">
        <f>VLOOKUP($B$8&amp;$D$8&amp;$A19,MOTIVOS_DATOS!$A:$M,C$9,0)</f>
        <v>0.71842913697817101</v>
      </c>
      <c r="D19" s="48">
        <f>VLOOKUP($B$8&amp;$D$8&amp;$A19,MOTIVOS_DATOS!$A:$M,D$9,0)</f>
        <v>0.32878089728561599</v>
      </c>
      <c r="E19" s="48">
        <f>VLOOKUP($B$8&amp;$D$8&amp;$A19,MOTIVOS_DATOS!$A:$M,E$9,0)</f>
        <v>0.38372931124791498</v>
      </c>
      <c r="F19" s="48">
        <f>VLOOKUP($B$8&amp;$D$8&amp;$A19,MOTIVOS_DATOS!$A:$M,F$9,0)</f>
        <v>0.61806572749061495</v>
      </c>
      <c r="G19" s="48">
        <f>VLOOKUP($B$8&amp;$D$8&amp;$A19,MOTIVOS_DATOS!$A:$M,G$9,0)</f>
        <v>0.734654524749073</v>
      </c>
      <c r="H19" s="48">
        <f>VLOOKUP($B$8&amp;$D$8&amp;$A19,MOTIVOS_DATOS!$A:$M,H$9,0)</f>
        <v>0.58729943683274799</v>
      </c>
      <c r="I19" s="48">
        <f>VLOOKUP($B$8&amp;$D$8&amp;$A19,MOTIVOS_DATOS!$A:$M,I$9,0)</f>
        <v>0.48693246729130402</v>
      </c>
      <c r="J19" s="48">
        <f>VLOOKUP($B$8&amp;$D$8&amp;$A19,MOTIVOS_DATOS!$A:$M,J$9,0)</f>
        <v>0.45708817155973602</v>
      </c>
      <c r="K19" s="48">
        <f>VLOOKUP($B$8&amp;$D$8&amp;$A19,MOTIVOS_DATOS!$A:$M,K$9,0)</f>
        <v>0.68043519617177695</v>
      </c>
      <c r="O19" s="84"/>
    </row>
    <row r="20" spans="1:15" ht="15" customHeight="1" x14ac:dyDescent="0.3">
      <c r="A20" s="86" t="s">
        <v>184</v>
      </c>
      <c r="B20" s="14" t="s">
        <v>185</v>
      </c>
      <c r="C20" s="48">
        <f>VLOOKUP($B$8&amp;$D$8&amp;$A20,MOTIVOS_DATOS!$A:$M,C$9,0)</f>
        <v>1.8477653439634401</v>
      </c>
      <c r="D20" s="48">
        <f>VLOOKUP($B$8&amp;$D$8&amp;$A20,MOTIVOS_DATOS!$A:$M,D$9,0)</f>
        <v>1.4733198261859899</v>
      </c>
      <c r="E20" s="48">
        <f>VLOOKUP($B$8&amp;$D$8&amp;$A20,MOTIVOS_DATOS!$A:$M,E$9,0)</f>
        <v>1.4197437736179299</v>
      </c>
      <c r="F20" s="48">
        <f>VLOOKUP($B$8&amp;$D$8&amp;$A20,MOTIVOS_DATOS!$A:$M,F$9,0)</f>
        <v>1.50911549591042</v>
      </c>
      <c r="G20" s="48">
        <f>VLOOKUP($B$8&amp;$D$8&amp;$A20,MOTIVOS_DATOS!$A:$M,G$9,0)</f>
        <v>1.8990516019736301</v>
      </c>
      <c r="H20" s="48">
        <f>VLOOKUP($B$8&amp;$D$8&amp;$A20,MOTIVOS_DATOS!$A:$M,H$9,0)</f>
        <v>1.6070387327615001</v>
      </c>
      <c r="I20" s="48">
        <f>VLOOKUP($B$8&amp;$D$8&amp;$A20,MOTIVOS_DATOS!$A:$M,I$9,0)</f>
        <v>1.5557302620867099</v>
      </c>
      <c r="J20" s="48">
        <f>VLOOKUP($B$8&amp;$D$8&amp;$A20,MOTIVOS_DATOS!$A:$M,J$9,0)</f>
        <v>1.71577842340969</v>
      </c>
      <c r="K20" s="48">
        <f>VLOOKUP($B$8&amp;$D$8&amp;$A20,MOTIVOS_DATOS!$A:$M,K$9,0)</f>
        <v>1.79059009910569</v>
      </c>
      <c r="O20" s="84"/>
    </row>
    <row r="21" spans="1:15" s="5" customFormat="1" ht="15" customHeight="1" x14ac:dyDescent="0.3">
      <c r="A21" s="86" t="s">
        <v>185</v>
      </c>
      <c r="B21" s="14" t="s">
        <v>186</v>
      </c>
      <c r="C21" s="48">
        <f>VLOOKUP($B$8&amp;$D$8&amp;$A21,MOTIVOS_DATOS!$A:$M,C$9,0)</f>
        <v>3.6571754963138798</v>
      </c>
      <c r="D21" s="48">
        <f>VLOOKUP($B$8&amp;$D$8&amp;$A21,MOTIVOS_DATOS!$A:$M,D$9,0)</f>
        <v>4.0883328509352097</v>
      </c>
      <c r="E21" s="48">
        <f>VLOOKUP($B$8&amp;$D$8&amp;$A21,MOTIVOS_DATOS!$A:$M,E$9,0)</f>
        <v>5.0442942737008796</v>
      </c>
      <c r="F21" s="48">
        <f>VLOOKUP($B$8&amp;$D$8&amp;$A21,MOTIVOS_DATOS!$A:$M,F$9,0)</f>
        <v>4.4024514002969104</v>
      </c>
      <c r="G21" s="48">
        <f>VLOOKUP($B$8&amp;$D$8&amp;$A21,MOTIVOS_DATOS!$A:$M,G$9,0)</f>
        <v>3.9079211942678902</v>
      </c>
      <c r="H21" s="48">
        <f>VLOOKUP($B$8&amp;$D$8&amp;$A21,MOTIVOS_DATOS!$A:$M,H$9,0)</f>
        <v>4.5723947740401902</v>
      </c>
      <c r="I21" s="48">
        <f>VLOOKUP($B$8&amp;$D$8&amp;$A21,MOTIVOS_DATOS!$A:$M,I$9,0)</f>
        <v>4.91025511638954</v>
      </c>
      <c r="J21" s="48">
        <f>VLOOKUP($B$8&amp;$D$8&amp;$A21,MOTIVOS_DATOS!$A:$M,J$9,0)</f>
        <v>4.3889487792741502</v>
      </c>
      <c r="K21" s="48">
        <f>VLOOKUP($B$8&amp;$D$8&amp;$A21,MOTIVOS_DATOS!$A:$M,K$9,0)</f>
        <v>3.9129226248147</v>
      </c>
      <c r="L21" s="3"/>
      <c r="M21" s="3"/>
      <c r="N21" s="87"/>
      <c r="O21" s="84"/>
    </row>
    <row r="22" spans="1:15" ht="15" customHeight="1" x14ac:dyDescent="0.3">
      <c r="A22" s="86" t="s">
        <v>186</v>
      </c>
      <c r="B22" s="14" t="s">
        <v>187</v>
      </c>
      <c r="C22" s="48">
        <f>VLOOKUP($B$8&amp;$D$8&amp;$A22,MOTIVOS_DATOS!$A:$M,C$9,0)</f>
        <v>1.3128788606478901</v>
      </c>
      <c r="D22" s="48">
        <f>VLOOKUP($B$8&amp;$D$8&amp;$A22,MOTIVOS_DATOS!$A:$M,D$9,0)</f>
        <v>1.7095446391965501</v>
      </c>
      <c r="E22" s="48">
        <f>VLOOKUP($B$8&amp;$D$8&amp;$A22,MOTIVOS_DATOS!$A:$M,E$9,0)</f>
        <v>1.8662002186597499</v>
      </c>
      <c r="F22" s="48">
        <f>VLOOKUP($B$8&amp;$D$8&amp;$A22,MOTIVOS_DATOS!$A:$M,F$9,0)</f>
        <v>1.6302498000635299</v>
      </c>
      <c r="G22" s="48">
        <f>VLOOKUP($B$8&amp;$D$8&amp;$A22,MOTIVOS_DATOS!$A:$M,G$9,0)</f>
        <v>1.3264821503314299</v>
      </c>
      <c r="H22" s="48">
        <f>VLOOKUP($B$8&amp;$D$8&amp;$A22,MOTIVOS_DATOS!$A:$M,H$9,0)</f>
        <v>1.53614921358517</v>
      </c>
      <c r="I22" s="48">
        <f>VLOOKUP($B$8&amp;$D$8&amp;$A22,MOTIVOS_DATOS!$A:$M,I$9,0)</f>
        <v>1.5022451695550401</v>
      </c>
      <c r="J22" s="48">
        <f>VLOOKUP($B$8&amp;$D$8&amp;$A22,MOTIVOS_DATOS!$A:$M,J$9,0)</f>
        <v>1.40227868826145</v>
      </c>
      <c r="K22" s="48">
        <f>VLOOKUP($B$8&amp;$D$8&amp;$A22,MOTIVOS_DATOS!$A:$M,K$9,0)</f>
        <v>1.27271809694004</v>
      </c>
      <c r="O22" s="84"/>
    </row>
    <row r="23" spans="1:15" ht="15" customHeight="1" x14ac:dyDescent="0.3">
      <c r="A23" s="88" t="s">
        <v>187</v>
      </c>
      <c r="B23" s="55" t="s">
        <v>225</v>
      </c>
      <c r="C23" s="72">
        <f>VLOOKUP($B$8&amp;$D$8&amp;$A23,MOTIVOS_DATOS!$A:$M,C$9,0)</f>
        <v>6.5029682777642499</v>
      </c>
      <c r="D23" s="72">
        <f>VLOOKUP($B$8&amp;$D$8&amp;$A23,MOTIVOS_DATOS!$A:$M,D$9,0)</f>
        <v>3.8595405267787499</v>
      </c>
      <c r="E23" s="72">
        <f>VLOOKUP($B$8&amp;$D$8&amp;$A23,MOTIVOS_DATOS!$A:$M,E$9,0)</f>
        <v>3.5965903969967599</v>
      </c>
      <c r="F23" s="72">
        <f>VLOOKUP($B$8&amp;$D$8&amp;$A23,MOTIVOS_DATOS!$A:$M,F$9,0)</f>
        <v>4.37970623245534</v>
      </c>
      <c r="G23" s="72">
        <f>VLOOKUP($B$8&amp;$D$8&amp;$A23,MOTIVOS_DATOS!$A:$M,G$9,0)</f>
        <v>6.2890613801367898</v>
      </c>
      <c r="H23" s="72">
        <f>VLOOKUP($B$8&amp;$D$8&amp;$A23,MOTIVOS_DATOS!$A:$M,H$9,0)</f>
        <v>3.75084039547091</v>
      </c>
      <c r="I23" s="72">
        <f>VLOOKUP($B$8&amp;$D$8&amp;$A23,MOTIVOS_DATOS!$A:$M,I$9,0)</f>
        <v>3.5332099398372598</v>
      </c>
      <c r="J23" s="72">
        <f>VLOOKUP($B$8&amp;$D$8&amp;$A23,MOTIVOS_DATOS!$A:$M,J$9,0)</f>
        <v>4.0004160580426698</v>
      </c>
      <c r="K23" s="72">
        <f>VLOOKUP($B$8&amp;$D$8&amp;$A23,MOTIVOS_DATOS!$A:$M,K$9,0)</f>
        <v>5.9987339105002198</v>
      </c>
      <c r="O23" s="84"/>
    </row>
    <row r="24" spans="1:15" ht="15" customHeight="1" x14ac:dyDescent="0.3">
      <c r="A24" s="86" t="s">
        <v>225</v>
      </c>
      <c r="B24" s="14" t="s">
        <v>226</v>
      </c>
      <c r="C24" s="48">
        <f>VLOOKUP($B$8&amp;$D$8&amp;$A24,MOTIVOS_DATOS!$A:$M,C$9,0)</f>
        <v>4.6669799896397599</v>
      </c>
      <c r="D24" s="48">
        <f>VLOOKUP($B$8&amp;$D$8&amp;$A24,MOTIVOS_DATOS!$A:$M,D$9,0)</f>
        <v>2.4154012872181698</v>
      </c>
      <c r="E24" s="48">
        <f>VLOOKUP($B$8&amp;$D$8&amp;$A24,MOTIVOS_DATOS!$A:$M,E$9,0)</f>
        <v>2.3830568737403199</v>
      </c>
      <c r="F24" s="48">
        <f>VLOOKUP($B$8&amp;$D$8&amp;$A24,MOTIVOS_DATOS!$A:$M,F$9,0)</f>
        <v>2.79022802027671</v>
      </c>
      <c r="G24" s="48">
        <f>VLOOKUP($B$8&amp;$D$8&amp;$A24,MOTIVOS_DATOS!$A:$M,G$9,0)</f>
        <v>4.1583145040107201</v>
      </c>
      <c r="H24" s="48">
        <f>VLOOKUP($B$8&amp;$D$8&amp;$A24,MOTIVOS_DATOS!$A:$M,H$9,0)</f>
        <v>2.4003931744181899</v>
      </c>
      <c r="I24" s="48">
        <f>VLOOKUP($B$8&amp;$D$8&amp;$A24,MOTIVOS_DATOS!$A:$M,I$9,0)</f>
        <v>2.5712573891443302</v>
      </c>
      <c r="J24" s="48">
        <f>VLOOKUP($B$8&amp;$D$8&amp;$A24,MOTIVOS_DATOS!$A:$M,J$9,0)</f>
        <v>3.57433153020113</v>
      </c>
      <c r="K24" s="48">
        <f>VLOOKUP($B$8&amp;$D$8&amp;$A24,MOTIVOS_DATOS!$A:$M,K$9,0)</f>
        <v>4.0679650983498501</v>
      </c>
      <c r="N24" s="89"/>
      <c r="O24" s="84"/>
    </row>
    <row r="25" spans="1:15" s="5" customFormat="1" ht="15" customHeight="1" x14ac:dyDescent="0.3">
      <c r="A25" s="86" t="s">
        <v>226</v>
      </c>
      <c r="B25" s="14" t="s">
        <v>222</v>
      </c>
      <c r="C25" s="48">
        <f>VLOOKUP($B$8&amp;$D$8&amp;$A25,MOTIVOS_DATOS!$A:$M,C$9,0)</f>
        <v>1.96344455727121</v>
      </c>
      <c r="D25" s="48">
        <f>VLOOKUP($B$8&amp;$D$8&amp;$A25,MOTIVOS_DATOS!$A:$M,D$9,0)</f>
        <v>2.6338635945545299</v>
      </c>
      <c r="E25" s="48">
        <f>VLOOKUP($B$8&amp;$D$8&amp;$A25,MOTIVOS_DATOS!$A:$M,E$9,0)</f>
        <v>1.9774201807012499</v>
      </c>
      <c r="F25" s="48">
        <f>VLOOKUP($B$8&amp;$D$8&amp;$A25,MOTIVOS_DATOS!$A:$M,F$9,0)</f>
        <v>2.0451324895829099</v>
      </c>
      <c r="G25" s="48">
        <f>VLOOKUP($B$8&amp;$D$8&amp;$A25,MOTIVOS_DATOS!$A:$M,G$9,0)</f>
        <v>2.2149277311265401</v>
      </c>
      <c r="H25" s="48">
        <f>VLOOKUP($B$8&amp;$D$8&amp;$A25,MOTIVOS_DATOS!$A:$M,H$9,0)</f>
        <v>2.2184143944863202</v>
      </c>
      <c r="I25" s="48">
        <f>VLOOKUP($B$8&amp;$D$8&amp;$A25,MOTIVOS_DATOS!$A:$M,I$9,0)</f>
        <v>2.2519299577071199</v>
      </c>
      <c r="J25" s="48">
        <f>VLOOKUP($B$8&amp;$D$8&amp;$A25,MOTIVOS_DATOS!$A:$M,J$9,0)</f>
        <v>2.0520143180468402</v>
      </c>
      <c r="K25" s="48">
        <f>VLOOKUP($B$8&amp;$D$8&amp;$A25,MOTIVOS_DATOS!$A:$M,K$9,0)</f>
        <v>2.2775173296581701</v>
      </c>
      <c r="L25" s="3"/>
      <c r="M25" s="3"/>
      <c r="N25" s="89"/>
      <c r="O25" s="84"/>
    </row>
    <row r="26" spans="1:15" ht="15" customHeight="1" x14ac:dyDescent="0.3">
      <c r="A26" s="86" t="s">
        <v>222</v>
      </c>
      <c r="B26" s="14" t="s">
        <v>227</v>
      </c>
      <c r="C26" s="48">
        <f>VLOOKUP($B$8&amp;$D$8&amp;$A26,MOTIVOS_DATOS!$A:$M,C$9,0)</f>
        <v>82.627170247582299</v>
      </c>
      <c r="D26" s="48">
        <f>VLOOKUP($B$8&amp;$D$8&amp;$A26,MOTIVOS_DATOS!$A:$M,D$9,0)</f>
        <v>83.367310485033002</v>
      </c>
      <c r="E26" s="48">
        <f>VLOOKUP($B$8&amp;$D$8&amp;$A26,MOTIVOS_DATOS!$A:$M,E$9,0)</f>
        <v>82.697404427794595</v>
      </c>
      <c r="F26" s="48">
        <f>VLOOKUP($B$8&amp;$D$8&amp;$A26,MOTIVOS_DATOS!$A:$M,F$9,0)</f>
        <v>83.581847870290403</v>
      </c>
      <c r="G26" s="48">
        <f>VLOOKUP($B$8&amp;$D$8&amp;$A26,MOTIVOS_DATOS!$A:$M,G$9,0)</f>
        <v>82.7588092781846</v>
      </c>
      <c r="H26" s="48">
        <f>VLOOKUP($B$8&amp;$D$8&amp;$A26,MOTIVOS_DATOS!$A:$M,H$9,0)</f>
        <v>82.862663476221499</v>
      </c>
      <c r="I26" s="48">
        <f>VLOOKUP($B$8&amp;$D$8&amp;$A26,MOTIVOS_DATOS!$A:$M,I$9,0)</f>
        <v>82.402028659047801</v>
      </c>
      <c r="J26" s="48">
        <f>VLOOKUP($B$8&amp;$D$8&amp;$A26,MOTIVOS_DATOS!$A:$M,J$9,0)</f>
        <v>82.511179954734402</v>
      </c>
      <c r="K26" s="48">
        <f>VLOOKUP($B$8&amp;$D$8&amp;$A26,MOTIVOS_DATOS!$A:$M,K$9,0)</f>
        <v>82.141300611602205</v>
      </c>
      <c r="O26" s="84"/>
    </row>
    <row r="27" spans="1:15" ht="15" customHeight="1" x14ac:dyDescent="0.3">
      <c r="A27" s="86" t="s">
        <v>227</v>
      </c>
      <c r="B27" s="14" t="s">
        <v>228</v>
      </c>
      <c r="C27" s="48">
        <f>VLOOKUP($B$8&amp;$D$8&amp;$A27,MOTIVOS_DATOS!$A:$M,C$9,0)</f>
        <v>6.36264618403494</v>
      </c>
      <c r="D27" s="48">
        <f>VLOOKUP($B$8&amp;$D$8&amp;$A27,MOTIVOS_DATOS!$A:$M,D$9,0)</f>
        <v>7.6213021986680802</v>
      </c>
      <c r="E27" s="48">
        <f>VLOOKUP($B$8&amp;$D$8&amp;$A27,MOTIVOS_DATOS!$A:$M,E$9,0)</f>
        <v>8.5969789948182598</v>
      </c>
      <c r="F27" s="48">
        <f>VLOOKUP($B$8&amp;$D$8&amp;$A27,MOTIVOS_DATOS!$A:$M,F$9,0)</f>
        <v>7.49313046735071</v>
      </c>
      <c r="G27" s="48">
        <f>VLOOKUP($B$8&amp;$D$8&amp;$A27,MOTIVOS_DATOS!$A:$M,G$9,0)</f>
        <v>6.5246458668626097</v>
      </c>
      <c r="H27" s="48">
        <f>VLOOKUP($B$8&amp;$D$8&amp;$A27,MOTIVOS_DATOS!$A:$M,H$9,0)</f>
        <v>7.6424250903086897</v>
      </c>
      <c r="I27" s="48">
        <f>VLOOKUP($B$8&amp;$D$8&amp;$A27,MOTIVOS_DATOS!$A:$M,I$9,0)</f>
        <v>7.7203421646475601</v>
      </c>
      <c r="J27" s="48">
        <f>VLOOKUP($B$8&amp;$D$8&amp;$A27,MOTIVOS_DATOS!$A:$M,J$9,0)</f>
        <v>7.0374997993547304</v>
      </c>
      <c r="K27" s="48">
        <f>VLOOKUP($B$8&amp;$D$8&amp;$A27,MOTIVOS_DATOS!$A:$M,K$9,0)</f>
        <v>6.3826911332338296</v>
      </c>
      <c r="O27" s="84"/>
    </row>
    <row r="28" spans="1:15" ht="15" customHeight="1" x14ac:dyDescent="0.3">
      <c r="A28" s="86" t="s">
        <v>228</v>
      </c>
      <c r="B28" s="14" t="s">
        <v>229</v>
      </c>
      <c r="C28" s="48">
        <f>VLOOKUP($B$8&amp;$D$8&amp;$A28,MOTIVOS_DATOS!$A:$M,C$9,0)</f>
        <v>0.14018058380989301</v>
      </c>
      <c r="D28" s="48">
        <f>VLOOKUP($B$8&amp;$D$8&amp;$A28,MOTIVOS_DATOS!$A:$M,D$9,0)</f>
        <v>0.257978749787316</v>
      </c>
      <c r="E28" s="48">
        <f>VLOOKUP($B$8&amp;$D$8&amp;$A28,MOTIVOS_DATOS!$A:$M,E$9,0)</f>
        <v>0.21004665786280299</v>
      </c>
      <c r="F28" s="48">
        <f>VLOOKUP($B$8&amp;$D$8&amp;$A28,MOTIVOS_DATOS!$A:$M,F$9,0)</f>
        <v>0.116358325700519</v>
      </c>
      <c r="G28" s="48">
        <f>VLOOKUP($B$8&amp;$D$8&amp;$A28,MOTIVOS_DATOS!$A:$M,G$9,0)</f>
        <v>0.107041556531853</v>
      </c>
      <c r="H28" s="48">
        <f>VLOOKUP($B$8&amp;$D$8&amp;$A28,MOTIVOS_DATOS!$A:$M,H$9,0)</f>
        <v>0.222995688147619</v>
      </c>
      <c r="I28" s="48">
        <f>VLOOKUP($B$8&amp;$D$8&amp;$A28,MOTIVOS_DATOS!$A:$M,I$9,0)</f>
        <v>0.152345552922623</v>
      </c>
      <c r="J28" s="48">
        <f>VLOOKUP($B$8&amp;$D$8&amp;$A28,MOTIVOS_DATOS!$A:$M,J$9,0)</f>
        <v>0.18281532608870099</v>
      </c>
      <c r="K28" s="48">
        <f>VLOOKUP($B$8&amp;$D$8&amp;$A28,MOTIVOS_DATOS!$A:$M,K$9,0)</f>
        <v>0.113800468574049</v>
      </c>
      <c r="N28" s="87"/>
      <c r="O28" s="84"/>
    </row>
    <row r="29" spans="1:15" ht="15" customHeight="1" x14ac:dyDescent="0.3">
      <c r="A29" s="86" t="s">
        <v>229</v>
      </c>
      <c r="B29" s="14" t="s">
        <v>230</v>
      </c>
      <c r="C29" s="48">
        <f>VLOOKUP($B$8&amp;$D$8&amp;$A29,MOTIVOS_DATOS!$A:$M,C$9,0)</f>
        <v>1.8760887687436301</v>
      </c>
      <c r="D29" s="48">
        <f>VLOOKUP($B$8&amp;$D$8&amp;$A29,MOTIVOS_DATOS!$A:$M,D$9,0)</f>
        <v>1.99046358563906</v>
      </c>
      <c r="E29" s="48">
        <f>VLOOKUP($B$8&amp;$D$8&amp;$A29,MOTIVOS_DATOS!$A:$M,E$9,0)</f>
        <v>2.2621696428688098</v>
      </c>
      <c r="F29" s="48">
        <f>VLOOKUP($B$8&amp;$D$8&amp;$A29,MOTIVOS_DATOS!$A:$M,F$9,0)</f>
        <v>2.16061109483601</v>
      </c>
      <c r="G29" s="48">
        <f>VLOOKUP($B$8&amp;$D$8&amp;$A29,MOTIVOS_DATOS!$A:$M,G$9,0)</f>
        <v>2.0041648712100799</v>
      </c>
      <c r="H29" s="48">
        <f>VLOOKUP($B$8&amp;$D$8&amp;$A29,MOTIVOS_DATOS!$A:$M,H$9,0)</f>
        <v>2.6628783429394201</v>
      </c>
      <c r="I29" s="48">
        <f>VLOOKUP($B$8&amp;$D$8&amp;$A29,MOTIVOS_DATOS!$A:$M,I$9,0)</f>
        <v>2.5839775496500699</v>
      </c>
      <c r="J29" s="48">
        <f>VLOOKUP($B$8&amp;$D$8&amp;$A29,MOTIVOS_DATOS!$A:$M,J$9,0)</f>
        <v>2.4593473410488098</v>
      </c>
      <c r="K29" s="48">
        <f>VLOOKUP($B$8&amp;$D$8&amp;$A29,MOTIVOS_DATOS!$A:$M,K$9,0)</f>
        <v>2.3277441513130399</v>
      </c>
      <c r="N29" s="87"/>
      <c r="O29" s="84"/>
    </row>
    <row r="30" spans="1:15" ht="15" customHeight="1" x14ac:dyDescent="0.3">
      <c r="A30" s="86" t="s">
        <v>231</v>
      </c>
      <c r="B30" s="14" t="s">
        <v>232</v>
      </c>
      <c r="C30" s="48">
        <f>VLOOKUP($B$8&amp;$D$8&amp;$A30,MOTIVOS_DATOS!$A:$M,C$9,0)</f>
        <v>0.14620363191640501</v>
      </c>
      <c r="D30" s="48">
        <f>VLOOKUP($B$8&amp;$D$8&amp;$A30,MOTIVOS_DATOS!$A:$M,D$9,0)</f>
        <v>9.5625957078915094E-2</v>
      </c>
      <c r="E30" s="48">
        <f>VLOOKUP($B$8&amp;$D$8&amp;$A30,MOTIVOS_DATOS!$A:$M,E$9,0)</f>
        <v>0.128232644045702</v>
      </c>
      <c r="F30" s="48">
        <f>VLOOKUP($B$8&amp;$D$8&amp;$A30,MOTIVOS_DATOS!$A:$M,F$9,0)</f>
        <v>7.6724058011858998E-2</v>
      </c>
      <c r="G30" s="48">
        <f>VLOOKUP($B$8&amp;$D$8&amp;$A30,MOTIVOS_DATOS!$A:$M,G$9,0)</f>
        <v>0.14035091123924201</v>
      </c>
      <c r="H30" s="48">
        <f>VLOOKUP($B$8&amp;$D$8&amp;$A30,MOTIVOS_DATOS!$A:$M,H$9,0)</f>
        <v>0.116444035006909</v>
      </c>
      <c r="I30" s="48">
        <f>VLOOKUP($B$8&amp;$D$8&amp;$A30,MOTIVOS_DATOS!$A:$M,I$9,0)</f>
        <v>0.123560151301687</v>
      </c>
      <c r="J30" s="48">
        <f>VLOOKUP($B$8&amp;$D$8&amp;$A30,MOTIVOS_DATOS!$A:$M,J$9,0)</f>
        <v>0.11424786914717699</v>
      </c>
      <c r="K30" s="48">
        <f>VLOOKUP($B$8&amp;$D$8&amp;$A30,MOTIVOS_DATOS!$A:$M,K$9,0)</f>
        <v>0.14348989523830299</v>
      </c>
      <c r="N30" s="87"/>
      <c r="O30" s="84"/>
    </row>
    <row r="31" spans="1:15" ht="15" customHeight="1" x14ac:dyDescent="0.3">
      <c r="A31" s="88" t="s">
        <v>230</v>
      </c>
      <c r="B31" s="55" t="s">
        <v>233</v>
      </c>
      <c r="C31" s="72">
        <f>VLOOKUP($B$8&amp;$D$8&amp;$A31,MOTIVOS_DATOS!$A:$M,C$9,0)</f>
        <v>2.2172786184515201</v>
      </c>
      <c r="D31" s="72">
        <f>VLOOKUP($B$8&amp;$D$8&amp;$A31,MOTIVOS_DATOS!$A:$M,D$9,0)</f>
        <v>1.61801917077333</v>
      </c>
      <c r="E31" s="72">
        <f>VLOOKUP($B$8&amp;$D$8&amp;$A31,MOTIVOS_DATOS!$A:$M,E$9,0)</f>
        <v>1.74469253748499</v>
      </c>
      <c r="F31" s="72">
        <f>VLOOKUP($B$8&amp;$D$8&amp;$A31,MOTIVOS_DATOS!$A:$M,F$9,0)</f>
        <v>1.73601279098945</v>
      </c>
      <c r="G31" s="72">
        <f>VLOOKUP($B$8&amp;$D$8&amp;$A31,MOTIVOS_DATOS!$A:$M,G$9,0)</f>
        <v>2.0917246395156899</v>
      </c>
      <c r="H31" s="72">
        <f>VLOOKUP($B$8&amp;$D$8&amp;$A31,MOTIVOS_DATOS!$A:$M,H$9,0)</f>
        <v>1.87379285950911</v>
      </c>
      <c r="I31" s="72">
        <f>VLOOKUP($B$8&amp;$D$8&amp;$A31,MOTIVOS_DATOS!$A:$M,I$9,0)</f>
        <v>2.1945970603551599</v>
      </c>
      <c r="J31" s="72">
        <f>VLOOKUP($B$8&amp;$D$8&amp;$A31,MOTIVOS_DATOS!$A:$M,J$9,0)</f>
        <v>2.0685988539141902</v>
      </c>
      <c r="K31" s="72">
        <f>VLOOKUP($B$8&amp;$D$8&amp;$A31,MOTIVOS_DATOS!$A:$M,K$9,0)</f>
        <v>2.5455003821059998</v>
      </c>
      <c r="O31" s="84"/>
    </row>
    <row r="32" spans="1:15" ht="15" customHeight="1" x14ac:dyDescent="0.3">
      <c r="A32" s="86" t="s">
        <v>232</v>
      </c>
      <c r="B32" s="14" t="s">
        <v>234</v>
      </c>
      <c r="C32" s="48">
        <f>VLOOKUP($B$8&amp;$D$8&amp;$A32,MOTIVOS_DATOS!$A:$M,C$9,0)</f>
        <v>24.002946836867402</v>
      </c>
      <c r="D32" s="48">
        <f>VLOOKUP($B$8&amp;$D$8&amp;$A32,MOTIVOS_DATOS!$A:$M,D$9,0)</f>
        <v>26.691010505814798</v>
      </c>
      <c r="E32" s="48">
        <f>VLOOKUP($B$8&amp;$D$8&amp;$A32,MOTIVOS_DATOS!$A:$M,E$9,0)</f>
        <v>28.187782223249801</v>
      </c>
      <c r="F32" s="48">
        <f>VLOOKUP($B$8&amp;$D$8&amp;$A32,MOTIVOS_DATOS!$A:$M,F$9,0)</f>
        <v>25.496707692269698</v>
      </c>
      <c r="G32" s="48">
        <f>VLOOKUP($B$8&amp;$D$8&amp;$A32,MOTIVOS_DATOS!$A:$M,G$9,0)</f>
        <v>23.456393229471001</v>
      </c>
      <c r="H32" s="48">
        <f>VLOOKUP($B$8&amp;$D$8&amp;$A32,MOTIVOS_DATOS!$A:$M,H$9,0)</f>
        <v>25.990782376177801</v>
      </c>
      <c r="I32" s="48">
        <f>VLOOKUP($B$8&amp;$D$8&amp;$A32,MOTIVOS_DATOS!$A:$M,I$9,0)</f>
        <v>26.744840550574501</v>
      </c>
      <c r="J32" s="48">
        <f>VLOOKUP($B$8&amp;$D$8&amp;$A32,MOTIVOS_DATOS!$A:$M,J$9,0)</f>
        <v>24.633005345190099</v>
      </c>
      <c r="K32" s="48">
        <f>VLOOKUP($B$8&amp;$D$8&amp;$A32,MOTIVOS_DATOS!$A:$M,K$9,0)</f>
        <v>23.8061943498547</v>
      </c>
      <c r="N32" s="87"/>
      <c r="O32" s="84"/>
    </row>
    <row r="33" spans="1:15" ht="15" customHeight="1" x14ac:dyDescent="0.3">
      <c r="A33" s="86" t="s">
        <v>235</v>
      </c>
      <c r="B33" s="14" t="s">
        <v>236</v>
      </c>
      <c r="C33" s="48">
        <f>VLOOKUP($B$8&amp;$D$8&amp;$A33,MOTIVOS_DATOS!$A:$M,C$9,0)</f>
        <v>15.7302683714181</v>
      </c>
      <c r="D33" s="48">
        <f>VLOOKUP($B$8&amp;$D$8&amp;$A33,MOTIVOS_DATOS!$A:$M,D$9,0)</f>
        <v>16.4899038573223</v>
      </c>
      <c r="E33" s="48">
        <f>VLOOKUP($B$8&amp;$D$8&amp;$A33,MOTIVOS_DATOS!$A:$M,E$9,0)</f>
        <v>15.929192905183401</v>
      </c>
      <c r="F33" s="48">
        <f>VLOOKUP($B$8&amp;$D$8&amp;$A33,MOTIVOS_DATOS!$A:$M,F$9,0)</f>
        <v>15.7917607635039</v>
      </c>
      <c r="G33" s="48">
        <f>VLOOKUP($B$8&amp;$D$8&amp;$A33,MOTIVOS_DATOS!$A:$M,G$9,0)</f>
        <v>15.3987721943795</v>
      </c>
      <c r="H33" s="48">
        <f>VLOOKUP($B$8&amp;$D$8&amp;$A33,MOTIVOS_DATOS!$A:$M,H$9,0)</f>
        <v>15.3768218467187</v>
      </c>
      <c r="I33" s="48">
        <f>VLOOKUP($B$8&amp;$D$8&amp;$A33,MOTIVOS_DATOS!$A:$M,I$9,0)</f>
        <v>15.4010154060211</v>
      </c>
      <c r="J33" s="48">
        <f>VLOOKUP($B$8&amp;$D$8&amp;$A33,MOTIVOS_DATOS!$A:$M,J$9,0)</f>
        <v>15.891086534294301</v>
      </c>
      <c r="K33" s="48">
        <f>VLOOKUP($B$8&amp;$D$8&amp;$A33,MOTIVOS_DATOS!$A:$M,K$9,0)</f>
        <v>15.590961925684001</v>
      </c>
      <c r="O33" s="84"/>
    </row>
    <row r="34" spans="1:15" ht="15" customHeight="1" x14ac:dyDescent="0.3">
      <c r="A34" s="86" t="s">
        <v>234</v>
      </c>
      <c r="B34" s="14" t="s">
        <v>237</v>
      </c>
      <c r="C34" s="48">
        <f>VLOOKUP($B$8&amp;$D$8&amp;$A34,MOTIVOS_DATOS!$A:$M,C$9,0)</f>
        <v>18.871381205424399</v>
      </c>
      <c r="D34" s="48">
        <f>VLOOKUP($B$8&amp;$D$8&amp;$A34,MOTIVOS_DATOS!$A:$M,D$9,0)</f>
        <v>20.797463736950899</v>
      </c>
      <c r="E34" s="48">
        <f>VLOOKUP($B$8&amp;$D$8&amp;$A34,MOTIVOS_DATOS!$A:$M,E$9,0)</f>
        <v>20.078731877952901</v>
      </c>
      <c r="F34" s="48">
        <f>VLOOKUP($B$8&amp;$D$8&amp;$A34,MOTIVOS_DATOS!$A:$M,F$9,0)</f>
        <v>20.826599769841302</v>
      </c>
      <c r="G34" s="48">
        <f>VLOOKUP($B$8&amp;$D$8&amp;$A34,MOTIVOS_DATOS!$A:$M,G$9,0)</f>
        <v>19.622934269308299</v>
      </c>
      <c r="H34" s="48">
        <f>VLOOKUP($B$8&amp;$D$8&amp;$A34,MOTIVOS_DATOS!$A:$M,H$9,0)</f>
        <v>21.160788407755799</v>
      </c>
      <c r="I34" s="48">
        <f>VLOOKUP($B$8&amp;$D$8&amp;$A34,MOTIVOS_DATOS!$A:$M,I$9,0)</f>
        <v>20.844747568125499</v>
      </c>
      <c r="J34" s="48">
        <f>VLOOKUP($B$8&amp;$D$8&amp;$A34,MOTIVOS_DATOS!$A:$M,J$9,0)</f>
        <v>20.9869115074078</v>
      </c>
      <c r="K34" s="48">
        <f>VLOOKUP($B$8&amp;$D$8&amp;$A34,MOTIVOS_DATOS!$A:$M,K$9,0)</f>
        <v>19.478275308882601</v>
      </c>
      <c r="O34" s="84"/>
    </row>
    <row r="35" spans="1:15" ht="15" customHeight="1" x14ac:dyDescent="0.3">
      <c r="A35" s="86" t="s">
        <v>238</v>
      </c>
      <c r="B35" s="14" t="s">
        <v>239</v>
      </c>
      <c r="C35" s="48">
        <f>VLOOKUP($B$8&amp;$D$8&amp;$A35,MOTIVOS_DATOS!$A:$M,C$9,0)</f>
        <v>13.178690149880399</v>
      </c>
      <c r="D35" s="48">
        <f>VLOOKUP($B$8&amp;$D$8&amp;$A35,MOTIVOS_DATOS!$A:$M,D$9,0)</f>
        <v>13.7042964406553</v>
      </c>
      <c r="E35" s="48">
        <f>VLOOKUP($B$8&amp;$D$8&amp;$A35,MOTIVOS_DATOS!$A:$M,E$9,0)</f>
        <v>13.9527909160851</v>
      </c>
      <c r="F35" s="48">
        <f>VLOOKUP($B$8&amp;$D$8&amp;$A35,MOTIVOS_DATOS!$A:$M,F$9,0)</f>
        <v>14.397013870090101</v>
      </c>
      <c r="G35" s="48">
        <f>VLOOKUP($B$8&amp;$D$8&amp;$A35,MOTIVOS_DATOS!$A:$M,G$9,0)</f>
        <v>12.957406991673301</v>
      </c>
      <c r="H35" s="48">
        <f>VLOOKUP($B$8&amp;$D$8&amp;$A35,MOTIVOS_DATOS!$A:$M,H$9,0)</f>
        <v>13.9531186689878</v>
      </c>
      <c r="I35" s="48">
        <f>VLOOKUP($B$8&amp;$D$8&amp;$A35,MOTIVOS_DATOS!$A:$M,I$9,0)</f>
        <v>13.824727410714599</v>
      </c>
      <c r="J35" s="48">
        <f>VLOOKUP($B$8&amp;$D$8&amp;$A35,MOTIVOS_DATOS!$A:$M,J$9,0)</f>
        <v>14.5120788455673</v>
      </c>
      <c r="K35" s="48">
        <f>VLOOKUP($B$8&amp;$D$8&amp;$A35,MOTIVOS_DATOS!$A:$M,K$9,0)</f>
        <v>12.5860133855708</v>
      </c>
      <c r="O35" s="84"/>
    </row>
    <row r="36" spans="1:15" s="5" customFormat="1" ht="15" customHeight="1" x14ac:dyDescent="0.3">
      <c r="A36" s="86" t="s">
        <v>237</v>
      </c>
      <c r="B36" s="14" t="s">
        <v>240</v>
      </c>
      <c r="C36" s="48">
        <f>VLOOKUP($B$8&amp;$D$8&amp;$A36,MOTIVOS_DATOS!$A:$M,C$9,0)</f>
        <v>7.7225865268834504</v>
      </c>
      <c r="D36" s="48">
        <f>VLOOKUP($B$8&amp;$D$8&amp;$A36,MOTIVOS_DATOS!$A:$M,D$9,0)</f>
        <v>6.9619026870098404</v>
      </c>
      <c r="E36" s="48">
        <f>VLOOKUP($B$8&amp;$D$8&amp;$A36,MOTIVOS_DATOS!$A:$M,E$9,0)</f>
        <v>6.8661773599643698</v>
      </c>
      <c r="F36" s="48">
        <f>VLOOKUP($B$8&amp;$D$8&amp;$A36,MOTIVOS_DATOS!$A:$M,F$9,0)</f>
        <v>7.1823358759565696</v>
      </c>
      <c r="G36" s="48">
        <f>VLOOKUP($B$8&amp;$D$8&amp;$A36,MOTIVOS_DATOS!$A:$M,G$9,0)</f>
        <v>7.8389465517750896</v>
      </c>
      <c r="H36" s="48">
        <f>VLOOKUP($B$8&amp;$D$8&amp;$A36,MOTIVOS_DATOS!$A:$M,H$9,0)</f>
        <v>7.4443794799644696</v>
      </c>
      <c r="I36" s="48">
        <f>VLOOKUP($B$8&amp;$D$8&amp;$A36,MOTIVOS_DATOS!$A:$M,I$9,0)</f>
        <v>7.1533914372718304</v>
      </c>
      <c r="J36" s="48">
        <f>VLOOKUP($B$8&amp;$D$8&amp;$A36,MOTIVOS_DATOS!$A:$M,J$9,0)</f>
        <v>6.8802195861891802</v>
      </c>
      <c r="K36" s="48">
        <f>VLOOKUP($B$8&amp;$D$8&amp;$A36,MOTIVOS_DATOS!$A:$M,K$9,0)</f>
        <v>7.6968241247261</v>
      </c>
      <c r="L36" s="3"/>
      <c r="M36" s="3"/>
      <c r="N36" s="75"/>
      <c r="O36" s="84"/>
    </row>
    <row r="37" spans="1:15" s="5" customFormat="1" ht="15" customHeight="1" x14ac:dyDescent="0.3">
      <c r="A37" s="86" t="s">
        <v>239</v>
      </c>
      <c r="B37" s="14" t="s">
        <v>241</v>
      </c>
      <c r="C37" s="48">
        <f>VLOOKUP($B$8&amp;$D$8&amp;$A37,MOTIVOS_DATOS!$A:$M,C$9,0)</f>
        <v>13.055679436293101</v>
      </c>
      <c r="D37" s="48">
        <f>VLOOKUP($B$8&amp;$D$8&amp;$A37,MOTIVOS_DATOS!$A:$M,D$9,0)</f>
        <v>9.4717834771214608</v>
      </c>
      <c r="E37" s="48">
        <f>VLOOKUP($B$8&amp;$D$8&amp;$A37,MOTIVOS_DATOS!$A:$M,E$9,0)</f>
        <v>9.2033548727554404</v>
      </c>
      <c r="F37" s="48">
        <f>VLOOKUP($B$8&amp;$D$8&amp;$A37,MOTIVOS_DATOS!$A:$M,F$9,0)</f>
        <v>10.19436791029</v>
      </c>
      <c r="G37" s="48">
        <f>VLOOKUP($B$8&amp;$D$8&amp;$A37,MOTIVOS_DATOS!$A:$M,G$9,0)</f>
        <v>13.1213378750115</v>
      </c>
      <c r="H37" s="48">
        <f>VLOOKUP($B$8&amp;$D$8&amp;$A37,MOTIVOS_DATOS!$A:$M,H$9,0)</f>
        <v>10.0188338333252</v>
      </c>
      <c r="I37" s="48">
        <f>VLOOKUP($B$8&amp;$D$8&amp;$A37,MOTIVOS_DATOS!$A:$M,I$9,0)</f>
        <v>9.7364802038885792</v>
      </c>
      <c r="J37" s="48">
        <f>VLOOKUP($B$8&amp;$D$8&amp;$A37,MOTIVOS_DATOS!$A:$M,J$9,0)</f>
        <v>10.8288479750879</v>
      </c>
      <c r="K37" s="48">
        <f>VLOOKUP($B$8&amp;$D$8&amp;$A37,MOTIVOS_DATOS!$A:$M,K$9,0)</f>
        <v>13.5036026804631</v>
      </c>
      <c r="L37" s="3"/>
      <c r="M37" s="3"/>
      <c r="N37" s="75"/>
      <c r="O37" s="84"/>
    </row>
    <row r="38" spans="1:15" s="5" customFormat="1" ht="15" customHeight="1" x14ac:dyDescent="0.3">
      <c r="A38" s="86" t="s">
        <v>240</v>
      </c>
      <c r="B38" s="14" t="s">
        <v>242</v>
      </c>
      <c r="C38" s="48">
        <f>VLOOKUP($B$8&amp;$D$8&amp;$A38,MOTIVOS_DATOS!$A:$M,C$9,0)</f>
        <v>3.4323153767251302</v>
      </c>
      <c r="D38" s="48">
        <f>VLOOKUP($B$8&amp;$D$8&amp;$A38,MOTIVOS_DATOS!$A:$M,D$9,0)</f>
        <v>2.2838114516081398</v>
      </c>
      <c r="E38" s="48">
        <f>VLOOKUP($B$8&amp;$D$8&amp;$A38,MOTIVOS_DATOS!$A:$M,E$9,0)</f>
        <v>2.21006749193088</v>
      </c>
      <c r="F38" s="48">
        <f>VLOOKUP($B$8&amp;$D$8&amp;$A38,MOTIVOS_DATOS!$A:$M,F$9,0)</f>
        <v>2.3551773964873002</v>
      </c>
      <c r="G38" s="48">
        <f>VLOOKUP($B$8&amp;$D$8&amp;$A38,MOTIVOS_DATOS!$A:$M,G$9,0)</f>
        <v>3.4637852914726199</v>
      </c>
      <c r="H38" s="48">
        <f>VLOOKUP($B$8&amp;$D$8&amp;$A38,MOTIVOS_DATOS!$A:$M,H$9,0)</f>
        <v>2.4718396576914499</v>
      </c>
      <c r="I38" s="48">
        <f>VLOOKUP($B$8&amp;$D$8&amp;$A38,MOTIVOS_DATOS!$A:$M,I$9,0)</f>
        <v>2.5238121189367999</v>
      </c>
      <c r="J38" s="48">
        <f>VLOOKUP($B$8&amp;$D$8&amp;$A38,MOTIVOS_DATOS!$A:$M,J$9,0)</f>
        <v>2.5235596076983602</v>
      </c>
      <c r="K38" s="48">
        <f>VLOOKUP($B$8&amp;$D$8&amp;$A38,MOTIVOS_DATOS!$A:$M,K$9,0)</f>
        <v>3.5653866387091302</v>
      </c>
      <c r="L38" s="3"/>
      <c r="M38" s="3"/>
      <c r="N38" s="75"/>
      <c r="O38" s="84"/>
    </row>
    <row r="39" spans="1:15" ht="15" customHeight="1" x14ac:dyDescent="0.3">
      <c r="A39" s="88" t="s">
        <v>241</v>
      </c>
      <c r="B39" s="55" t="s">
        <v>243</v>
      </c>
      <c r="C39" s="72">
        <f>VLOOKUP($B$8&amp;$D$8&amp;$A39,MOTIVOS_DATOS!$A:$M,C$9,0)</f>
        <v>4.0061350982336101</v>
      </c>
      <c r="D39" s="72">
        <f>VLOOKUP($B$8&amp;$D$8&amp;$A39,MOTIVOS_DATOS!$A:$M,D$9,0)</f>
        <v>3.5998253321169802</v>
      </c>
      <c r="E39" s="72">
        <f>VLOOKUP($B$8&amp;$D$8&amp;$A39,MOTIVOS_DATOS!$A:$M,E$9,0)</f>
        <v>3.5719088839339999</v>
      </c>
      <c r="F39" s="72">
        <f>VLOOKUP($B$8&amp;$D$8&amp;$A39,MOTIVOS_DATOS!$A:$M,F$9,0)</f>
        <v>3.7560602071428302</v>
      </c>
      <c r="G39" s="72">
        <f>VLOOKUP($B$8&amp;$D$8&amp;$A39,MOTIVOS_DATOS!$A:$M,G$9,0)</f>
        <v>4.1404178632089197</v>
      </c>
      <c r="H39" s="72">
        <f>VLOOKUP($B$8&amp;$D$8&amp;$A39,MOTIVOS_DATOS!$A:$M,H$9,0)</f>
        <v>3.58347004470231</v>
      </c>
      <c r="I39" s="72">
        <f>VLOOKUP($B$8&amp;$D$8&amp;$A39,MOTIVOS_DATOS!$A:$M,I$9,0)</f>
        <v>3.77102029062734</v>
      </c>
      <c r="J39" s="72">
        <f>VLOOKUP($B$8&amp;$D$8&amp;$A39,MOTIVOS_DATOS!$A:$M,J$9,0)</f>
        <v>3.7442931668245101</v>
      </c>
      <c r="K39" s="72">
        <f>VLOOKUP($B$8&amp;$D$8&amp;$A39,MOTIVOS_DATOS!$A:$M,K$9,0)</f>
        <v>3.7727597262604702</v>
      </c>
      <c r="O39" s="84"/>
    </row>
    <row r="40" spans="1:15" x14ac:dyDescent="0.3">
      <c r="A40" s="86" t="s">
        <v>242</v>
      </c>
      <c r="B40" s="14" t="s">
        <v>244</v>
      </c>
      <c r="C40" s="48">
        <f>VLOOKUP($B$8&amp;$D$8&amp;$A40,MOTIVOS_DATOS!$A:$M,C$9,0)</f>
        <v>28.6951113039839</v>
      </c>
      <c r="D40" s="48">
        <f>VLOOKUP($B$8&amp;$D$8&amp;$A40,MOTIVOS_DATOS!$A:$M,D$9,0)</f>
        <v>31.169144686159701</v>
      </c>
      <c r="E40" s="48">
        <f>VLOOKUP($B$8&amp;$D$8&amp;$A40,MOTIVOS_DATOS!$A:$M,E$9,0)</f>
        <v>29.694784168198201</v>
      </c>
      <c r="F40" s="48">
        <f>VLOOKUP($B$8&amp;$D$8&amp;$A40,MOTIVOS_DATOS!$A:$M,F$9,0)</f>
        <v>29.605003417770199</v>
      </c>
      <c r="G40" s="48">
        <f>VLOOKUP($B$8&amp;$D$8&amp;$A40,MOTIVOS_DATOS!$A:$M,G$9,0)</f>
        <v>28.7881693487885</v>
      </c>
      <c r="H40" s="48">
        <f>VLOOKUP($B$8&amp;$D$8&amp;$A40,MOTIVOS_DATOS!$A:$M,H$9,0)</f>
        <v>30.474066194258999</v>
      </c>
      <c r="I40" s="48">
        <f>VLOOKUP($B$8&amp;$D$8&amp;$A40,MOTIVOS_DATOS!$A:$M,I$9,0)</f>
        <v>30.922847442848099</v>
      </c>
      <c r="J40" s="48">
        <f>VLOOKUP($B$8&amp;$D$8&amp;$A40,MOTIVOS_DATOS!$A:$M,J$9,0)</f>
        <v>29.752586718887901</v>
      </c>
      <c r="K40" s="48">
        <f>VLOOKUP($B$8&amp;$D$8&amp;$A40,MOTIVOS_DATOS!$A:$M,K$9,0)</f>
        <v>29.658890743732201</v>
      </c>
      <c r="O40" s="84"/>
    </row>
    <row r="41" spans="1:15" ht="15" customHeight="1" x14ac:dyDescent="0.3">
      <c r="A41" s="86" t="s">
        <v>243</v>
      </c>
      <c r="B41" s="14" t="s">
        <v>245</v>
      </c>
      <c r="C41" s="48">
        <f>VLOOKUP($B$8&amp;$D$8&amp;$A41,MOTIVOS_DATOS!$A:$M,C$9,0)</f>
        <v>0.51944603583545701</v>
      </c>
      <c r="D41" s="48">
        <f>VLOOKUP($B$8&amp;$D$8&amp;$A41,MOTIVOS_DATOS!$A:$M,D$9,0)</f>
        <v>0.67896959761718401</v>
      </c>
      <c r="E41" s="48">
        <f>VLOOKUP($B$8&amp;$D$8&amp;$A41,MOTIVOS_DATOS!$A:$M,E$9,0)</f>
        <v>0.69149447537987896</v>
      </c>
      <c r="F41" s="48">
        <f>VLOOKUP($B$8&amp;$D$8&amp;$A41,MOTIVOS_DATOS!$A:$M,F$9,0)</f>
        <v>0.59610349477816604</v>
      </c>
      <c r="G41" s="48">
        <f>VLOOKUP($B$8&amp;$D$8&amp;$A41,MOTIVOS_DATOS!$A:$M,G$9,0)</f>
        <v>0.60017942069345098</v>
      </c>
      <c r="H41" s="48">
        <f>VLOOKUP($B$8&amp;$D$8&amp;$A41,MOTIVOS_DATOS!$A:$M,H$9,0)</f>
        <v>0.74200156002739903</v>
      </c>
      <c r="I41" s="48">
        <f>VLOOKUP($B$8&amp;$D$8&amp;$A41,MOTIVOS_DATOS!$A:$M,I$9,0)</f>
        <v>0.77064418940430701</v>
      </c>
      <c r="J41" s="48">
        <f>VLOOKUP($B$8&amp;$D$8&amp;$A41,MOTIVOS_DATOS!$A:$M,J$9,0)</f>
        <v>0.71601983980481199</v>
      </c>
      <c r="K41" s="48">
        <f>VLOOKUP($B$8&amp;$D$8&amp;$A41,MOTIVOS_DATOS!$A:$M,K$9,0)</f>
        <v>0.62121458077413805</v>
      </c>
      <c r="O41" s="84"/>
    </row>
    <row r="42" spans="1:15" x14ac:dyDescent="0.3">
      <c r="A42" s="86" t="s">
        <v>244</v>
      </c>
      <c r="B42" s="14" t="s">
        <v>246</v>
      </c>
      <c r="C42" s="48">
        <f>VLOOKUP($B$8&amp;$D$8&amp;$A42,MOTIVOS_DATOS!$A:$M,C$9,0)</f>
        <v>7.4213848074950501</v>
      </c>
      <c r="D42" s="48">
        <f>VLOOKUP($B$8&amp;$D$8&amp;$A42,MOTIVOS_DATOS!$A:$M,D$9,0)</f>
        <v>9.6828352703553708</v>
      </c>
      <c r="E42" s="48">
        <f>VLOOKUP($B$8&amp;$D$8&amp;$A42,MOTIVOS_DATOS!$A:$M,E$9,0)</f>
        <v>10.648971424018301</v>
      </c>
      <c r="F42" s="48">
        <f>VLOOKUP($B$8&amp;$D$8&amp;$A42,MOTIVOS_DATOS!$A:$M,F$9,0)</f>
        <v>9.3520760636187301</v>
      </c>
      <c r="G42" s="48">
        <f>VLOOKUP($B$8&amp;$D$8&amp;$A42,MOTIVOS_DATOS!$A:$M,G$9,0)</f>
        <v>7.5397312306239499</v>
      </c>
      <c r="H42" s="48">
        <f>VLOOKUP($B$8&amp;$D$8&amp;$A42,MOTIVOS_DATOS!$A:$M,H$9,0)</f>
        <v>9.4316458553028397</v>
      </c>
      <c r="I42" s="48">
        <f>VLOOKUP($B$8&amp;$D$8&amp;$A42,MOTIVOS_DATOS!$A:$M,I$9,0)</f>
        <v>9.2812900742917694</v>
      </c>
      <c r="J42" s="48">
        <f>VLOOKUP($B$8&amp;$D$8&amp;$A42,MOTIVOS_DATOS!$A:$M,J$9,0)</f>
        <v>8.7107016163983406</v>
      </c>
      <c r="K42" s="48">
        <f>VLOOKUP($B$8&amp;$D$8&amp;$A42,MOTIVOS_DATOS!$A:$M,K$9,0)</f>
        <v>7.4813098305198302</v>
      </c>
      <c r="O42" s="84"/>
    </row>
    <row r="43" spans="1:15" x14ac:dyDescent="0.3">
      <c r="A43" s="86" t="s">
        <v>245</v>
      </c>
      <c r="B43" s="14" t="s">
        <v>247</v>
      </c>
      <c r="C43" s="48">
        <f>VLOOKUP($B$8&amp;$D$8&amp;$A43,MOTIVOS_DATOS!$A:$M,C$9,0)</f>
        <v>0.336860375164237</v>
      </c>
      <c r="D43" s="48">
        <f>VLOOKUP($B$8&amp;$D$8&amp;$A43,MOTIVOS_DATOS!$A:$M,D$9,0)</f>
        <v>0.34525951239909702</v>
      </c>
      <c r="E43" s="48">
        <f>VLOOKUP($B$8&amp;$D$8&amp;$A43,MOTIVOS_DATOS!$A:$M,E$9,0)</f>
        <v>0.34695594019120302</v>
      </c>
      <c r="F43" s="48">
        <f>VLOOKUP($B$8&amp;$D$8&amp;$A43,MOTIVOS_DATOS!$A:$M,F$9,0)</f>
        <v>0.34804569058116902</v>
      </c>
      <c r="G43" s="48">
        <f>VLOOKUP($B$8&amp;$D$8&amp;$A43,MOTIVOS_DATOS!$A:$M,G$9,0)</f>
        <v>0.27250955653361703</v>
      </c>
      <c r="H43" s="48">
        <f>VLOOKUP($B$8&amp;$D$8&amp;$A43,MOTIVOS_DATOS!$A:$M,H$9,0)</f>
        <v>0.44305207086378301</v>
      </c>
      <c r="I43" s="48">
        <f>VLOOKUP($B$8&amp;$D$8&amp;$A43,MOTIVOS_DATOS!$A:$M,I$9,0)</f>
        <v>0.356550889388563</v>
      </c>
      <c r="J43" s="48">
        <f>VLOOKUP($B$8&amp;$D$8&amp;$A43,MOTIVOS_DATOS!$A:$M,J$9,0)</f>
        <v>0.44309276232363298</v>
      </c>
      <c r="K43" s="48">
        <f>VLOOKUP($B$8&amp;$D$8&amp;$A43,MOTIVOS_DATOS!$A:$M,K$9,0)</f>
        <v>0.179997599918509</v>
      </c>
      <c r="O43" s="84"/>
    </row>
    <row r="44" spans="1:15" x14ac:dyDescent="0.3">
      <c r="A44" s="86" t="s">
        <v>246</v>
      </c>
      <c r="B44" s="14" t="s">
        <v>248</v>
      </c>
      <c r="C44" s="48">
        <f>VLOOKUP($B$8&amp;$D$8&amp;$A44,MOTIVOS_DATOS!$A:$M,C$9,0)</f>
        <v>28.2681372834898</v>
      </c>
      <c r="D44" s="48">
        <f>VLOOKUP($B$8&amp;$D$8&amp;$A44,MOTIVOS_DATOS!$A:$M,D$9,0)</f>
        <v>23.510253105189399</v>
      </c>
      <c r="E44" s="48">
        <f>VLOOKUP($B$8&amp;$D$8&amp;$A44,MOTIVOS_DATOS!$A:$M,E$9,0)</f>
        <v>22.133088549361101</v>
      </c>
      <c r="F44" s="48">
        <f>VLOOKUP($B$8&amp;$D$8&amp;$A44,MOTIVOS_DATOS!$A:$M,F$9,0)</f>
        <v>24.376581414005098</v>
      </c>
      <c r="G44" s="48">
        <f>VLOOKUP($B$8&amp;$D$8&amp;$A44,MOTIVOS_DATOS!$A:$M,G$9,0)</f>
        <v>27.334561815236398</v>
      </c>
      <c r="H44" s="48">
        <f>VLOOKUP($B$8&amp;$D$8&amp;$A44,MOTIVOS_DATOS!$A:$M,H$9,0)</f>
        <v>22.528617000075201</v>
      </c>
      <c r="I44" s="48">
        <f>VLOOKUP($B$8&amp;$D$8&amp;$A44,MOTIVOS_DATOS!$A:$M,I$9,0)</f>
        <v>22.170016591513701</v>
      </c>
      <c r="J44" s="48">
        <f>VLOOKUP($B$8&amp;$D$8&amp;$A44,MOTIVOS_DATOS!$A:$M,J$9,0)</f>
        <v>23.7874058973659</v>
      </c>
      <c r="K44" s="48">
        <f>VLOOKUP($B$8&amp;$D$8&amp;$A44,MOTIVOS_DATOS!$A:$M,K$9,0)</f>
        <v>26.322540253692299</v>
      </c>
      <c r="O44" s="84"/>
    </row>
    <row r="45" spans="1:15" x14ac:dyDescent="0.3">
      <c r="A45" s="86" t="s">
        <v>247</v>
      </c>
      <c r="B45" s="14" t="s">
        <v>249</v>
      </c>
      <c r="C45" s="48">
        <f>VLOOKUP($B$8&amp;$D$8&amp;$A45,MOTIVOS_DATOS!$A:$M,C$9,0)</f>
        <v>17.4845196724517</v>
      </c>
      <c r="D45" s="48">
        <f>VLOOKUP($B$8&amp;$D$8&amp;$A45,MOTIVOS_DATOS!$A:$M,D$9,0)</f>
        <v>16.4126155165605</v>
      </c>
      <c r="E45" s="48">
        <f>VLOOKUP($B$8&amp;$D$8&amp;$A45,MOTIVOS_DATOS!$A:$M,E$9,0)</f>
        <v>16.6850058714192</v>
      </c>
      <c r="F45" s="48">
        <f>VLOOKUP($B$8&amp;$D$8&amp;$A45,MOTIVOS_DATOS!$A:$M,F$9,0)</f>
        <v>17.307835408099098</v>
      </c>
      <c r="G45" s="48">
        <f>VLOOKUP($B$8&amp;$D$8&amp;$A45,MOTIVOS_DATOS!$A:$M,G$9,0)</f>
        <v>18.0570476651272</v>
      </c>
      <c r="H45" s="48">
        <f>VLOOKUP($B$8&amp;$D$8&amp;$A45,MOTIVOS_DATOS!$A:$M,H$9,0)</f>
        <v>16.903959328422701</v>
      </c>
      <c r="I45" s="48">
        <f>VLOOKUP($B$8&amp;$D$8&amp;$A45,MOTIVOS_DATOS!$A:$M,I$9,0)</f>
        <v>16.253406104546698</v>
      </c>
      <c r="J45" s="48">
        <f>VLOOKUP($B$8&amp;$D$8&amp;$A45,MOTIVOS_DATOS!$A:$M,J$9,0)</f>
        <v>17.506091590555201</v>
      </c>
      <c r="K45" s="48">
        <f>VLOOKUP($B$8&amp;$D$8&amp;$A45,MOTIVOS_DATOS!$A:$M,K$9,0)</f>
        <v>17.7486537915008</v>
      </c>
      <c r="O45" s="84"/>
    </row>
    <row r="46" spans="1:15" x14ac:dyDescent="0.3">
      <c r="A46" s="86" t="s">
        <v>248</v>
      </c>
      <c r="B46" s="14" t="s">
        <v>250</v>
      </c>
      <c r="C46" s="48">
        <f>VLOOKUP($B$8&amp;$D$8&amp;$A46,MOTIVOS_DATOS!$A:$M,C$9,0)</f>
        <v>16.807120264563501</v>
      </c>
      <c r="D46" s="48">
        <f>VLOOKUP($B$8&amp;$D$8&amp;$A46,MOTIVOS_DATOS!$A:$M,D$9,0)</f>
        <v>17.714481424114599</v>
      </c>
      <c r="E46" s="48">
        <f>VLOOKUP($B$8&amp;$D$8&amp;$A46,MOTIVOS_DATOS!$A:$M,E$9,0)</f>
        <v>19.3176287565</v>
      </c>
      <c r="F46" s="48">
        <f>VLOOKUP($B$8&amp;$D$8&amp;$A46,MOTIVOS_DATOS!$A:$M,F$9,0)</f>
        <v>17.846693539116501</v>
      </c>
      <c r="G46" s="48">
        <f>VLOOKUP($B$8&amp;$D$8&amp;$A46,MOTIVOS_DATOS!$A:$M,G$9,0)</f>
        <v>16.952878251062799</v>
      </c>
      <c r="H46" s="48">
        <f>VLOOKUP($B$8&amp;$D$8&amp;$A46,MOTIVOS_DATOS!$A:$M,H$9,0)</f>
        <v>18.975687593294801</v>
      </c>
      <c r="I46" s="48">
        <f>VLOOKUP($B$8&amp;$D$8&amp;$A46,MOTIVOS_DATOS!$A:$M,I$9,0)</f>
        <v>19.775415763418199</v>
      </c>
      <c r="J46" s="48">
        <f>VLOOKUP($B$8&amp;$D$8&amp;$A46,MOTIVOS_DATOS!$A:$M,J$9,0)</f>
        <v>18.5768439300791</v>
      </c>
      <c r="K46" s="48">
        <f>VLOOKUP($B$8&amp;$D$8&amp;$A46,MOTIVOS_DATOS!$A:$M,K$9,0)</f>
        <v>17.548879566608498</v>
      </c>
      <c r="O46" s="84"/>
    </row>
    <row r="47" spans="1:15" x14ac:dyDescent="0.3">
      <c r="A47" s="88" t="s">
        <v>249</v>
      </c>
      <c r="B47" s="55" t="s">
        <v>251</v>
      </c>
      <c r="C47" s="72">
        <f>VLOOKUP($B$8&amp;$D$8&amp;$A47,MOTIVOS_DATOS!$A:$M,C$9,0)</f>
        <v>0.46742355891443899</v>
      </c>
      <c r="D47" s="72">
        <f>VLOOKUP($B$8&amp;$D$8&amp;$A47,MOTIVOS_DATOS!$A:$M,D$9,0)</f>
        <v>0.48643297669357799</v>
      </c>
      <c r="E47" s="72">
        <f>VLOOKUP($B$8&amp;$D$8&amp;$A47,MOTIVOS_DATOS!$A:$M,E$9,0)</f>
        <v>0.48208198303754202</v>
      </c>
      <c r="F47" s="72">
        <f>VLOOKUP($B$8&amp;$D$8&amp;$A47,MOTIVOS_DATOS!$A:$M,F$9,0)</f>
        <v>0.56768816586259396</v>
      </c>
      <c r="G47" s="72">
        <f>VLOOKUP($B$8&amp;$D$8&amp;$A47,MOTIVOS_DATOS!$A:$M,G$9,0)</f>
        <v>0.45491525812454198</v>
      </c>
      <c r="H47" s="72">
        <f>VLOOKUP($B$8&amp;$D$8&amp;$A47,MOTIVOS_DATOS!$A:$M,H$9,0)</f>
        <v>0.50100979438522097</v>
      </c>
      <c r="I47" s="72">
        <f>VLOOKUP($B$8&amp;$D$8&amp;$A47,MOTIVOS_DATOS!$A:$M,I$9,0)</f>
        <v>0.469865141808327</v>
      </c>
      <c r="J47" s="72">
        <f>VLOOKUP($B$8&amp;$D$8&amp;$A47,MOTIVOS_DATOS!$A:$M,J$9,0)</f>
        <v>0.507259956018556</v>
      </c>
      <c r="K47" s="72">
        <f>VLOOKUP($B$8&amp;$D$8&amp;$A47,MOTIVOS_DATOS!$A:$M,K$9,0)</f>
        <v>0.438531587351571</v>
      </c>
      <c r="O47" s="84"/>
    </row>
    <row r="48" spans="1:15" ht="15" customHeight="1" x14ac:dyDescent="0.3">
      <c r="A48" s="86" t="s">
        <v>250</v>
      </c>
      <c r="B48" s="14" t="s">
        <v>252</v>
      </c>
      <c r="C48" s="48">
        <f>VLOOKUP($B$8&amp;$D$8&amp;$A48,MOTIVOS_DATOS!$A:$M,C$9,0)</f>
        <v>11.5410344460873</v>
      </c>
      <c r="D48" s="48">
        <f>VLOOKUP($B$8&amp;$D$8&amp;$A48,MOTIVOS_DATOS!$A:$M,D$9,0)</f>
        <v>13.5830648751175</v>
      </c>
      <c r="E48" s="48">
        <f>VLOOKUP($B$8&amp;$D$8&amp;$A48,MOTIVOS_DATOS!$A:$M,E$9,0)</f>
        <v>15.569468881478301</v>
      </c>
      <c r="F48" s="48">
        <f>VLOOKUP($B$8&amp;$D$8&amp;$A48,MOTIVOS_DATOS!$A:$M,F$9,0)</f>
        <v>13.4388515797762</v>
      </c>
      <c r="G48" s="48">
        <f>VLOOKUP($B$8&amp;$D$8&amp;$A48,MOTIVOS_DATOS!$A:$M,G$9,0)</f>
        <v>11.504161122252601</v>
      </c>
      <c r="H48" s="48">
        <f>VLOOKUP($B$8&amp;$D$8&amp;$A48,MOTIVOS_DATOS!$A:$M,H$9,0)</f>
        <v>13.7677895256434</v>
      </c>
      <c r="I48" s="48">
        <f>VLOOKUP($B$8&amp;$D$8&amp;$A48,MOTIVOS_DATOS!$A:$M,I$9,0)</f>
        <v>14.1531734465808</v>
      </c>
      <c r="J48" s="48">
        <f>VLOOKUP($B$8&amp;$D$8&amp;$A48,MOTIVOS_DATOS!$A:$M,J$9,0)</f>
        <v>13.441249458257801</v>
      </c>
      <c r="K48" s="48">
        <f>VLOOKUP($B$8&amp;$D$8&amp;$A48,MOTIVOS_DATOS!$A:$M,K$9,0)</f>
        <v>11.509311711513901</v>
      </c>
      <c r="O48" s="84"/>
    </row>
    <row r="49" spans="1:15" x14ac:dyDescent="0.3">
      <c r="A49" s="86" t="s">
        <v>251</v>
      </c>
      <c r="B49" s="14" t="s">
        <v>253</v>
      </c>
      <c r="C49" s="48">
        <f>VLOOKUP($B$8&amp;$D$8&amp;$A49,MOTIVOS_DATOS!$A:$M,C$9,0)</f>
        <v>0.20046145098267901</v>
      </c>
      <c r="D49" s="48">
        <f>VLOOKUP($B$8&amp;$D$8&amp;$A49,MOTIVOS_DATOS!$A:$M,D$9,0)</f>
        <v>0.21707701899309201</v>
      </c>
      <c r="E49" s="48">
        <f>VLOOKUP($B$8&amp;$D$8&amp;$A49,MOTIVOS_DATOS!$A:$M,E$9,0)</f>
        <v>0.19116426519744001</v>
      </c>
      <c r="F49" s="48">
        <f>VLOOKUP($B$8&amp;$D$8&amp;$A49,MOTIVOS_DATOS!$A:$M,F$9,0)</f>
        <v>0.176104780304744</v>
      </c>
      <c r="G49" s="48">
        <f>VLOOKUP($B$8&amp;$D$8&amp;$A49,MOTIVOS_DATOS!$A:$M,G$9,0)</f>
        <v>0.182022778665521</v>
      </c>
      <c r="H49" s="48">
        <f>VLOOKUP($B$8&amp;$D$8&amp;$A49,MOTIVOS_DATOS!$A:$M,H$9,0)</f>
        <v>0.30769177976425399</v>
      </c>
      <c r="I49" s="48">
        <f>VLOOKUP($B$8&amp;$D$8&amp;$A49,MOTIVOS_DATOS!$A:$M,I$9,0)</f>
        <v>0.20770415433740899</v>
      </c>
      <c r="J49" s="48">
        <f>VLOOKUP($B$8&amp;$D$8&amp;$A49,MOTIVOS_DATOS!$A:$M,J$9,0)</f>
        <v>0.24352570667265899</v>
      </c>
      <c r="K49" s="48">
        <f>VLOOKUP($B$8&amp;$D$8&amp;$A49,MOTIVOS_DATOS!$A:$M,K$9,0)</f>
        <v>0.16876210215509599</v>
      </c>
      <c r="O49" s="84"/>
    </row>
    <row r="50" spans="1:15" x14ac:dyDescent="0.3">
      <c r="A50" s="86" t="s">
        <v>252</v>
      </c>
      <c r="B50" s="14" t="s">
        <v>254</v>
      </c>
      <c r="C50" s="48">
        <f>VLOOKUP($B$8&amp;$D$8&amp;$A50,MOTIVOS_DATOS!$A:$M,C$9,0)</f>
        <v>17.9181575236965</v>
      </c>
      <c r="D50" s="48">
        <f>VLOOKUP($B$8&amp;$D$8&amp;$A50,MOTIVOS_DATOS!$A:$M,D$9,0)</f>
        <v>14.145894771076501</v>
      </c>
      <c r="E50" s="48">
        <f>VLOOKUP($B$8&amp;$D$8&amp;$A50,MOTIVOS_DATOS!$A:$M,E$9,0)</f>
        <v>14.1991945901958</v>
      </c>
      <c r="F50" s="48">
        <f>VLOOKUP($B$8&amp;$D$8&amp;$A50,MOTIVOS_DATOS!$A:$M,F$9,0)</f>
        <v>15.6257918658306</v>
      </c>
      <c r="G50" s="48">
        <f>VLOOKUP($B$8&amp;$D$8&amp;$A50,MOTIVOS_DATOS!$A:$M,G$9,0)</f>
        <v>17.997373083455798</v>
      </c>
      <c r="H50" s="48">
        <f>VLOOKUP($B$8&amp;$D$8&amp;$A50,MOTIVOS_DATOS!$A:$M,H$9,0)</f>
        <v>14.9122781547331</v>
      </c>
      <c r="I50" s="48">
        <f>VLOOKUP($B$8&amp;$D$8&amp;$A50,MOTIVOS_DATOS!$A:$M,I$9,0)</f>
        <v>14.0872649030951</v>
      </c>
      <c r="J50" s="48">
        <f>VLOOKUP($B$8&amp;$D$8&amp;$A50,MOTIVOS_DATOS!$A:$M,J$9,0)</f>
        <v>15.5347148429349</v>
      </c>
      <c r="K50" s="48">
        <f>VLOOKUP($B$8&amp;$D$8&amp;$A50,MOTIVOS_DATOS!$A:$M,K$9,0)</f>
        <v>17.7849806063183</v>
      </c>
      <c r="O50" s="84"/>
    </row>
    <row r="51" spans="1:15" x14ac:dyDescent="0.3">
      <c r="A51" s="86" t="s">
        <v>253</v>
      </c>
      <c r="B51" s="14" t="s">
        <v>255</v>
      </c>
      <c r="C51" s="48">
        <f>VLOOKUP($B$8&amp;$D$8&amp;$A51,MOTIVOS_DATOS!$A:$M,C$9,0)</f>
        <v>24.5344966878103</v>
      </c>
      <c r="D51" s="48">
        <f>VLOOKUP($B$8&amp;$D$8&amp;$A51,MOTIVOS_DATOS!$A:$M,D$9,0)</f>
        <v>24.264872354946199</v>
      </c>
      <c r="E51" s="48">
        <f>VLOOKUP($B$8&amp;$D$8&amp;$A51,MOTIVOS_DATOS!$A:$M,E$9,0)</f>
        <v>23.1661252421389</v>
      </c>
      <c r="F51" s="48">
        <f>VLOOKUP($B$8&amp;$D$8&amp;$A51,MOTIVOS_DATOS!$A:$M,F$9,0)</f>
        <v>23.097235252599798</v>
      </c>
      <c r="G51" s="48">
        <f>VLOOKUP($B$8&amp;$D$8&amp;$A51,MOTIVOS_DATOS!$A:$M,G$9,0)</f>
        <v>23.2775282638313</v>
      </c>
      <c r="H51" s="48">
        <f>VLOOKUP($B$8&amp;$D$8&amp;$A51,MOTIVOS_DATOS!$A:$M,H$9,0)</f>
        <v>22.823055673972799</v>
      </c>
      <c r="I51" s="48">
        <f>VLOOKUP($B$8&amp;$D$8&amp;$A51,MOTIVOS_DATOS!$A:$M,I$9,0)</f>
        <v>22.808857150161899</v>
      </c>
      <c r="J51" s="48">
        <f>VLOOKUP($B$8&amp;$D$8&amp;$A51,MOTIVOS_DATOS!$A:$M,J$9,0)</f>
        <v>23.2297276039744</v>
      </c>
      <c r="K51" s="48">
        <f>VLOOKUP($B$8&amp;$D$8&amp;$A51,MOTIVOS_DATOS!$A:$M,K$9,0)</f>
        <v>23.446303060522499</v>
      </c>
      <c r="O51" s="84"/>
    </row>
    <row r="52" spans="1:15" x14ac:dyDescent="0.3">
      <c r="A52" s="86" t="s">
        <v>254</v>
      </c>
      <c r="B52" s="14" t="s">
        <v>256</v>
      </c>
      <c r="C52" s="48">
        <f>VLOOKUP($B$8&amp;$D$8&amp;$A52,MOTIVOS_DATOS!$A:$M,C$9,0)</f>
        <v>2.5248024006943401</v>
      </c>
      <c r="D52" s="48">
        <f>VLOOKUP($B$8&amp;$D$8&amp;$A52,MOTIVOS_DATOS!$A:$M,D$9,0)</f>
        <v>3.2313608586979501</v>
      </c>
      <c r="E52" s="48">
        <f>VLOOKUP($B$8&amp;$D$8&amp;$A52,MOTIVOS_DATOS!$A:$M,E$9,0)</f>
        <v>2.810752860929</v>
      </c>
      <c r="F52" s="48">
        <f>VLOOKUP($B$8&amp;$D$8&amp;$A52,MOTIVOS_DATOS!$A:$M,F$9,0)</f>
        <v>2.5146902313577</v>
      </c>
      <c r="G52" s="48">
        <f>VLOOKUP($B$8&amp;$D$8&amp;$A52,MOTIVOS_DATOS!$A:$M,G$9,0)</f>
        <v>2.6393251523730701</v>
      </c>
      <c r="H52" s="48">
        <f>VLOOKUP($B$8&amp;$D$8&amp;$A52,MOTIVOS_DATOS!$A:$M,H$9,0)</f>
        <v>3.03184725985543</v>
      </c>
      <c r="I52" s="48">
        <f>VLOOKUP($B$8&amp;$D$8&amp;$A52,MOTIVOS_DATOS!$A:$M,I$9,0)</f>
        <v>3.1694097161949601</v>
      </c>
      <c r="J52" s="48">
        <f>VLOOKUP($B$8&amp;$D$8&amp;$A52,MOTIVOS_DATOS!$A:$M,J$9,0)</f>
        <v>2.3397152442254301</v>
      </c>
      <c r="K52" s="48">
        <f>VLOOKUP($B$8&amp;$D$8&amp;$A52,MOTIVOS_DATOS!$A:$M,K$9,0)</f>
        <v>2.6482834068319501</v>
      </c>
      <c r="O52" s="84"/>
    </row>
    <row r="53" spans="1:15" x14ac:dyDescent="0.3">
      <c r="A53" s="86" t="s">
        <v>255</v>
      </c>
      <c r="B53" s="14" t="s">
        <v>257</v>
      </c>
      <c r="C53" s="48">
        <f>VLOOKUP($B$8&amp;$D$8&amp;$A53,MOTIVOS_DATOS!$A:$M,C$9,0)</f>
        <v>2.8020696468941599</v>
      </c>
      <c r="D53" s="48">
        <f>VLOOKUP($B$8&amp;$D$8&amp;$A53,MOTIVOS_DATOS!$A:$M,D$9,0)</f>
        <v>2.9303099005046001</v>
      </c>
      <c r="E53" s="48">
        <f>VLOOKUP($B$8&amp;$D$8&amp;$A53,MOTIVOS_DATOS!$A:$M,E$9,0)</f>
        <v>2.81545652733312</v>
      </c>
      <c r="F53" s="48">
        <f>VLOOKUP($B$8&amp;$D$8&amp;$A53,MOTIVOS_DATOS!$A:$M,F$9,0)</f>
        <v>3.1647253979260999</v>
      </c>
      <c r="G53" s="48">
        <f>VLOOKUP($B$8&amp;$D$8&amp;$A53,MOTIVOS_DATOS!$A:$M,G$9,0)</f>
        <v>2.8117361774835898</v>
      </c>
      <c r="H53" s="48">
        <f>VLOOKUP($B$8&amp;$D$8&amp;$A53,MOTIVOS_DATOS!$A:$M,H$9,0)</f>
        <v>2.8101194569204102</v>
      </c>
      <c r="I53" s="48">
        <f>VLOOKUP($B$8&amp;$D$8&amp;$A53,MOTIVOS_DATOS!$A:$M,I$9,0)</f>
        <v>2.84341742122395</v>
      </c>
      <c r="J53" s="48">
        <f>VLOOKUP($B$8&amp;$D$8&amp;$A53,MOTIVOS_DATOS!$A:$M,J$9,0)</f>
        <v>3.1464139071253201</v>
      </c>
      <c r="K53" s="48">
        <f>VLOOKUP($B$8&amp;$D$8&amp;$A53,MOTIVOS_DATOS!$A:$M,K$9,0)</f>
        <v>3.1410238580193699</v>
      </c>
      <c r="O53" s="84"/>
    </row>
    <row r="54" spans="1:15" x14ac:dyDescent="0.3">
      <c r="A54" s="86" t="s">
        <v>256</v>
      </c>
      <c r="B54" s="14" t="s">
        <v>258</v>
      </c>
      <c r="C54" s="48">
        <f>VLOOKUP($B$8&amp;$D$8&amp;$A54,MOTIVOS_DATOS!$A:$M,C$9,0)</f>
        <v>34.222312941039199</v>
      </c>
      <c r="D54" s="48">
        <f>VLOOKUP($B$8&amp;$D$8&amp;$A54,MOTIVOS_DATOS!$A:$M,D$9,0)</f>
        <v>34.9286668169321</v>
      </c>
      <c r="E54" s="48">
        <f>VLOOKUP($B$8&amp;$D$8&amp;$A54,MOTIVOS_DATOS!$A:$M,E$9,0)</f>
        <v>33.986863434316497</v>
      </c>
      <c r="F54" s="48">
        <f>VLOOKUP($B$8&amp;$D$8&amp;$A54,MOTIVOS_DATOS!$A:$M,F$9,0)</f>
        <v>35.005037039234502</v>
      </c>
      <c r="G54" s="48">
        <f>VLOOKUP($B$8&amp;$D$8&amp;$A54,MOTIVOS_DATOS!$A:$M,G$9,0)</f>
        <v>34.266617915517898</v>
      </c>
      <c r="H54" s="48">
        <f>VLOOKUP($B$8&amp;$D$8&amp;$A54,MOTIVOS_DATOS!$A:$M,H$9,0)</f>
        <v>35.240820980916702</v>
      </c>
      <c r="I54" s="48">
        <f>VLOOKUP($B$8&amp;$D$8&amp;$A54,MOTIVOS_DATOS!$A:$M,I$9,0)</f>
        <v>35.482876292974098</v>
      </c>
      <c r="J54" s="48">
        <f>VLOOKUP($B$8&amp;$D$8&amp;$A54,MOTIVOS_DATOS!$A:$M,J$9,0)</f>
        <v>34.738894685307898</v>
      </c>
      <c r="K54" s="48">
        <f>VLOOKUP($B$8&amp;$D$8&amp;$A54,MOTIVOS_DATOS!$A:$M,K$9,0)</f>
        <v>34.611807749751499</v>
      </c>
      <c r="O54" s="84"/>
    </row>
    <row r="55" spans="1:15" x14ac:dyDescent="0.3">
      <c r="A55" s="86" t="s">
        <v>257</v>
      </c>
      <c r="B55" s="14"/>
      <c r="C55" s="48">
        <f>VLOOKUP($B$8&amp;$D$8&amp;$A55,MOTIVOS_DATOS!$A:$M,C$9,0)</f>
        <v>0.71297242872188205</v>
      </c>
      <c r="D55" s="48">
        <f>VLOOKUP($B$8&amp;$D$8&amp;$A55,MOTIVOS_DATOS!$A:$M,D$9,0)</f>
        <v>1.06014426738376</v>
      </c>
      <c r="E55" s="48">
        <f>VLOOKUP($B$8&amp;$D$8&amp;$A55,MOTIVOS_DATOS!$A:$M,E$9,0)</f>
        <v>1.3769150688438601</v>
      </c>
      <c r="F55" s="48">
        <f>VLOOKUP($B$8&amp;$D$8&amp;$A55,MOTIVOS_DATOS!$A:$M,F$9,0)</f>
        <v>1.3688682545392099</v>
      </c>
      <c r="G55" s="48">
        <f>VLOOKUP($B$8&amp;$D$8&amp;$A55,MOTIVOS_DATOS!$A:$M,G$9,0)</f>
        <v>1.57409196942438</v>
      </c>
      <c r="H55" s="48">
        <f>VLOOKUP($B$8&amp;$D$8&amp;$A55,MOTIVOS_DATOS!$A:$M,H$9,0)</f>
        <v>1.5101236803448399</v>
      </c>
      <c r="I55" s="48">
        <f>VLOOKUP($B$8&amp;$D$8&amp;$A55,MOTIVOS_DATOS!$A:$M,I$9,0)</f>
        <v>1.67521136350486</v>
      </c>
      <c r="J55" s="48">
        <f>VLOOKUP($B$8&amp;$D$8&amp;$A55,MOTIVOS_DATOS!$A:$M,J$9,0)</f>
        <v>1.6660344467808501</v>
      </c>
      <c r="K55" s="48">
        <f>VLOOKUP($B$8&amp;$D$8&amp;$A55,MOTIVOS_DATOS!$A:$M,K$9,0)</f>
        <v>1.02156910443936</v>
      </c>
      <c r="O55" s="84"/>
    </row>
    <row r="56" spans="1:15" x14ac:dyDescent="0.3">
      <c r="A56" s="88" t="s">
        <v>258</v>
      </c>
      <c r="B56" s="55"/>
      <c r="C56" s="72">
        <f>VLOOKUP($B$8&amp;$D$8&amp;$A56,MOTIVOS_DATOS!$A:$M,C$9,0)</f>
        <v>5.5436982631158296</v>
      </c>
      <c r="D56" s="72">
        <f>VLOOKUP($B$8&amp;$D$8&amp;$A56,MOTIVOS_DATOS!$A:$M,D$9,0)</f>
        <v>5.63860135100773</v>
      </c>
      <c r="E56" s="72">
        <f>VLOOKUP($B$8&amp;$D$8&amp;$A56,MOTIVOS_DATOS!$A:$M,E$9,0)</f>
        <v>5.8840704936041401</v>
      </c>
      <c r="F56" s="72">
        <f>VLOOKUP($B$8&amp;$D$8&amp;$A56,MOTIVOS_DATOS!$A:$M,F$9,0)</f>
        <v>5.6087203200961202</v>
      </c>
      <c r="G56" s="72">
        <f>VLOOKUP($B$8&amp;$D$8&amp;$A56,MOTIVOS_DATOS!$A:$M,G$9,0)</f>
        <v>5.7471341425494797</v>
      </c>
      <c r="H56" s="72">
        <f>VLOOKUP($B$8&amp;$D$8&amp;$A56,MOTIVOS_DATOS!$A:$M,H$9,0)</f>
        <v>5.5963026558740596</v>
      </c>
      <c r="I56" s="72">
        <f>VLOOKUP($B$8&amp;$D$8&amp;$A56,MOTIVOS_DATOS!$A:$M,I$9,0)</f>
        <v>5.5721132044496997</v>
      </c>
      <c r="J56" s="72">
        <f>VLOOKUP($B$8&amp;$D$8&amp;$A56,MOTIVOS_DATOS!$A:$M,J$9,0)</f>
        <v>5.6597280855230396</v>
      </c>
      <c r="K56" s="72">
        <f>VLOOKUP($B$8&amp;$D$8&amp;$A56,MOTIVOS_DATOS!$A:$M,K$9,0)</f>
        <v>5.6679784941535196</v>
      </c>
      <c r="O56" s="84"/>
    </row>
    <row r="57" spans="1:15" x14ac:dyDescent="0.3">
      <c r="B57" s="14"/>
    </row>
    <row r="58" spans="1:15" x14ac:dyDescent="0.3">
      <c r="B58" s="14"/>
    </row>
    <row r="59" spans="1:15" x14ac:dyDescent="0.3">
      <c r="B59" s="14"/>
    </row>
    <row r="60" spans="1:15" x14ac:dyDescent="0.3">
      <c r="B60" s="14"/>
    </row>
    <row r="61" spans="1:15" x14ac:dyDescent="0.3">
      <c r="B61" s="14"/>
    </row>
    <row r="62" spans="1:15" x14ac:dyDescent="0.3">
      <c r="B62" s="14"/>
    </row>
    <row r="63" spans="1:15" x14ac:dyDescent="0.3">
      <c r="B63" s="14"/>
    </row>
    <row r="64" spans="1:15" x14ac:dyDescent="0.3">
      <c r="B64" s="14"/>
    </row>
    <row r="65" spans="2:2" x14ac:dyDescent="0.3">
      <c r="B65" s="14"/>
    </row>
    <row r="66" spans="2:2" x14ac:dyDescent="0.3">
      <c r="B66" s="14"/>
    </row>
    <row r="67" spans="2:2" x14ac:dyDescent="0.3">
      <c r="B67" s="14"/>
    </row>
    <row r="68" spans="2:2" x14ac:dyDescent="0.3">
      <c r="B68" s="14"/>
    </row>
    <row r="69" spans="2:2" x14ac:dyDescent="0.3">
      <c r="B69" s="14"/>
    </row>
    <row r="70" spans="2:2" x14ac:dyDescent="0.3">
      <c r="B70" s="14"/>
    </row>
    <row r="71" spans="2:2" x14ac:dyDescent="0.3">
      <c r="B71" s="14"/>
    </row>
    <row r="72" spans="2:2" x14ac:dyDescent="0.3">
      <c r="B72" s="14"/>
    </row>
    <row r="73" spans="2:2" x14ac:dyDescent="0.3">
      <c r="B73" s="14"/>
    </row>
    <row r="74" spans="2:2" x14ac:dyDescent="0.3">
      <c r="B74" s="14"/>
    </row>
    <row r="75" spans="2:2" x14ac:dyDescent="0.3">
      <c r="B75" s="14"/>
    </row>
    <row r="76" spans="2:2" x14ac:dyDescent="0.3">
      <c r="B76" s="14"/>
    </row>
    <row r="77" spans="2:2" x14ac:dyDescent="0.3">
      <c r="B77" s="14"/>
    </row>
    <row r="78" spans="2:2" x14ac:dyDescent="0.3">
      <c r="B78" s="14"/>
    </row>
    <row r="79" spans="2:2" x14ac:dyDescent="0.3">
      <c r="B79" s="14"/>
    </row>
    <row r="80" spans="2:2"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119" spans="2:2" x14ac:dyDescent="0.3">
      <c r="B119" s="14"/>
    </row>
    <row r="120" spans="2:2" x14ac:dyDescent="0.3">
      <c r="B120" s="14"/>
    </row>
    <row r="121" spans="2:2" x14ac:dyDescent="0.3">
      <c r="B121" s="14"/>
    </row>
    <row r="122" spans="2:2" x14ac:dyDescent="0.3">
      <c r="B122" s="14"/>
    </row>
    <row r="123" spans="2:2" x14ac:dyDescent="0.3">
      <c r="B123" s="14"/>
    </row>
    <row r="124" spans="2:2" x14ac:dyDescent="0.3">
      <c r="B124" s="14"/>
    </row>
    <row r="125" spans="2:2" x14ac:dyDescent="0.3">
      <c r="B125" s="14"/>
    </row>
    <row r="126" spans="2:2" x14ac:dyDescent="0.3">
      <c r="B126" s="14"/>
    </row>
    <row r="127" spans="2:2" x14ac:dyDescent="0.3">
      <c r="B127" s="14"/>
    </row>
    <row r="128" spans="2:2" x14ac:dyDescent="0.3">
      <c r="B128" s="14"/>
    </row>
    <row r="129" spans="2:2" x14ac:dyDescent="0.3">
      <c r="B129" s="14"/>
    </row>
    <row r="130" spans="2:2" x14ac:dyDescent="0.3">
      <c r="B130" s="14"/>
    </row>
    <row r="131" spans="2:2" x14ac:dyDescent="0.3">
      <c r="B131" s="14"/>
    </row>
    <row r="132" spans="2:2" x14ac:dyDescent="0.3">
      <c r="B132" s="14"/>
    </row>
    <row r="133" spans="2:2" x14ac:dyDescent="0.3">
      <c r="B133" s="14"/>
    </row>
    <row r="134" spans="2:2" x14ac:dyDescent="0.3">
      <c r="B134" s="14"/>
    </row>
    <row r="135" spans="2:2" x14ac:dyDescent="0.3">
      <c r="B135" s="14"/>
    </row>
    <row r="136" spans="2:2" x14ac:dyDescent="0.3">
      <c r="B136" s="14"/>
    </row>
    <row r="137" spans="2:2" x14ac:dyDescent="0.3">
      <c r="B137" s="14"/>
    </row>
    <row r="138" spans="2:2" x14ac:dyDescent="0.3">
      <c r="B138" s="14"/>
    </row>
    <row r="139" spans="2:2" x14ac:dyDescent="0.3">
      <c r="B139" s="14"/>
    </row>
    <row r="140" spans="2:2" x14ac:dyDescent="0.3">
      <c r="B140" s="14"/>
    </row>
    <row r="141" spans="2:2" x14ac:dyDescent="0.3">
      <c r="B141" s="14"/>
    </row>
    <row r="142" spans="2:2" x14ac:dyDescent="0.3">
      <c r="B142" s="14"/>
    </row>
    <row r="143" spans="2:2" x14ac:dyDescent="0.3">
      <c r="B143" s="14"/>
    </row>
    <row r="144" spans="2:2" x14ac:dyDescent="0.3">
      <c r="B144" s="14"/>
    </row>
    <row r="145" spans="2:2" x14ac:dyDescent="0.3">
      <c r="B145" s="14"/>
    </row>
    <row r="146" spans="2:2" x14ac:dyDescent="0.3">
      <c r="B146" s="14"/>
    </row>
    <row r="147" spans="2:2" x14ac:dyDescent="0.3">
      <c r="B147" s="14"/>
    </row>
    <row r="148" spans="2:2" x14ac:dyDescent="0.3">
      <c r="B148" s="14"/>
    </row>
    <row r="149" spans="2:2" x14ac:dyDescent="0.3">
      <c r="B149" s="14"/>
    </row>
    <row r="150" spans="2:2" x14ac:dyDescent="0.3">
      <c r="B150" s="14"/>
    </row>
    <row r="151" spans="2:2" x14ac:dyDescent="0.3">
      <c r="B151" s="14"/>
    </row>
    <row r="152" spans="2:2" x14ac:dyDescent="0.3">
      <c r="B152" s="14"/>
    </row>
    <row r="153" spans="2:2" x14ac:dyDescent="0.3">
      <c r="B153" s="14"/>
    </row>
    <row r="154" spans="2:2" x14ac:dyDescent="0.3">
      <c r="B154" s="14"/>
    </row>
    <row r="155" spans="2:2" x14ac:dyDescent="0.3">
      <c r="B155" s="14"/>
    </row>
    <row r="156" spans="2:2" x14ac:dyDescent="0.3">
      <c r="B156" s="14"/>
    </row>
    <row r="157" spans="2:2" x14ac:dyDescent="0.3">
      <c r="B157" s="14"/>
    </row>
    <row r="158" spans="2:2" x14ac:dyDescent="0.3">
      <c r="B158" s="14"/>
    </row>
    <row r="159" spans="2:2" x14ac:dyDescent="0.3">
      <c r="B159" s="14"/>
    </row>
    <row r="160" spans="2:2" x14ac:dyDescent="0.3">
      <c r="B160" s="14"/>
    </row>
    <row r="161" spans="2:2" x14ac:dyDescent="0.3">
      <c r="B161" s="14"/>
    </row>
    <row r="162" spans="2:2" x14ac:dyDescent="0.3">
      <c r="B162" s="14"/>
    </row>
    <row r="163" spans="2:2" x14ac:dyDescent="0.3">
      <c r="B163" s="14"/>
    </row>
    <row r="164" spans="2:2" x14ac:dyDescent="0.3">
      <c r="B164" s="14"/>
    </row>
    <row r="165" spans="2:2" x14ac:dyDescent="0.3">
      <c r="B165" s="14"/>
    </row>
    <row r="166" spans="2:2" x14ac:dyDescent="0.3">
      <c r="B166" s="14"/>
    </row>
    <row r="167" spans="2:2" x14ac:dyDescent="0.3">
      <c r="B167" s="14"/>
    </row>
    <row r="168" spans="2:2" x14ac:dyDescent="0.3">
      <c r="B168" s="14"/>
    </row>
    <row r="169" spans="2:2" x14ac:dyDescent="0.3">
      <c r="B169" s="14"/>
    </row>
    <row r="170" spans="2:2" x14ac:dyDescent="0.3">
      <c r="B170" s="14"/>
    </row>
    <row r="171" spans="2:2" x14ac:dyDescent="0.3">
      <c r="B171" s="14"/>
    </row>
    <row r="172" spans="2:2" x14ac:dyDescent="0.3">
      <c r="B172" s="14"/>
    </row>
    <row r="173" spans="2:2" x14ac:dyDescent="0.3">
      <c r="B173" s="14"/>
    </row>
    <row r="174" spans="2:2" x14ac:dyDescent="0.3">
      <c r="B174" s="14"/>
    </row>
    <row r="175" spans="2:2" x14ac:dyDescent="0.3">
      <c r="B175" s="14"/>
    </row>
    <row r="176" spans="2:2"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388" spans="2:2" x14ac:dyDescent="0.3">
      <c r="B388" s="14"/>
    </row>
    <row r="389" spans="2:2" x14ac:dyDescent="0.3">
      <c r="B389" s="14"/>
    </row>
    <row r="390" spans="2:2" x14ac:dyDescent="0.3">
      <c r="B390" s="14"/>
    </row>
    <row r="391" spans="2:2" x14ac:dyDescent="0.3">
      <c r="B391" s="14"/>
    </row>
    <row r="392" spans="2:2" x14ac:dyDescent="0.3">
      <c r="B392" s="14"/>
    </row>
    <row r="393" spans="2:2" x14ac:dyDescent="0.3">
      <c r="B393" s="14"/>
    </row>
    <row r="394" spans="2:2" x14ac:dyDescent="0.3">
      <c r="B394" s="14"/>
    </row>
    <row r="395" spans="2:2" x14ac:dyDescent="0.3">
      <c r="B395" s="14"/>
    </row>
    <row r="396" spans="2:2" x14ac:dyDescent="0.3">
      <c r="B396" s="14"/>
    </row>
    <row r="397" spans="2:2" x14ac:dyDescent="0.3">
      <c r="B397" s="14"/>
    </row>
    <row r="398" spans="2:2" x14ac:dyDescent="0.3">
      <c r="B398" s="14"/>
    </row>
    <row r="399" spans="2:2" x14ac:dyDescent="0.3">
      <c r="B399" s="14"/>
    </row>
    <row r="400" spans="2:2" x14ac:dyDescent="0.3">
      <c r="B400" s="14"/>
    </row>
    <row r="401" spans="2:2" x14ac:dyDescent="0.3">
      <c r="B401" s="14"/>
    </row>
    <row r="402" spans="2:2" x14ac:dyDescent="0.3">
      <c r="B402" s="14"/>
    </row>
    <row r="403" spans="2:2" x14ac:dyDescent="0.3">
      <c r="B403" s="14"/>
    </row>
    <row r="404" spans="2:2" x14ac:dyDescent="0.3">
      <c r="B404" s="14"/>
    </row>
    <row r="405" spans="2:2" x14ac:dyDescent="0.3">
      <c r="B405" s="14"/>
    </row>
    <row r="406" spans="2:2" x14ac:dyDescent="0.3">
      <c r="B406" s="14"/>
    </row>
    <row r="407" spans="2:2" x14ac:dyDescent="0.3">
      <c r="B407" s="14"/>
    </row>
    <row r="408" spans="2:2" x14ac:dyDescent="0.3">
      <c r="B408" s="14"/>
    </row>
    <row r="409" spans="2:2" x14ac:dyDescent="0.3">
      <c r="B409" s="14"/>
    </row>
    <row r="410" spans="2:2" x14ac:dyDescent="0.3">
      <c r="B410" s="14"/>
    </row>
    <row r="411" spans="2:2" x14ac:dyDescent="0.3">
      <c r="B411" s="14"/>
    </row>
    <row r="412" spans="2:2" x14ac:dyDescent="0.3">
      <c r="B412" s="14"/>
    </row>
    <row r="413" spans="2:2" x14ac:dyDescent="0.3">
      <c r="B413" s="14"/>
    </row>
    <row r="414" spans="2:2" x14ac:dyDescent="0.3">
      <c r="B414" s="14"/>
    </row>
    <row r="415" spans="2:2" x14ac:dyDescent="0.3">
      <c r="B415" s="14"/>
    </row>
    <row r="416" spans="2:2" x14ac:dyDescent="0.3">
      <c r="B416" s="14"/>
    </row>
    <row r="417" spans="2:2" x14ac:dyDescent="0.3">
      <c r="B417" s="14"/>
    </row>
    <row r="418" spans="2:2" x14ac:dyDescent="0.3">
      <c r="B418" s="14"/>
    </row>
    <row r="419" spans="2:2" x14ac:dyDescent="0.3">
      <c r="B419" s="14"/>
    </row>
    <row r="420" spans="2:2" x14ac:dyDescent="0.3">
      <c r="B420" s="14"/>
    </row>
    <row r="421" spans="2:2" x14ac:dyDescent="0.3">
      <c r="B421" s="14"/>
    </row>
    <row r="422" spans="2:2" x14ac:dyDescent="0.3">
      <c r="B422" s="14"/>
    </row>
    <row r="423" spans="2:2" x14ac:dyDescent="0.3">
      <c r="B423" s="14"/>
    </row>
    <row r="424" spans="2:2" x14ac:dyDescent="0.3">
      <c r="B424" s="14"/>
    </row>
    <row r="425" spans="2:2" x14ac:dyDescent="0.3">
      <c r="B425" s="14"/>
    </row>
    <row r="426" spans="2:2" x14ac:dyDescent="0.3">
      <c r="B426" s="14"/>
    </row>
    <row r="427" spans="2:2" x14ac:dyDescent="0.3">
      <c r="B427" s="14"/>
    </row>
    <row r="428" spans="2:2" x14ac:dyDescent="0.3">
      <c r="B428" s="14"/>
    </row>
    <row r="429" spans="2:2" x14ac:dyDescent="0.3">
      <c r="B429" s="14"/>
    </row>
    <row r="430" spans="2:2" x14ac:dyDescent="0.3">
      <c r="B430" s="14"/>
    </row>
    <row r="431" spans="2:2" x14ac:dyDescent="0.3">
      <c r="B431" s="14"/>
    </row>
    <row r="432" spans="2:2" x14ac:dyDescent="0.3">
      <c r="B432" s="14"/>
    </row>
    <row r="433" spans="2:2" x14ac:dyDescent="0.3">
      <c r="B433" s="14"/>
    </row>
    <row r="434" spans="2:2" x14ac:dyDescent="0.3">
      <c r="B434" s="14"/>
    </row>
    <row r="435" spans="2:2" x14ac:dyDescent="0.3">
      <c r="B435" s="14"/>
    </row>
    <row r="436" spans="2:2" x14ac:dyDescent="0.3">
      <c r="B436" s="14"/>
    </row>
    <row r="437" spans="2:2" x14ac:dyDescent="0.3">
      <c r="B437" s="14"/>
    </row>
    <row r="438" spans="2:2" x14ac:dyDescent="0.3">
      <c r="B438" s="14"/>
    </row>
    <row r="439" spans="2:2" x14ac:dyDescent="0.3">
      <c r="B439" s="14"/>
    </row>
    <row r="440" spans="2:2" x14ac:dyDescent="0.3">
      <c r="B440" s="14"/>
    </row>
    <row r="441" spans="2:2" x14ac:dyDescent="0.3">
      <c r="B441" s="14"/>
    </row>
    <row r="442" spans="2:2" x14ac:dyDescent="0.3">
      <c r="B442" s="14"/>
    </row>
    <row r="443" spans="2:2" x14ac:dyDescent="0.3">
      <c r="B443" s="14"/>
    </row>
    <row r="444" spans="2:2" x14ac:dyDescent="0.3">
      <c r="B444" s="14"/>
    </row>
    <row r="445" spans="2:2" x14ac:dyDescent="0.3">
      <c r="B445" s="14"/>
    </row>
    <row r="446" spans="2:2" x14ac:dyDescent="0.3">
      <c r="B446" s="14"/>
    </row>
    <row r="447" spans="2:2" x14ac:dyDescent="0.3">
      <c r="B447" s="14"/>
    </row>
    <row r="448" spans="2:2" x14ac:dyDescent="0.3">
      <c r="B448" s="14"/>
    </row>
    <row r="449" spans="2:2" x14ac:dyDescent="0.3">
      <c r="B449" s="14"/>
    </row>
    <row r="450" spans="2:2" x14ac:dyDescent="0.3">
      <c r="B450" s="14"/>
    </row>
    <row r="451" spans="2:2" x14ac:dyDescent="0.3">
      <c r="B451" s="14"/>
    </row>
    <row r="452" spans="2:2" x14ac:dyDescent="0.3">
      <c r="B452" s="14"/>
    </row>
    <row r="453" spans="2:2" x14ac:dyDescent="0.3">
      <c r="B453" s="14"/>
    </row>
    <row r="454" spans="2:2" x14ac:dyDescent="0.3">
      <c r="B454" s="14"/>
    </row>
    <row r="455" spans="2:2" x14ac:dyDescent="0.3">
      <c r="B455" s="14"/>
    </row>
    <row r="456" spans="2:2" x14ac:dyDescent="0.3">
      <c r="B456" s="14"/>
    </row>
    <row r="457" spans="2:2" x14ac:dyDescent="0.3">
      <c r="B457" s="14"/>
    </row>
    <row r="458" spans="2:2" x14ac:dyDescent="0.3">
      <c r="B458" s="14"/>
    </row>
    <row r="459" spans="2:2" x14ac:dyDescent="0.3">
      <c r="B459" s="14"/>
    </row>
    <row r="460" spans="2:2" x14ac:dyDescent="0.3">
      <c r="B460" s="14"/>
    </row>
    <row r="461" spans="2:2" x14ac:dyDescent="0.3">
      <c r="B461" s="14"/>
    </row>
    <row r="462" spans="2:2" x14ac:dyDescent="0.3">
      <c r="B462" s="14"/>
    </row>
    <row r="463" spans="2:2" x14ac:dyDescent="0.3">
      <c r="B463" s="14"/>
    </row>
    <row r="464" spans="2:2" x14ac:dyDescent="0.3">
      <c r="B464" s="14"/>
    </row>
    <row r="465" spans="2:2" x14ac:dyDescent="0.3">
      <c r="B465" s="14"/>
    </row>
    <row r="466" spans="2:2" x14ac:dyDescent="0.3">
      <c r="B466" s="14"/>
    </row>
    <row r="467" spans="2:2" x14ac:dyDescent="0.3">
      <c r="B467" s="14"/>
    </row>
    <row r="468" spans="2:2" x14ac:dyDescent="0.3">
      <c r="B468" s="14"/>
    </row>
    <row r="469" spans="2:2" x14ac:dyDescent="0.3">
      <c r="B469" s="14"/>
    </row>
    <row r="470" spans="2:2" x14ac:dyDescent="0.3">
      <c r="B470" s="14"/>
    </row>
    <row r="471" spans="2:2" x14ac:dyDescent="0.3">
      <c r="B471" s="14"/>
    </row>
    <row r="472" spans="2:2" x14ac:dyDescent="0.3">
      <c r="B472" s="14"/>
    </row>
    <row r="473" spans="2:2" x14ac:dyDescent="0.3">
      <c r="B473" s="14"/>
    </row>
    <row r="474" spans="2:2" x14ac:dyDescent="0.3">
      <c r="B474" s="14"/>
    </row>
    <row r="475" spans="2:2" x14ac:dyDescent="0.3">
      <c r="B475" s="14"/>
    </row>
    <row r="476" spans="2:2" x14ac:dyDescent="0.3">
      <c r="B476" s="14"/>
    </row>
    <row r="477" spans="2:2" x14ac:dyDescent="0.3">
      <c r="B477" s="14"/>
    </row>
    <row r="478" spans="2:2" x14ac:dyDescent="0.3">
      <c r="B478" s="14"/>
    </row>
    <row r="479" spans="2:2" x14ac:dyDescent="0.3">
      <c r="B479" s="14"/>
    </row>
    <row r="480" spans="2:2" x14ac:dyDescent="0.3">
      <c r="B480" s="14"/>
    </row>
    <row r="481" spans="2:2" x14ac:dyDescent="0.3">
      <c r="B481" s="14"/>
    </row>
    <row r="482" spans="2:2" x14ac:dyDescent="0.3">
      <c r="B482" s="14"/>
    </row>
    <row r="483" spans="2:2" x14ac:dyDescent="0.3">
      <c r="B483" s="14"/>
    </row>
    <row r="484" spans="2:2" x14ac:dyDescent="0.3">
      <c r="B484" s="14"/>
    </row>
    <row r="485" spans="2:2" x14ac:dyDescent="0.3">
      <c r="B485" s="14"/>
    </row>
    <row r="486" spans="2:2" x14ac:dyDescent="0.3">
      <c r="B486" s="14"/>
    </row>
    <row r="487" spans="2:2" x14ac:dyDescent="0.3">
      <c r="B487" s="14"/>
    </row>
    <row r="488" spans="2:2" x14ac:dyDescent="0.3">
      <c r="B488" s="14"/>
    </row>
    <row r="489" spans="2:2" x14ac:dyDescent="0.3">
      <c r="B489" s="14"/>
    </row>
    <row r="490" spans="2:2" x14ac:dyDescent="0.3">
      <c r="B490" s="14"/>
    </row>
    <row r="491" spans="2:2" x14ac:dyDescent="0.3">
      <c r="B491" s="14"/>
    </row>
    <row r="492" spans="2:2" x14ac:dyDescent="0.3">
      <c r="B492" s="14"/>
    </row>
    <row r="493" spans="2:2" x14ac:dyDescent="0.3">
      <c r="B493" s="14"/>
    </row>
    <row r="494" spans="2:2" x14ac:dyDescent="0.3">
      <c r="B494" s="14"/>
    </row>
    <row r="495" spans="2:2" x14ac:dyDescent="0.3">
      <c r="B495" s="14"/>
    </row>
    <row r="496" spans="2:2" x14ac:dyDescent="0.3">
      <c r="B496" s="14"/>
    </row>
    <row r="497" spans="2:2" x14ac:dyDescent="0.3">
      <c r="B497" s="14"/>
    </row>
    <row r="498" spans="2:2" x14ac:dyDescent="0.3">
      <c r="B498" s="14"/>
    </row>
    <row r="499" spans="2:2" x14ac:dyDescent="0.3">
      <c r="B499" s="14"/>
    </row>
    <row r="500" spans="2:2" x14ac:dyDescent="0.3">
      <c r="B500" s="14"/>
    </row>
    <row r="501" spans="2:2" x14ac:dyDescent="0.3">
      <c r="B501" s="14"/>
    </row>
    <row r="502" spans="2:2" x14ac:dyDescent="0.3">
      <c r="B502" s="14"/>
    </row>
    <row r="503" spans="2:2" x14ac:dyDescent="0.3">
      <c r="B503" s="14"/>
    </row>
    <row r="504" spans="2:2" x14ac:dyDescent="0.3">
      <c r="B504" s="14"/>
    </row>
  </sheetData>
  <sheetProtection sheet="1" objects="1" scenarios="1"/>
  <mergeCells count="1">
    <mergeCell ref="A2:M2"/>
  </mergeCells>
  <pageMargins left="0.70866141732283472" right="0.70866141732283472" top="0.74803149606299213" bottom="0.74803149606299213" header="0.31496062992125984" footer="0.31496062992125984"/>
  <pageSetup paperSize="9" scale="48" orientation="landscape" r:id="rId1"/>
  <colBreaks count="1" manualBreakCount="1">
    <brk id="11" max="1048575" man="1"/>
  </colBreaks>
  <ignoredErrors>
    <ignoredError sqref="C10:K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106680</xdr:colOff>
                    <xdr:row>6</xdr:row>
                    <xdr:rowOff>297180</xdr:rowOff>
                  </from>
                  <to>
                    <xdr:col>1</xdr:col>
                    <xdr:colOff>320040</xdr:colOff>
                    <xdr:row>7</xdr:row>
                    <xdr:rowOff>220980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30480</xdr:colOff>
                    <xdr:row>6</xdr:row>
                    <xdr:rowOff>289560</xdr:rowOff>
                  </from>
                  <to>
                    <xdr:col>5</xdr:col>
                    <xdr:colOff>548640</xdr:colOff>
                    <xdr:row>7</xdr:row>
                    <xdr:rowOff>259080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7147-B314-4AFE-BDAD-9E2B5F16AE3B}">
  <sheetPr>
    <pageSetUpPr fitToPage="1"/>
  </sheetPr>
  <dimension ref="A2:F37"/>
  <sheetViews>
    <sheetView showGridLines="0" showRowColHeaders="0" zoomScale="60" zoomScaleNormal="60" zoomScaleSheetLayoutView="70" workbookViewId="0"/>
  </sheetViews>
  <sheetFormatPr baseColWidth="10" defaultColWidth="11.44140625" defaultRowHeight="14.4" x14ac:dyDescent="0.3"/>
  <cols>
    <col min="1" max="1" width="156.77734375" customWidth="1"/>
    <col min="2" max="2" width="4.21875" customWidth="1"/>
  </cols>
  <sheetData>
    <row r="2" spans="1:6" ht="91.5" customHeight="1" x14ac:dyDescent="0.3">
      <c r="A2" s="96"/>
      <c r="B2" s="15"/>
      <c r="C2" s="15"/>
      <c r="D2" s="15"/>
      <c r="E2" s="15"/>
      <c r="F2" s="15"/>
    </row>
    <row r="3" spans="1:6" ht="15" thickBot="1" x14ac:dyDescent="0.35"/>
    <row r="4" spans="1:6" ht="18.75" customHeight="1" thickTop="1" thickBot="1" x14ac:dyDescent="0.35">
      <c r="A4" s="91"/>
      <c r="B4" s="16"/>
      <c r="C4" s="16"/>
      <c r="D4" s="16"/>
      <c r="E4" s="16"/>
      <c r="F4" s="17"/>
    </row>
    <row r="5" spans="1:6" ht="3" customHeight="1" thickTop="1" x14ac:dyDescent="0.3"/>
    <row r="6" spans="1:6" s="18" customFormat="1" ht="18.75" customHeight="1" thickBot="1" x14ac:dyDescent="0.35">
      <c r="A6" s="30" t="s">
        <v>7</v>
      </c>
    </row>
    <row r="7" spans="1:6" ht="5.25" customHeight="1" thickTop="1" x14ac:dyDescent="0.3"/>
    <row r="8" spans="1:6" s="19" customFormat="1" ht="25.05" customHeight="1" x14ac:dyDescent="0.3">
      <c r="A8" s="20" t="s">
        <v>8</v>
      </c>
    </row>
    <row r="9" spans="1:6" s="19" customFormat="1" ht="25.05" customHeight="1" x14ac:dyDescent="0.3">
      <c r="A9" s="20" t="s">
        <v>9</v>
      </c>
    </row>
    <row r="10" spans="1:6" s="19" customFormat="1" ht="25.05" customHeight="1" x14ac:dyDescent="0.3">
      <c r="A10" s="20" t="s">
        <v>10</v>
      </c>
    </row>
    <row r="11" spans="1:6" s="19" customFormat="1" ht="25.05" customHeight="1" x14ac:dyDescent="0.3">
      <c r="A11" s="20" t="s">
        <v>11</v>
      </c>
    </row>
    <row r="12" spans="1:6" s="19" customFormat="1" ht="25.05" customHeight="1" x14ac:dyDescent="0.3">
      <c r="A12" s="20" t="s">
        <v>12</v>
      </c>
    </row>
    <row r="13" spans="1:6" s="19" customFormat="1" x14ac:dyDescent="0.3">
      <c r="A13" s="20"/>
    </row>
    <row r="14" spans="1:6" s="18" customFormat="1" ht="22.5" customHeight="1" thickBot="1" x14ac:dyDescent="0.35">
      <c r="A14" s="30" t="s">
        <v>13</v>
      </c>
    </row>
    <row r="15" spans="1:6" ht="5.25" customHeight="1" thickTop="1" x14ac:dyDescent="0.3"/>
    <row r="16" spans="1:6" s="21" customFormat="1" ht="25.05" customHeight="1" x14ac:dyDescent="0.3">
      <c r="A16" s="22" t="s">
        <v>14</v>
      </c>
    </row>
    <row r="17" spans="1:1" s="21" customFormat="1" ht="25.05" customHeight="1" x14ac:dyDescent="0.3">
      <c r="A17" s="22" t="s">
        <v>15</v>
      </c>
    </row>
    <row r="18" spans="1:1" s="21" customFormat="1" ht="25.05" customHeight="1" x14ac:dyDescent="0.3">
      <c r="A18" s="22" t="s">
        <v>16</v>
      </c>
    </row>
    <row r="19" spans="1:1" s="21" customFormat="1" ht="25.05" customHeight="1" x14ac:dyDescent="0.3">
      <c r="A19" s="22" t="s">
        <v>17</v>
      </c>
    </row>
    <row r="20" spans="1:1" s="21" customFormat="1" ht="25.05" customHeight="1" x14ac:dyDescent="0.3">
      <c r="A20" s="22" t="s">
        <v>18</v>
      </c>
    </row>
    <row r="21" spans="1:1" s="21" customFormat="1" ht="25.05" customHeight="1" x14ac:dyDescent="0.3">
      <c r="A21" s="22" t="s">
        <v>19</v>
      </c>
    </row>
    <row r="22" spans="1:1" s="21" customFormat="1" ht="25.05" customHeight="1" x14ac:dyDescent="0.3">
      <c r="A22" s="22" t="s">
        <v>20</v>
      </c>
    </row>
    <row r="23" spans="1:1" s="21" customFormat="1" ht="25.05" customHeight="1" x14ac:dyDescent="0.3">
      <c r="A23" s="22" t="s">
        <v>21</v>
      </c>
    </row>
    <row r="24" spans="1:1" s="21" customFormat="1" ht="25.05" customHeight="1" x14ac:dyDescent="0.3">
      <c r="A24" s="22" t="s">
        <v>22</v>
      </c>
    </row>
    <row r="25" spans="1:1" s="21" customFormat="1" ht="25.05" customHeight="1" x14ac:dyDescent="0.3">
      <c r="A25" s="22" t="s">
        <v>23</v>
      </c>
    </row>
    <row r="26" spans="1:1" s="21" customFormat="1" ht="25.05" customHeight="1" x14ac:dyDescent="0.3">
      <c r="A26" s="22" t="s">
        <v>24</v>
      </c>
    </row>
    <row r="27" spans="1:1" s="18" customFormat="1" ht="22.5" customHeight="1" thickBot="1" x14ac:dyDescent="0.35">
      <c r="A27" s="30" t="s">
        <v>25</v>
      </c>
    </row>
    <row r="28" spans="1:1" ht="5.25" customHeight="1" thickTop="1" x14ac:dyDescent="0.3"/>
    <row r="29" spans="1:1" s="19" customFormat="1" ht="25.05" customHeight="1" x14ac:dyDescent="0.3">
      <c r="A29" s="20" t="s">
        <v>26</v>
      </c>
    </row>
    <row r="30" spans="1:1" s="19" customFormat="1" ht="25.05" customHeight="1" x14ac:dyDescent="0.3">
      <c r="A30" s="20" t="s">
        <v>27</v>
      </c>
    </row>
    <row r="31" spans="1:1" s="19" customFormat="1" ht="25.05" customHeight="1" x14ac:dyDescent="0.3">
      <c r="A31" s="20" t="s">
        <v>28</v>
      </c>
    </row>
    <row r="32" spans="1:1" s="19" customFormat="1" ht="25.05" customHeight="1" x14ac:dyDescent="0.3">
      <c r="A32" s="20" t="s">
        <v>29</v>
      </c>
    </row>
    <row r="33" spans="1:1" s="19" customFormat="1" ht="25.05" customHeight="1" x14ac:dyDescent="0.3">
      <c r="A33" s="20" t="s">
        <v>30</v>
      </c>
    </row>
    <row r="34" spans="1:1" s="19" customFormat="1" ht="25.05" customHeight="1" x14ac:dyDescent="0.3">
      <c r="A34" s="20" t="s">
        <v>31</v>
      </c>
    </row>
    <row r="35" spans="1:1" s="19" customFormat="1" ht="25.05" customHeight="1" x14ac:dyDescent="0.3">
      <c r="A35" s="20" t="s">
        <v>32</v>
      </c>
    </row>
    <row r="36" spans="1:1" s="19" customFormat="1" ht="25.05" customHeight="1" x14ac:dyDescent="0.3">
      <c r="A36" s="20" t="s">
        <v>33</v>
      </c>
    </row>
    <row r="37" spans="1:1" ht="19.5" customHeight="1" x14ac:dyDescent="0.3">
      <c r="A37" s="23" t="s">
        <v>34</v>
      </c>
    </row>
  </sheetData>
  <pageMargins left="0.7" right="0.7" top="0.75" bottom="0.75" header="0.3" footer="0.3"/>
  <pageSetup paperSize="9" scale="6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D9D10-3C7C-499B-8305-B473015BFE92}">
  <sheetPr>
    <pageSetUpPr fitToPage="1"/>
  </sheetPr>
  <dimension ref="A1:F21"/>
  <sheetViews>
    <sheetView showGridLines="0" showRowColHeaders="0" zoomScale="85" zoomScaleNormal="85" zoomScaleSheetLayoutView="40" workbookViewId="0"/>
  </sheetViews>
  <sheetFormatPr baseColWidth="10" defaultColWidth="11.44140625" defaultRowHeight="14.4" x14ac:dyDescent="0.3"/>
  <cols>
    <col min="1" max="1" width="117.77734375" customWidth="1"/>
    <col min="2" max="2" width="4.21875" customWidth="1"/>
  </cols>
  <sheetData>
    <row r="1" spans="1:6" ht="48.75" customHeight="1" x14ac:dyDescent="0.3">
      <c r="A1" s="90"/>
      <c r="B1" s="15"/>
      <c r="C1" s="15"/>
      <c r="D1" s="15"/>
      <c r="E1" s="15"/>
      <c r="F1" s="15"/>
    </row>
    <row r="2" spans="1:6" ht="54" customHeight="1" thickBot="1" x14ac:dyDescent="0.35"/>
    <row r="3" spans="1:6" ht="18.75" customHeight="1" thickTop="1" thickBot="1" x14ac:dyDescent="0.35">
      <c r="A3" s="91"/>
      <c r="B3" s="16"/>
      <c r="C3" s="16"/>
      <c r="D3" s="16"/>
      <c r="E3" s="16"/>
      <c r="F3" s="17"/>
    </row>
    <row r="4" spans="1:6" ht="3" customHeight="1" thickTop="1" x14ac:dyDescent="0.3"/>
    <row r="5" spans="1:6" s="18" customFormat="1" ht="18.75" customHeight="1" x14ac:dyDescent="0.3">
      <c r="A5" s="99"/>
    </row>
    <row r="6" spans="1:6" s="19" customFormat="1" ht="14.55" customHeight="1" x14ac:dyDescent="0.3">
      <c r="A6" s="102" t="s">
        <v>35</v>
      </c>
    </row>
    <row r="7" spans="1:6" s="19" customFormat="1" ht="365.55" customHeight="1" x14ac:dyDescent="0.3">
      <c r="A7" s="102"/>
    </row>
    <row r="8" spans="1:6" s="19" customFormat="1" ht="33" customHeight="1" x14ac:dyDescent="0.3">
      <c r="A8" s="102"/>
    </row>
    <row r="9" spans="1:6" x14ac:dyDescent="0.3">
      <c r="A9" s="102"/>
    </row>
    <row r="10" spans="1:6" x14ac:dyDescent="0.3">
      <c r="A10" s="102"/>
    </row>
    <row r="11" spans="1:6" x14ac:dyDescent="0.3">
      <c r="A11" s="102"/>
    </row>
    <row r="12" spans="1:6" x14ac:dyDescent="0.3">
      <c r="A12" s="100"/>
    </row>
    <row r="13" spans="1:6" x14ac:dyDescent="0.3">
      <c r="A13" s="100"/>
    </row>
    <row r="14" spans="1:6" x14ac:dyDescent="0.3">
      <c r="A14" s="100"/>
    </row>
    <row r="15" spans="1:6" x14ac:dyDescent="0.3">
      <c r="A15" s="100"/>
    </row>
    <row r="16" spans="1:6" x14ac:dyDescent="0.3">
      <c r="A16" s="100"/>
    </row>
    <row r="17" spans="1:1" x14ac:dyDescent="0.3">
      <c r="A17" s="100"/>
    </row>
    <row r="18" spans="1:1" x14ac:dyDescent="0.3">
      <c r="A18" s="100"/>
    </row>
    <row r="19" spans="1:1" x14ac:dyDescent="0.3">
      <c r="A19" s="100"/>
    </row>
    <row r="20" spans="1:1" s="18" customFormat="1" ht="18.75" customHeight="1" x14ac:dyDescent="0.3">
      <c r="A20" s="27"/>
    </row>
    <row r="21" spans="1:1" x14ac:dyDescent="0.3">
      <c r="A21" s="27"/>
    </row>
  </sheetData>
  <mergeCells count="1">
    <mergeCell ref="A6:A11"/>
  </mergeCells>
  <pageMargins left="0.7" right="0.7" top="0.75" bottom="0.75" header="0.3" footer="0.3"/>
  <pageSetup paperSize="9"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E270-E901-4D9A-B608-EEC1F8C187E1}">
  <dimension ref="A1:L41"/>
  <sheetViews>
    <sheetView showGridLines="0" showRowColHeaders="0" zoomScale="70" zoomScaleNormal="70" zoomScaleSheetLayoutView="85" workbookViewId="0"/>
  </sheetViews>
  <sheetFormatPr baseColWidth="10" defaultColWidth="11.44140625" defaultRowHeight="14.4" x14ac:dyDescent="0.3"/>
  <cols>
    <col min="1" max="1" width="6.21875" customWidth="1"/>
    <col min="9" max="9" width="40.21875" customWidth="1"/>
  </cols>
  <sheetData>
    <row r="1" spans="1:12" ht="78.599999999999994" customHeight="1" x14ac:dyDescent="0.3"/>
    <row r="2" spans="1:12" ht="44.1" customHeight="1" x14ac:dyDescent="0.5">
      <c r="A2" s="103" t="s">
        <v>0</v>
      </c>
      <c r="B2" s="103"/>
      <c r="C2" s="103"/>
      <c r="D2" s="103"/>
      <c r="E2" s="103"/>
      <c r="F2" s="103"/>
      <c r="G2" s="103"/>
      <c r="H2" s="103"/>
      <c r="I2" s="103"/>
      <c r="J2" s="103"/>
      <c r="K2" s="15"/>
      <c r="L2" s="15"/>
    </row>
    <row r="4" spans="1:12" ht="32.549999999999997" customHeight="1" x14ac:dyDescent="0.3">
      <c r="A4" s="104" t="s">
        <v>36</v>
      </c>
      <c r="B4" s="105"/>
      <c r="C4" s="105"/>
      <c r="D4" s="105"/>
      <c r="E4" s="105"/>
      <c r="F4" s="105"/>
      <c r="G4" s="105"/>
      <c r="H4" s="105"/>
      <c r="I4" s="105"/>
      <c r="J4" s="106"/>
      <c r="K4" s="17"/>
      <c r="L4" s="17"/>
    </row>
    <row r="6" spans="1:12" ht="15" customHeight="1" x14ac:dyDescent="0.3">
      <c r="B6" s="107" t="s">
        <v>37</v>
      </c>
      <c r="C6" s="107"/>
      <c r="D6" s="107"/>
      <c r="E6" s="107"/>
      <c r="F6" s="107"/>
      <c r="G6" s="107"/>
      <c r="H6" s="107"/>
      <c r="I6" s="107"/>
    </row>
    <row r="7" spans="1:12" ht="14.55" customHeight="1" x14ac:dyDescent="0.3">
      <c r="B7" s="107"/>
      <c r="C7" s="107"/>
      <c r="D7" s="107"/>
      <c r="E7" s="107"/>
      <c r="F7" s="107"/>
      <c r="G7" s="107"/>
      <c r="H7" s="107"/>
      <c r="I7" s="107"/>
    </row>
    <row r="8" spans="1:12" ht="14.55" customHeight="1" x14ac:dyDescent="0.3">
      <c r="B8" s="107"/>
      <c r="C8" s="107"/>
      <c r="D8" s="107"/>
      <c r="E8" s="107"/>
      <c r="F8" s="107"/>
      <c r="G8" s="107"/>
      <c r="H8" s="107"/>
      <c r="I8" s="107"/>
    </row>
    <row r="9" spans="1:12" ht="14.55" customHeight="1" x14ac:dyDescent="0.3">
      <c r="B9" s="107"/>
      <c r="C9" s="107"/>
      <c r="D9" s="107"/>
      <c r="E9" s="107"/>
      <c r="F9" s="107"/>
      <c r="G9" s="107"/>
      <c r="H9" s="107"/>
      <c r="I9" s="107"/>
    </row>
    <row r="10" spans="1:12" ht="14.55" customHeight="1" x14ac:dyDescent="0.3">
      <c r="B10" s="107"/>
      <c r="C10" s="107"/>
      <c r="D10" s="107"/>
      <c r="E10" s="107"/>
      <c r="F10" s="107"/>
      <c r="G10" s="107"/>
      <c r="H10" s="107"/>
      <c r="I10" s="107"/>
    </row>
    <row r="11" spans="1:12" ht="14.55" customHeight="1" x14ac:dyDescent="0.3">
      <c r="B11" s="107"/>
      <c r="C11" s="107"/>
      <c r="D11" s="107"/>
      <c r="E11" s="107"/>
      <c r="F11" s="107"/>
      <c r="G11" s="107"/>
      <c r="H11" s="107"/>
      <c r="I11" s="107"/>
    </row>
    <row r="12" spans="1:12" ht="14.55" customHeight="1" x14ac:dyDescent="0.3">
      <c r="B12" s="107"/>
      <c r="C12" s="107"/>
      <c r="D12" s="107"/>
      <c r="E12" s="107"/>
      <c r="F12" s="107"/>
      <c r="G12" s="107"/>
      <c r="H12" s="107"/>
      <c r="I12" s="107"/>
    </row>
    <row r="13" spans="1:12" ht="14.55" customHeight="1" x14ac:dyDescent="0.3">
      <c r="B13" s="107"/>
      <c r="C13" s="107"/>
      <c r="D13" s="107"/>
      <c r="E13" s="107"/>
      <c r="F13" s="107"/>
      <c r="G13" s="107"/>
      <c r="H13" s="107"/>
      <c r="I13" s="107"/>
    </row>
    <row r="14" spans="1:12" ht="14.55" customHeight="1" x14ac:dyDescent="0.3">
      <c r="B14" s="107"/>
      <c r="C14" s="107"/>
      <c r="D14" s="107"/>
      <c r="E14" s="107"/>
      <c r="F14" s="107"/>
      <c r="G14" s="107"/>
      <c r="H14" s="107"/>
      <c r="I14" s="107"/>
    </row>
    <row r="15" spans="1:12" ht="14.55" customHeight="1" x14ac:dyDescent="0.3">
      <c r="B15" s="107"/>
      <c r="C15" s="107"/>
      <c r="D15" s="107"/>
      <c r="E15" s="107"/>
      <c r="F15" s="107"/>
      <c r="G15" s="107"/>
      <c r="H15" s="107"/>
      <c r="I15" s="107"/>
    </row>
    <row r="16" spans="1:12" ht="14.55" customHeight="1" x14ac:dyDescent="0.3">
      <c r="B16" s="107"/>
      <c r="C16" s="107"/>
      <c r="D16" s="107"/>
      <c r="E16" s="107"/>
      <c r="F16" s="107"/>
      <c r="G16" s="107"/>
      <c r="H16" s="107"/>
      <c r="I16" s="107"/>
    </row>
    <row r="17" spans="2:9" ht="14.55" customHeight="1" x14ac:dyDescent="0.3">
      <c r="B17" s="107"/>
      <c r="C17" s="107"/>
      <c r="D17" s="107"/>
      <c r="E17" s="107"/>
      <c r="F17" s="107"/>
      <c r="G17" s="107"/>
      <c r="H17" s="107"/>
      <c r="I17" s="107"/>
    </row>
    <row r="18" spans="2:9" ht="14.55" customHeight="1" x14ac:dyDescent="0.3">
      <c r="B18" s="107"/>
      <c r="C18" s="107"/>
      <c r="D18" s="107"/>
      <c r="E18" s="107"/>
      <c r="F18" s="107"/>
      <c r="G18" s="107"/>
      <c r="H18" s="107"/>
      <c r="I18" s="107"/>
    </row>
    <row r="19" spans="2:9" ht="14.55" customHeight="1" x14ac:dyDescent="0.3">
      <c r="B19" s="107"/>
      <c r="C19" s="107"/>
      <c r="D19" s="107"/>
      <c r="E19" s="107"/>
      <c r="F19" s="107"/>
      <c r="G19" s="107"/>
      <c r="H19" s="107"/>
      <c r="I19" s="107"/>
    </row>
    <row r="20" spans="2:9" ht="14.55" customHeight="1" x14ac:dyDescent="0.3">
      <c r="B20" s="107"/>
      <c r="C20" s="107"/>
      <c r="D20" s="107"/>
      <c r="E20" s="107"/>
      <c r="F20" s="107"/>
      <c r="G20" s="107"/>
      <c r="H20" s="107"/>
      <c r="I20" s="107"/>
    </row>
    <row r="21" spans="2:9" ht="14.55" customHeight="1" x14ac:dyDescent="0.3">
      <c r="B21" s="107"/>
      <c r="C21" s="107"/>
      <c r="D21" s="107"/>
      <c r="E21" s="107"/>
      <c r="F21" s="107"/>
      <c r="G21" s="107"/>
      <c r="H21" s="107"/>
      <c r="I21" s="107"/>
    </row>
    <row r="22" spans="2:9" ht="14.55" customHeight="1" x14ac:dyDescent="0.3">
      <c r="B22" s="107"/>
      <c r="C22" s="107"/>
      <c r="D22" s="107"/>
      <c r="E22" s="107"/>
      <c r="F22" s="107"/>
      <c r="G22" s="107"/>
      <c r="H22" s="107"/>
      <c r="I22" s="107"/>
    </row>
    <row r="23" spans="2:9" ht="14.55" customHeight="1" x14ac:dyDescent="0.3">
      <c r="B23" s="107"/>
      <c r="C23" s="107"/>
      <c r="D23" s="107"/>
      <c r="E23" s="107"/>
      <c r="F23" s="107"/>
      <c r="G23" s="107"/>
      <c r="H23" s="107"/>
      <c r="I23" s="107"/>
    </row>
    <row r="24" spans="2:9" ht="14.55" customHeight="1" x14ac:dyDescent="0.3">
      <c r="B24" s="107"/>
      <c r="C24" s="107"/>
      <c r="D24" s="107"/>
      <c r="E24" s="107"/>
      <c r="F24" s="107"/>
      <c r="G24" s="107"/>
      <c r="H24" s="107"/>
      <c r="I24" s="107"/>
    </row>
    <row r="25" spans="2:9" ht="14.55" customHeight="1" x14ac:dyDescent="0.3">
      <c r="B25" s="107"/>
      <c r="C25" s="107"/>
      <c r="D25" s="107"/>
      <c r="E25" s="107"/>
      <c r="F25" s="107"/>
      <c r="G25" s="107"/>
      <c r="H25" s="107"/>
      <c r="I25" s="107"/>
    </row>
    <row r="26" spans="2:9" ht="14.55" customHeight="1" x14ac:dyDescent="0.3">
      <c r="B26" s="107"/>
      <c r="C26" s="107"/>
      <c r="D26" s="107"/>
      <c r="E26" s="107"/>
      <c r="F26" s="107"/>
      <c r="G26" s="107"/>
      <c r="H26" s="107"/>
      <c r="I26" s="107"/>
    </row>
    <row r="27" spans="2:9" ht="14.55" customHeight="1" x14ac:dyDescent="0.3">
      <c r="B27" s="107"/>
      <c r="C27" s="107"/>
      <c r="D27" s="107"/>
      <c r="E27" s="107"/>
      <c r="F27" s="107"/>
      <c r="G27" s="107"/>
      <c r="H27" s="107"/>
      <c r="I27" s="107"/>
    </row>
    <row r="28" spans="2:9" ht="14.55" customHeight="1" x14ac:dyDescent="0.3">
      <c r="B28" s="107"/>
      <c r="C28" s="107"/>
      <c r="D28" s="107"/>
      <c r="E28" s="107"/>
      <c r="F28" s="107"/>
      <c r="G28" s="107"/>
      <c r="H28" s="107"/>
      <c r="I28" s="107"/>
    </row>
    <row r="29" spans="2:9" ht="14.55" customHeight="1" x14ac:dyDescent="0.3">
      <c r="B29" s="107"/>
      <c r="C29" s="107"/>
      <c r="D29" s="107"/>
      <c r="E29" s="107"/>
      <c r="F29" s="107"/>
      <c r="G29" s="107"/>
      <c r="H29" s="107"/>
      <c r="I29" s="107"/>
    </row>
    <row r="30" spans="2:9" ht="14.55" customHeight="1" x14ac:dyDescent="0.3">
      <c r="B30" s="107"/>
      <c r="C30" s="107"/>
      <c r="D30" s="107"/>
      <c r="E30" s="107"/>
      <c r="F30" s="107"/>
      <c r="G30" s="107"/>
      <c r="H30" s="107"/>
      <c r="I30" s="107"/>
    </row>
    <row r="31" spans="2:9" ht="14.55" customHeight="1" x14ac:dyDescent="0.3">
      <c r="B31" s="107"/>
      <c r="C31" s="107"/>
      <c r="D31" s="107"/>
      <c r="E31" s="107"/>
      <c r="F31" s="107"/>
      <c r="G31" s="107"/>
      <c r="H31" s="107"/>
      <c r="I31" s="107"/>
    </row>
    <row r="32" spans="2:9" ht="14.55" customHeight="1" x14ac:dyDescent="0.3">
      <c r="B32" s="107"/>
      <c r="C32" s="107"/>
      <c r="D32" s="107"/>
      <c r="E32" s="107"/>
      <c r="F32" s="107"/>
      <c r="G32" s="107"/>
      <c r="H32" s="107"/>
      <c r="I32" s="107"/>
    </row>
    <row r="33" spans="2:9" ht="14.55" customHeight="1" x14ac:dyDescent="0.3">
      <c r="B33" s="107"/>
      <c r="C33" s="107"/>
      <c r="D33" s="107"/>
      <c r="E33" s="107"/>
      <c r="F33" s="107"/>
      <c r="G33" s="107"/>
      <c r="H33" s="107"/>
      <c r="I33" s="107"/>
    </row>
    <row r="34" spans="2:9" ht="14.55" customHeight="1" x14ac:dyDescent="0.3">
      <c r="B34" s="107"/>
      <c r="C34" s="107"/>
      <c r="D34" s="107"/>
      <c r="E34" s="107"/>
      <c r="F34" s="107"/>
      <c r="G34" s="107"/>
      <c r="H34" s="107"/>
      <c r="I34" s="107"/>
    </row>
    <row r="35" spans="2:9" ht="14.55" customHeight="1" x14ac:dyDescent="0.3">
      <c r="B35" s="107"/>
      <c r="C35" s="107"/>
      <c r="D35" s="107"/>
      <c r="E35" s="107"/>
      <c r="F35" s="107"/>
      <c r="G35" s="107"/>
      <c r="H35" s="107"/>
      <c r="I35" s="107"/>
    </row>
    <row r="36" spans="2:9" ht="14.55" customHeight="1" x14ac:dyDescent="0.3">
      <c r="B36" s="107"/>
      <c r="C36" s="107"/>
      <c r="D36" s="107"/>
      <c r="E36" s="107"/>
      <c r="F36" s="107"/>
      <c r="G36" s="107"/>
      <c r="H36" s="107"/>
      <c r="I36" s="107"/>
    </row>
    <row r="37" spans="2:9" ht="45.6" customHeight="1" x14ac:dyDescent="0.3">
      <c r="B37" s="107"/>
      <c r="C37" s="107"/>
      <c r="D37" s="107"/>
      <c r="E37" s="107"/>
      <c r="F37" s="107"/>
      <c r="G37" s="107"/>
      <c r="H37" s="107"/>
      <c r="I37" s="107"/>
    </row>
    <row r="38" spans="2:9" ht="45.6" customHeight="1" x14ac:dyDescent="0.3">
      <c r="B38" s="107"/>
      <c r="C38" s="107"/>
      <c r="D38" s="107"/>
      <c r="E38" s="107"/>
      <c r="F38" s="107"/>
      <c r="G38" s="107"/>
      <c r="H38" s="107"/>
      <c r="I38" s="107"/>
    </row>
    <row r="39" spans="2:9" ht="45.6" customHeight="1" x14ac:dyDescent="0.3">
      <c r="B39" s="107"/>
      <c r="C39" s="107"/>
      <c r="D39" s="107"/>
      <c r="E39" s="107"/>
      <c r="F39" s="107"/>
      <c r="G39" s="107"/>
      <c r="H39" s="107"/>
      <c r="I39" s="107"/>
    </row>
    <row r="40" spans="2:9" ht="45.6" customHeight="1" x14ac:dyDescent="0.3">
      <c r="B40" s="107"/>
      <c r="C40" s="107"/>
      <c r="D40" s="107"/>
      <c r="E40" s="107"/>
      <c r="F40" s="107"/>
      <c r="G40" s="107"/>
      <c r="H40" s="107"/>
      <c r="I40" s="107"/>
    </row>
    <row r="41" spans="2:9" ht="45.6" customHeight="1" x14ac:dyDescent="0.3">
      <c r="B41" s="107"/>
      <c r="C41" s="107"/>
      <c r="D41" s="107"/>
      <c r="E41" s="107"/>
      <c r="F41" s="107"/>
      <c r="G41" s="107"/>
      <c r="H41" s="107"/>
      <c r="I41" s="107"/>
    </row>
  </sheetData>
  <mergeCells count="3">
    <mergeCell ref="A2:J2"/>
    <mergeCell ref="A4:J4"/>
    <mergeCell ref="B6:I41"/>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C8" sqref="C8"/>
    </sheetView>
  </sheetViews>
  <sheetFormatPr baseColWidth="10" defaultColWidth="11.44140625" defaultRowHeight="14.4" x14ac:dyDescent="0.3"/>
  <cols>
    <col min="2" max="2" width="47.21875" style="11" customWidth="1"/>
    <col min="3" max="3" width="41.5546875" bestFit="1" customWidth="1"/>
    <col min="5" max="5" width="49.21875" bestFit="1" customWidth="1"/>
    <col min="8" max="8" width="22.21875" bestFit="1" customWidth="1"/>
    <col min="12" max="12" width="49.21875" bestFit="1" customWidth="1"/>
    <col min="15" max="15" width="35.77734375" customWidth="1"/>
  </cols>
  <sheetData>
    <row r="1" spans="1:15" x14ac:dyDescent="0.3">
      <c r="B1" s="1" t="s">
        <v>38</v>
      </c>
      <c r="D1" s="108" t="s">
        <v>39</v>
      </c>
      <c r="E1" s="108"/>
      <c r="G1" s="108" t="s">
        <v>40</v>
      </c>
      <c r="H1" s="108"/>
      <c r="K1" s="108" t="s">
        <v>41</v>
      </c>
      <c r="L1" s="108"/>
      <c r="N1" s="108" t="s">
        <v>42</v>
      </c>
      <c r="O1" s="108"/>
    </row>
    <row r="2" spans="1:15" x14ac:dyDescent="0.3">
      <c r="A2">
        <v>1</v>
      </c>
      <c r="B2" t="s">
        <v>43</v>
      </c>
      <c r="C2" t="s">
        <v>44</v>
      </c>
      <c r="D2">
        <v>1</v>
      </c>
      <c r="E2" t="s">
        <v>45</v>
      </c>
      <c r="G2">
        <v>1</v>
      </c>
      <c r="H2" t="s">
        <v>46</v>
      </c>
      <c r="K2">
        <v>1</v>
      </c>
      <c r="L2" t="s">
        <v>47</v>
      </c>
      <c r="N2">
        <v>1</v>
      </c>
      <c r="O2" t="s">
        <v>46</v>
      </c>
    </row>
    <row r="3" spans="1:15" x14ac:dyDescent="0.3">
      <c r="A3">
        <v>2</v>
      </c>
      <c r="B3" t="s">
        <v>48</v>
      </c>
      <c r="C3" t="s">
        <v>49</v>
      </c>
      <c r="D3">
        <v>2</v>
      </c>
      <c r="E3" t="s">
        <v>50</v>
      </c>
      <c r="G3">
        <v>2</v>
      </c>
      <c r="H3" t="s">
        <v>51</v>
      </c>
      <c r="K3">
        <v>2</v>
      </c>
      <c r="L3" t="s">
        <v>50</v>
      </c>
      <c r="N3">
        <v>2</v>
      </c>
      <c r="O3" t="s">
        <v>52</v>
      </c>
    </row>
    <row r="4" spans="1:15" x14ac:dyDescent="0.3">
      <c r="A4">
        <v>3</v>
      </c>
      <c r="B4" t="s">
        <v>53</v>
      </c>
      <c r="C4" t="s">
        <v>54</v>
      </c>
      <c r="D4">
        <v>3</v>
      </c>
      <c r="E4" t="s">
        <v>55</v>
      </c>
      <c r="G4">
        <v>3</v>
      </c>
      <c r="H4" t="s">
        <v>56</v>
      </c>
      <c r="K4">
        <v>3</v>
      </c>
      <c r="L4" t="s">
        <v>55</v>
      </c>
      <c r="N4">
        <v>3</v>
      </c>
      <c r="O4" t="s">
        <v>51</v>
      </c>
    </row>
    <row r="5" spans="1:15" x14ac:dyDescent="0.3">
      <c r="A5">
        <v>4</v>
      </c>
      <c r="B5" t="s">
        <v>57</v>
      </c>
      <c r="C5" t="s">
        <v>58</v>
      </c>
      <c r="G5">
        <v>4</v>
      </c>
      <c r="H5" t="s">
        <v>59</v>
      </c>
    </row>
    <row r="6" spans="1:15" x14ac:dyDescent="0.3">
      <c r="A6">
        <v>5</v>
      </c>
      <c r="B6" t="s">
        <v>60</v>
      </c>
      <c r="C6" t="s">
        <v>61</v>
      </c>
      <c r="G6">
        <v>5</v>
      </c>
      <c r="H6" t="s">
        <v>62</v>
      </c>
    </row>
    <row r="7" spans="1:15" x14ac:dyDescent="0.3">
      <c r="A7">
        <v>6</v>
      </c>
      <c r="B7" t="s">
        <v>63</v>
      </c>
      <c r="C7" t="s">
        <v>259</v>
      </c>
      <c r="G7">
        <v>6</v>
      </c>
      <c r="H7" t="s">
        <v>64</v>
      </c>
    </row>
    <row r="8" spans="1:15" x14ac:dyDescent="0.3">
      <c r="A8">
        <v>7</v>
      </c>
      <c r="B8" t="s">
        <v>65</v>
      </c>
      <c r="C8" t="s">
        <v>66</v>
      </c>
      <c r="G8">
        <v>7</v>
      </c>
      <c r="H8" t="s">
        <v>67</v>
      </c>
    </row>
    <row r="9" spans="1:15" x14ac:dyDescent="0.3">
      <c r="A9">
        <v>8</v>
      </c>
      <c r="B9" t="s">
        <v>68</v>
      </c>
      <c r="C9" t="s">
        <v>69</v>
      </c>
      <c r="G9">
        <v>8</v>
      </c>
      <c r="H9" t="s">
        <v>70</v>
      </c>
    </row>
    <row r="10" spans="1:15" x14ac:dyDescent="0.3">
      <c r="A10">
        <v>9</v>
      </c>
      <c r="B10" t="s">
        <v>71</v>
      </c>
      <c r="C10" t="s">
        <v>55</v>
      </c>
      <c r="G10">
        <v>9</v>
      </c>
      <c r="H10" t="s">
        <v>72</v>
      </c>
    </row>
    <row r="11" spans="1:15" x14ac:dyDescent="0.3">
      <c r="A11">
        <v>10</v>
      </c>
      <c r="B11" t="s">
        <v>73</v>
      </c>
      <c r="C11" t="s">
        <v>74</v>
      </c>
      <c r="G11">
        <v>10</v>
      </c>
      <c r="H11" t="s">
        <v>75</v>
      </c>
    </row>
    <row r="12" spans="1:15" x14ac:dyDescent="0.3">
      <c r="A12">
        <v>11</v>
      </c>
      <c r="B12" t="s">
        <v>76</v>
      </c>
      <c r="C12" t="s">
        <v>77</v>
      </c>
      <c r="G12">
        <v>11</v>
      </c>
      <c r="H12" t="s">
        <v>78</v>
      </c>
    </row>
    <row r="13" spans="1:15" x14ac:dyDescent="0.3">
      <c r="B13"/>
      <c r="G13">
        <v>12</v>
      </c>
      <c r="H13" t="s">
        <v>52</v>
      </c>
    </row>
    <row r="14" spans="1:15" x14ac:dyDescent="0.3">
      <c r="B14"/>
      <c r="G14">
        <v>13</v>
      </c>
      <c r="H14" t="s">
        <v>79</v>
      </c>
    </row>
    <row r="15" spans="1:15" x14ac:dyDescent="0.3">
      <c r="B15"/>
      <c r="G15">
        <v>14</v>
      </c>
      <c r="H15" t="s">
        <v>80</v>
      </c>
    </row>
    <row r="16" spans="1:15" x14ac:dyDescent="0.3">
      <c r="B16"/>
      <c r="G16">
        <v>15</v>
      </c>
      <c r="H16" t="s">
        <v>81</v>
      </c>
    </row>
    <row r="17" spans="2:8" x14ac:dyDescent="0.3">
      <c r="B17"/>
      <c r="G17">
        <v>16</v>
      </c>
      <c r="H17" t="s">
        <v>82</v>
      </c>
    </row>
    <row r="18" spans="2:8" x14ac:dyDescent="0.3">
      <c r="B18"/>
      <c r="G18">
        <v>17</v>
      </c>
      <c r="H18" t="s">
        <v>83</v>
      </c>
    </row>
    <row r="19" spans="2:8" x14ac:dyDescent="0.3">
      <c r="B19"/>
      <c r="G19">
        <v>18</v>
      </c>
      <c r="H19" t="s">
        <v>84</v>
      </c>
    </row>
    <row r="20" spans="2:8" x14ac:dyDescent="0.3">
      <c r="B20"/>
      <c r="G20">
        <v>19</v>
      </c>
      <c r="H20" t="s">
        <v>85</v>
      </c>
    </row>
    <row r="21" spans="2:8" x14ac:dyDescent="0.3">
      <c r="B21"/>
      <c r="G21">
        <v>20</v>
      </c>
      <c r="H21" t="s">
        <v>86</v>
      </c>
    </row>
    <row r="22" spans="2:8" x14ac:dyDescent="0.3">
      <c r="B22"/>
      <c r="G22">
        <v>21</v>
      </c>
      <c r="H22" t="s">
        <v>87</v>
      </c>
    </row>
    <row r="23" spans="2:8" x14ac:dyDescent="0.3">
      <c r="B23"/>
      <c r="G23">
        <v>22</v>
      </c>
      <c r="H23" t="s">
        <v>88</v>
      </c>
    </row>
    <row r="24" spans="2:8" x14ac:dyDescent="0.3">
      <c r="B24"/>
      <c r="G24">
        <v>23</v>
      </c>
      <c r="H24" t="s">
        <v>89</v>
      </c>
    </row>
    <row r="25" spans="2:8" x14ac:dyDescent="0.3">
      <c r="B25"/>
      <c r="G25">
        <v>24</v>
      </c>
      <c r="H25" t="s">
        <v>90</v>
      </c>
    </row>
    <row r="26" spans="2:8" x14ac:dyDescent="0.3">
      <c r="B26"/>
      <c r="G26">
        <v>25</v>
      </c>
      <c r="H26" t="s">
        <v>91</v>
      </c>
    </row>
    <row r="27" spans="2:8" x14ac:dyDescent="0.3">
      <c r="B27"/>
      <c r="G27">
        <v>26</v>
      </c>
      <c r="H27" t="s">
        <v>92</v>
      </c>
    </row>
    <row r="28" spans="2:8" x14ac:dyDescent="0.3">
      <c r="B28"/>
      <c r="G28">
        <v>27</v>
      </c>
      <c r="H28" t="s">
        <v>93</v>
      </c>
    </row>
    <row r="29" spans="2:8" x14ac:dyDescent="0.3">
      <c r="B29"/>
      <c r="G29">
        <v>28</v>
      </c>
      <c r="H29" t="s">
        <v>94</v>
      </c>
    </row>
    <row r="30" spans="2:8" x14ac:dyDescent="0.3">
      <c r="B30"/>
      <c r="G30">
        <v>29</v>
      </c>
      <c r="H30" t="s">
        <v>95</v>
      </c>
    </row>
    <row r="31" spans="2:8" x14ac:dyDescent="0.3">
      <c r="B31"/>
      <c r="G31">
        <v>30</v>
      </c>
      <c r="H31" t="s">
        <v>96</v>
      </c>
    </row>
    <row r="32" spans="2:8" x14ac:dyDescent="0.3">
      <c r="B32"/>
      <c r="G32">
        <v>31</v>
      </c>
      <c r="H32" t="s">
        <v>97</v>
      </c>
    </row>
    <row r="33" spans="2:8" x14ac:dyDescent="0.3">
      <c r="B33"/>
      <c r="G33">
        <v>32</v>
      </c>
      <c r="H33" t="s">
        <v>98</v>
      </c>
    </row>
    <row r="34" spans="2:8" x14ac:dyDescent="0.3">
      <c r="B34"/>
      <c r="G34">
        <v>33</v>
      </c>
      <c r="H34" t="s">
        <v>99</v>
      </c>
    </row>
    <row r="35" spans="2:8" x14ac:dyDescent="0.3">
      <c r="B35"/>
      <c r="G35">
        <v>34</v>
      </c>
      <c r="H35" t="s">
        <v>100</v>
      </c>
    </row>
    <row r="36" spans="2:8" x14ac:dyDescent="0.3">
      <c r="B36"/>
      <c r="G36">
        <v>35</v>
      </c>
      <c r="H36" t="s">
        <v>101</v>
      </c>
    </row>
    <row r="37" spans="2:8" x14ac:dyDescent="0.3">
      <c r="B37"/>
      <c r="G37">
        <v>36</v>
      </c>
      <c r="H37" t="s">
        <v>102</v>
      </c>
    </row>
    <row r="38" spans="2:8" x14ac:dyDescent="0.3">
      <c r="B38"/>
      <c r="G38">
        <v>37</v>
      </c>
      <c r="H38" t="s">
        <v>103</v>
      </c>
    </row>
    <row r="39" spans="2:8" x14ac:dyDescent="0.3">
      <c r="B39"/>
      <c r="G39">
        <v>38</v>
      </c>
      <c r="H39" t="s">
        <v>104</v>
      </c>
    </row>
    <row r="40" spans="2:8" x14ac:dyDescent="0.3">
      <c r="B40"/>
      <c r="G40">
        <v>39</v>
      </c>
      <c r="H40" t="s">
        <v>105</v>
      </c>
    </row>
    <row r="41" spans="2:8" x14ac:dyDescent="0.3">
      <c r="B41"/>
      <c r="G41">
        <v>40</v>
      </c>
      <c r="H41" t="s">
        <v>106</v>
      </c>
    </row>
    <row r="42" spans="2:8" x14ac:dyDescent="0.3">
      <c r="B42"/>
      <c r="G42">
        <v>41</v>
      </c>
      <c r="H42" t="s">
        <v>107</v>
      </c>
    </row>
    <row r="43" spans="2:8" x14ac:dyDescent="0.3">
      <c r="B43"/>
      <c r="G43">
        <v>42</v>
      </c>
      <c r="H43" t="s">
        <v>108</v>
      </c>
    </row>
    <row r="44" spans="2:8" x14ac:dyDescent="0.3">
      <c r="B44"/>
      <c r="G44">
        <v>43</v>
      </c>
      <c r="H44" t="s">
        <v>109</v>
      </c>
    </row>
    <row r="45" spans="2:8" x14ac:dyDescent="0.3">
      <c r="B45"/>
      <c r="G45">
        <v>44</v>
      </c>
      <c r="H45" t="s">
        <v>110</v>
      </c>
    </row>
    <row r="46" spans="2:8" x14ac:dyDescent="0.3">
      <c r="B46"/>
      <c r="G46">
        <v>45</v>
      </c>
      <c r="H46" t="s">
        <v>111</v>
      </c>
    </row>
    <row r="47" spans="2:8" x14ac:dyDescent="0.3">
      <c r="B47"/>
      <c r="G47">
        <v>46</v>
      </c>
      <c r="H47" t="s">
        <v>112</v>
      </c>
    </row>
    <row r="48" spans="2:8" x14ac:dyDescent="0.3">
      <c r="B48"/>
      <c r="G48">
        <v>47</v>
      </c>
      <c r="H48" t="s">
        <v>113</v>
      </c>
    </row>
    <row r="49" spans="2:8" x14ac:dyDescent="0.3">
      <c r="B49"/>
      <c r="G49">
        <v>48</v>
      </c>
      <c r="H49" t="s">
        <v>114</v>
      </c>
    </row>
    <row r="50" spans="2:8" x14ac:dyDescent="0.3">
      <c r="B50"/>
      <c r="G50">
        <v>49</v>
      </c>
      <c r="H50" t="s">
        <v>115</v>
      </c>
    </row>
    <row r="51" spans="2:8" x14ac:dyDescent="0.3">
      <c r="B51"/>
      <c r="G51">
        <v>50</v>
      </c>
      <c r="H51" t="s">
        <v>116</v>
      </c>
    </row>
    <row r="52" spans="2:8" x14ac:dyDescent="0.3">
      <c r="B52"/>
      <c r="G52">
        <v>51</v>
      </c>
      <c r="H52" t="s">
        <v>117</v>
      </c>
    </row>
    <row r="53" spans="2:8" x14ac:dyDescent="0.3">
      <c r="B53"/>
      <c r="G53">
        <v>52</v>
      </c>
      <c r="H53" t="s">
        <v>118</v>
      </c>
    </row>
    <row r="54" spans="2:8" x14ac:dyDescent="0.3">
      <c r="B54"/>
      <c r="G54">
        <v>53</v>
      </c>
      <c r="H54" t="s">
        <v>119</v>
      </c>
    </row>
    <row r="55" spans="2:8" x14ac:dyDescent="0.3">
      <c r="B55"/>
      <c r="G55">
        <v>54</v>
      </c>
      <c r="H55" t="s">
        <v>120</v>
      </c>
    </row>
    <row r="56" spans="2:8" x14ac:dyDescent="0.3">
      <c r="B56"/>
      <c r="G56">
        <v>55</v>
      </c>
      <c r="H56" t="s">
        <v>121</v>
      </c>
    </row>
    <row r="57" spans="2:8" x14ac:dyDescent="0.3">
      <c r="B57"/>
      <c r="G57">
        <v>56</v>
      </c>
      <c r="H57" t="s">
        <v>122</v>
      </c>
    </row>
    <row r="58" spans="2:8" x14ac:dyDescent="0.3">
      <c r="B58"/>
      <c r="G58">
        <v>57</v>
      </c>
      <c r="H58" t="s">
        <v>123</v>
      </c>
    </row>
    <row r="59" spans="2:8" x14ac:dyDescent="0.3">
      <c r="B59"/>
    </row>
    <row r="60" spans="2:8" x14ac:dyDescent="0.3">
      <c r="B60"/>
    </row>
    <row r="61" spans="2:8" x14ac:dyDescent="0.3">
      <c r="B61"/>
    </row>
    <row r="62" spans="2:8" x14ac:dyDescent="0.3">
      <c r="B62"/>
    </row>
    <row r="63" spans="2:8" x14ac:dyDescent="0.3">
      <c r="B63"/>
    </row>
    <row r="64" spans="2:8" x14ac:dyDescent="0.3">
      <c r="B64"/>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6" spans="2:2" x14ac:dyDescent="0.3">
      <c r="B106"/>
    </row>
    <row r="107" spans="2:2" x14ac:dyDescent="0.3">
      <c r="B107"/>
    </row>
    <row r="108" spans="2:2" x14ac:dyDescent="0.3">
      <c r="B108"/>
    </row>
    <row r="109" spans="2:2" x14ac:dyDescent="0.3">
      <c r="B109"/>
    </row>
    <row r="110" spans="2:2" x14ac:dyDescent="0.3">
      <c r="B110"/>
    </row>
    <row r="111" spans="2:2" x14ac:dyDescent="0.3">
      <c r="B111"/>
    </row>
    <row r="112" spans="2:2" x14ac:dyDescent="0.3">
      <c r="B112"/>
    </row>
    <row r="113" spans="2:2" x14ac:dyDescent="0.3">
      <c r="B113"/>
    </row>
    <row r="114" spans="2:2" x14ac:dyDescent="0.3">
      <c r="B114"/>
    </row>
    <row r="115" spans="2:2" x14ac:dyDescent="0.3">
      <c r="B115"/>
    </row>
    <row r="116" spans="2:2" x14ac:dyDescent="0.3">
      <c r="B116"/>
    </row>
    <row r="117" spans="2:2" x14ac:dyDescent="0.3">
      <c r="B117"/>
    </row>
    <row r="118" spans="2:2" x14ac:dyDescent="0.3">
      <c r="B118"/>
    </row>
    <row r="119" spans="2:2" x14ac:dyDescent="0.3">
      <c r="B119"/>
    </row>
    <row r="120" spans="2:2" x14ac:dyDescent="0.3">
      <c r="B120"/>
    </row>
    <row r="121" spans="2:2" x14ac:dyDescent="0.3">
      <c r="B121"/>
    </row>
    <row r="122" spans="2:2" x14ac:dyDescent="0.3">
      <c r="B122"/>
    </row>
    <row r="123" spans="2:2" x14ac:dyDescent="0.3">
      <c r="B123"/>
    </row>
    <row r="124" spans="2:2" x14ac:dyDescent="0.3">
      <c r="B124"/>
    </row>
    <row r="125" spans="2:2" x14ac:dyDescent="0.3">
      <c r="B125"/>
    </row>
    <row r="126" spans="2:2" x14ac:dyDescent="0.3">
      <c r="B126"/>
    </row>
    <row r="127" spans="2:2" x14ac:dyDescent="0.3">
      <c r="B127"/>
    </row>
    <row r="128" spans="2:2" x14ac:dyDescent="0.3">
      <c r="B128"/>
    </row>
    <row r="129" spans="2:2" x14ac:dyDescent="0.3">
      <c r="B129"/>
    </row>
    <row r="130" spans="2:2" x14ac:dyDescent="0.3">
      <c r="B130"/>
    </row>
    <row r="131" spans="2:2" x14ac:dyDescent="0.3">
      <c r="B131"/>
    </row>
    <row r="132" spans="2:2" x14ac:dyDescent="0.3">
      <c r="B132"/>
    </row>
    <row r="133" spans="2:2" x14ac:dyDescent="0.3">
      <c r="B133"/>
    </row>
    <row r="134" spans="2:2" x14ac:dyDescent="0.3">
      <c r="B134"/>
    </row>
    <row r="135" spans="2:2" x14ac:dyDescent="0.3">
      <c r="B135"/>
    </row>
    <row r="136" spans="2:2" x14ac:dyDescent="0.3">
      <c r="B136"/>
    </row>
    <row r="137" spans="2:2" x14ac:dyDescent="0.3">
      <c r="B137"/>
    </row>
    <row r="138" spans="2:2" x14ac:dyDescent="0.3">
      <c r="B138"/>
    </row>
    <row r="139" spans="2:2" x14ac:dyDescent="0.3">
      <c r="B139"/>
    </row>
    <row r="140" spans="2:2" x14ac:dyDescent="0.3">
      <c r="B140"/>
    </row>
    <row r="141" spans="2:2" x14ac:dyDescent="0.3">
      <c r="B141"/>
    </row>
    <row r="142" spans="2:2" x14ac:dyDescent="0.3">
      <c r="B142"/>
    </row>
    <row r="143" spans="2:2" x14ac:dyDescent="0.3">
      <c r="B143"/>
    </row>
    <row r="144" spans="2:2" x14ac:dyDescent="0.3">
      <c r="B144"/>
    </row>
    <row r="145" spans="2:2" x14ac:dyDescent="0.3">
      <c r="B145"/>
    </row>
    <row r="146" spans="2:2" x14ac:dyDescent="0.3">
      <c r="B146"/>
    </row>
    <row r="147" spans="2:2" x14ac:dyDescent="0.3">
      <c r="B147"/>
    </row>
    <row r="148" spans="2:2" x14ac:dyDescent="0.3">
      <c r="B148"/>
    </row>
    <row r="149" spans="2:2" x14ac:dyDescent="0.3">
      <c r="B149"/>
    </row>
    <row r="150" spans="2:2" x14ac:dyDescent="0.3">
      <c r="B150"/>
    </row>
    <row r="151" spans="2:2" x14ac:dyDescent="0.3">
      <c r="B151"/>
    </row>
    <row r="152" spans="2:2" x14ac:dyDescent="0.3">
      <c r="B152"/>
    </row>
    <row r="153" spans="2:2" x14ac:dyDescent="0.3">
      <c r="B153"/>
    </row>
    <row r="154" spans="2:2" x14ac:dyDescent="0.3">
      <c r="B154"/>
    </row>
    <row r="155" spans="2:2" x14ac:dyDescent="0.3">
      <c r="B155"/>
    </row>
    <row r="156" spans="2:2" x14ac:dyDescent="0.3">
      <c r="B156"/>
    </row>
    <row r="157" spans="2:2" x14ac:dyDescent="0.3">
      <c r="B157"/>
    </row>
    <row r="158" spans="2:2" x14ac:dyDescent="0.3">
      <c r="B158"/>
    </row>
    <row r="159" spans="2:2" x14ac:dyDescent="0.3">
      <c r="B159"/>
    </row>
    <row r="160" spans="2:2" x14ac:dyDescent="0.3">
      <c r="B160"/>
    </row>
    <row r="161" spans="2:2" x14ac:dyDescent="0.3">
      <c r="B161"/>
    </row>
    <row r="162" spans="2:2" x14ac:dyDescent="0.3">
      <c r="B162"/>
    </row>
    <row r="163" spans="2:2" x14ac:dyDescent="0.3">
      <c r="B163"/>
    </row>
    <row r="164" spans="2:2" x14ac:dyDescent="0.3">
      <c r="B164"/>
    </row>
    <row r="165" spans="2:2" x14ac:dyDescent="0.3">
      <c r="B165"/>
    </row>
    <row r="166" spans="2:2" x14ac:dyDescent="0.3">
      <c r="B166"/>
    </row>
    <row r="167" spans="2:2" x14ac:dyDescent="0.3">
      <c r="B167"/>
    </row>
    <row r="168" spans="2:2" x14ac:dyDescent="0.3">
      <c r="B168"/>
    </row>
    <row r="169" spans="2:2" x14ac:dyDescent="0.3">
      <c r="B169"/>
    </row>
    <row r="170" spans="2:2" x14ac:dyDescent="0.3">
      <c r="B170"/>
    </row>
    <row r="171" spans="2:2" x14ac:dyDescent="0.3">
      <c r="B171"/>
    </row>
    <row r="172" spans="2:2" x14ac:dyDescent="0.3">
      <c r="B172"/>
    </row>
    <row r="173" spans="2:2" x14ac:dyDescent="0.3">
      <c r="B173"/>
    </row>
    <row r="174" spans="2:2" x14ac:dyDescent="0.3">
      <c r="B174"/>
    </row>
    <row r="175" spans="2:2" x14ac:dyDescent="0.3">
      <c r="B175"/>
    </row>
    <row r="176" spans="2:2" x14ac:dyDescent="0.3">
      <c r="B176"/>
    </row>
    <row r="177" spans="2:2" x14ac:dyDescent="0.3">
      <c r="B177"/>
    </row>
    <row r="178" spans="2:2" x14ac:dyDescent="0.3">
      <c r="B178"/>
    </row>
    <row r="179" spans="2:2" x14ac:dyDescent="0.3">
      <c r="B179"/>
    </row>
    <row r="180" spans="2:2" x14ac:dyDescent="0.3">
      <c r="B180"/>
    </row>
    <row r="181" spans="2:2" x14ac:dyDescent="0.3">
      <c r="B181"/>
    </row>
    <row r="182" spans="2:2" x14ac:dyDescent="0.3">
      <c r="B182"/>
    </row>
    <row r="183" spans="2:2" x14ac:dyDescent="0.3">
      <c r="B183"/>
    </row>
    <row r="184" spans="2:2" x14ac:dyDescent="0.3">
      <c r="B184"/>
    </row>
    <row r="185" spans="2:2" x14ac:dyDescent="0.3">
      <c r="B185"/>
    </row>
    <row r="186" spans="2:2" x14ac:dyDescent="0.3">
      <c r="B186"/>
    </row>
    <row r="187" spans="2:2" x14ac:dyDescent="0.3">
      <c r="B187"/>
    </row>
    <row r="188" spans="2:2" x14ac:dyDescent="0.3">
      <c r="B188"/>
    </row>
    <row r="189" spans="2:2" x14ac:dyDescent="0.3">
      <c r="B189"/>
    </row>
    <row r="190" spans="2:2" x14ac:dyDescent="0.3">
      <c r="B190"/>
    </row>
    <row r="191" spans="2:2" x14ac:dyDescent="0.3">
      <c r="B191"/>
    </row>
    <row r="192" spans="2:2" x14ac:dyDescent="0.3">
      <c r="B192"/>
    </row>
    <row r="193" spans="2:2" x14ac:dyDescent="0.3">
      <c r="B193"/>
    </row>
    <row r="194" spans="2:2" x14ac:dyDescent="0.3">
      <c r="B194"/>
    </row>
    <row r="195" spans="2:2" x14ac:dyDescent="0.3">
      <c r="B195"/>
    </row>
    <row r="196" spans="2:2" x14ac:dyDescent="0.3">
      <c r="B196"/>
    </row>
    <row r="197" spans="2:2" x14ac:dyDescent="0.3">
      <c r="B197"/>
    </row>
    <row r="198" spans="2:2" x14ac:dyDescent="0.3">
      <c r="B198"/>
    </row>
    <row r="199" spans="2:2" x14ac:dyDescent="0.3">
      <c r="B199"/>
    </row>
    <row r="200" spans="2:2" x14ac:dyDescent="0.3">
      <c r="B200"/>
    </row>
    <row r="201" spans="2:2" x14ac:dyDescent="0.3">
      <c r="B201"/>
    </row>
    <row r="202" spans="2:2" x14ac:dyDescent="0.3">
      <c r="B202"/>
    </row>
    <row r="203" spans="2:2" x14ac:dyDescent="0.3">
      <c r="B203"/>
    </row>
    <row r="204" spans="2:2" x14ac:dyDescent="0.3">
      <c r="B204"/>
    </row>
    <row r="205" spans="2:2" x14ac:dyDescent="0.3">
      <c r="B205"/>
    </row>
    <row r="206" spans="2:2" x14ac:dyDescent="0.3">
      <c r="B206"/>
    </row>
    <row r="207" spans="2:2" x14ac:dyDescent="0.3">
      <c r="B207"/>
    </row>
    <row r="208" spans="2:2"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row r="228" spans="2:2" x14ac:dyDescent="0.3">
      <c r="B228"/>
    </row>
    <row r="229" spans="2:2" x14ac:dyDescent="0.3">
      <c r="B229"/>
    </row>
    <row r="230" spans="2:2" x14ac:dyDescent="0.3">
      <c r="B230"/>
    </row>
    <row r="231" spans="2:2" x14ac:dyDescent="0.3">
      <c r="B231"/>
    </row>
    <row r="232" spans="2:2" x14ac:dyDescent="0.3">
      <c r="B232"/>
    </row>
    <row r="233" spans="2:2" x14ac:dyDescent="0.3">
      <c r="B233"/>
    </row>
    <row r="234" spans="2:2" x14ac:dyDescent="0.3">
      <c r="B234"/>
    </row>
    <row r="235" spans="2:2" x14ac:dyDescent="0.3">
      <c r="B235"/>
    </row>
    <row r="236" spans="2:2" x14ac:dyDescent="0.3">
      <c r="B236"/>
    </row>
    <row r="237" spans="2:2" x14ac:dyDescent="0.3">
      <c r="B237"/>
    </row>
    <row r="238" spans="2:2" x14ac:dyDescent="0.3">
      <c r="B238"/>
    </row>
    <row r="239" spans="2:2" x14ac:dyDescent="0.3">
      <c r="B239"/>
    </row>
    <row r="240" spans="2:2" x14ac:dyDescent="0.3">
      <c r="B240"/>
    </row>
    <row r="241" spans="2:2" x14ac:dyDescent="0.3">
      <c r="B241"/>
    </row>
    <row r="242" spans="2:2" x14ac:dyDescent="0.3">
      <c r="B242"/>
    </row>
    <row r="243" spans="2:2" x14ac:dyDescent="0.3">
      <c r="B243"/>
    </row>
    <row r="244" spans="2:2" x14ac:dyDescent="0.3">
      <c r="B244"/>
    </row>
    <row r="245" spans="2:2" x14ac:dyDescent="0.3">
      <c r="B245"/>
    </row>
    <row r="246" spans="2:2" x14ac:dyDescent="0.3">
      <c r="B246"/>
    </row>
    <row r="247" spans="2:2" x14ac:dyDescent="0.3">
      <c r="B247"/>
    </row>
    <row r="248" spans="2:2" x14ac:dyDescent="0.3">
      <c r="B248"/>
    </row>
    <row r="249" spans="2:2" x14ac:dyDescent="0.3">
      <c r="B249"/>
    </row>
    <row r="250" spans="2:2" x14ac:dyDescent="0.3">
      <c r="B250"/>
    </row>
    <row r="251" spans="2:2" x14ac:dyDescent="0.3">
      <c r="B251"/>
    </row>
    <row r="252" spans="2:2" x14ac:dyDescent="0.3">
      <c r="B252"/>
    </row>
    <row r="253" spans="2:2" x14ac:dyDescent="0.3">
      <c r="B253"/>
    </row>
    <row r="254" spans="2:2" x14ac:dyDescent="0.3">
      <c r="B254"/>
    </row>
    <row r="255" spans="2:2" x14ac:dyDescent="0.3">
      <c r="B255"/>
    </row>
    <row r="256" spans="2:2" x14ac:dyDescent="0.3">
      <c r="B256"/>
    </row>
    <row r="257" spans="2:2" x14ac:dyDescent="0.3">
      <c r="B257"/>
    </row>
    <row r="258" spans="2:2" x14ac:dyDescent="0.3">
      <c r="B258"/>
    </row>
    <row r="259" spans="2:2" x14ac:dyDescent="0.3">
      <c r="B259"/>
    </row>
    <row r="260" spans="2:2" x14ac:dyDescent="0.3">
      <c r="B260"/>
    </row>
    <row r="261" spans="2:2" x14ac:dyDescent="0.3">
      <c r="B261"/>
    </row>
    <row r="262" spans="2:2" x14ac:dyDescent="0.3">
      <c r="B262"/>
    </row>
    <row r="263" spans="2:2" x14ac:dyDescent="0.3">
      <c r="B263"/>
    </row>
    <row r="264" spans="2:2" x14ac:dyDescent="0.3">
      <c r="B264"/>
    </row>
    <row r="265" spans="2:2" x14ac:dyDescent="0.3">
      <c r="B265"/>
    </row>
    <row r="266" spans="2:2" x14ac:dyDescent="0.3">
      <c r="B266"/>
    </row>
    <row r="267" spans="2:2" x14ac:dyDescent="0.3">
      <c r="B267"/>
    </row>
    <row r="268" spans="2:2" x14ac:dyDescent="0.3">
      <c r="B268"/>
    </row>
    <row r="269" spans="2:2" x14ac:dyDescent="0.3">
      <c r="B269"/>
    </row>
    <row r="270" spans="2:2" x14ac:dyDescent="0.3">
      <c r="B270"/>
    </row>
    <row r="271" spans="2:2" x14ac:dyDescent="0.3">
      <c r="B271"/>
    </row>
    <row r="272" spans="2:2" x14ac:dyDescent="0.3">
      <c r="B272"/>
    </row>
    <row r="273" spans="2:2" x14ac:dyDescent="0.3">
      <c r="B273"/>
    </row>
    <row r="274" spans="2:2" x14ac:dyDescent="0.3">
      <c r="B274"/>
    </row>
    <row r="275" spans="2:2" x14ac:dyDescent="0.3">
      <c r="B275"/>
    </row>
    <row r="276" spans="2:2" x14ac:dyDescent="0.3">
      <c r="B276"/>
    </row>
    <row r="277" spans="2:2" x14ac:dyDescent="0.3">
      <c r="B277"/>
    </row>
    <row r="278" spans="2:2" x14ac:dyDescent="0.3">
      <c r="B278"/>
    </row>
    <row r="279" spans="2:2" x14ac:dyDescent="0.3">
      <c r="B279"/>
    </row>
    <row r="280" spans="2:2" x14ac:dyDescent="0.3">
      <c r="B280"/>
    </row>
    <row r="281" spans="2:2" x14ac:dyDescent="0.3">
      <c r="B281"/>
    </row>
    <row r="282" spans="2:2" x14ac:dyDescent="0.3">
      <c r="B282"/>
    </row>
    <row r="283" spans="2:2" x14ac:dyDescent="0.3">
      <c r="B283"/>
    </row>
    <row r="284" spans="2:2" x14ac:dyDescent="0.3">
      <c r="B284"/>
    </row>
    <row r="285" spans="2:2" x14ac:dyDescent="0.3">
      <c r="B285"/>
    </row>
    <row r="286" spans="2:2" x14ac:dyDescent="0.3">
      <c r="B286"/>
    </row>
    <row r="287" spans="2:2" x14ac:dyDescent="0.3">
      <c r="B287"/>
    </row>
    <row r="288" spans="2:2" x14ac:dyDescent="0.3">
      <c r="B288"/>
    </row>
    <row r="289" spans="2:2" x14ac:dyDescent="0.3">
      <c r="B289"/>
    </row>
    <row r="290" spans="2:2" x14ac:dyDescent="0.3">
      <c r="B290"/>
    </row>
    <row r="291" spans="2:2" x14ac:dyDescent="0.3">
      <c r="B291"/>
    </row>
    <row r="292" spans="2:2" x14ac:dyDescent="0.3">
      <c r="B292"/>
    </row>
    <row r="293" spans="2:2" x14ac:dyDescent="0.3">
      <c r="B293"/>
    </row>
    <row r="294" spans="2:2" x14ac:dyDescent="0.3">
      <c r="B294"/>
    </row>
    <row r="295" spans="2:2" x14ac:dyDescent="0.3">
      <c r="B295"/>
    </row>
    <row r="296" spans="2:2" x14ac:dyDescent="0.3">
      <c r="B296"/>
    </row>
    <row r="297" spans="2:2" x14ac:dyDescent="0.3">
      <c r="B297"/>
    </row>
    <row r="298" spans="2:2" x14ac:dyDescent="0.3">
      <c r="B298"/>
    </row>
    <row r="299" spans="2:2" x14ac:dyDescent="0.3">
      <c r="B299"/>
    </row>
    <row r="300" spans="2:2" x14ac:dyDescent="0.3">
      <c r="B300"/>
    </row>
    <row r="301" spans="2:2" x14ac:dyDescent="0.3">
      <c r="B301"/>
    </row>
    <row r="302" spans="2:2" x14ac:dyDescent="0.3">
      <c r="B302"/>
    </row>
    <row r="303" spans="2:2" x14ac:dyDescent="0.3">
      <c r="B303"/>
    </row>
    <row r="304" spans="2:2" x14ac:dyDescent="0.3">
      <c r="B304"/>
    </row>
    <row r="305" spans="2:2" x14ac:dyDescent="0.3">
      <c r="B305"/>
    </row>
    <row r="306" spans="2:2" x14ac:dyDescent="0.3">
      <c r="B306"/>
    </row>
    <row r="307" spans="2:2" x14ac:dyDescent="0.3">
      <c r="B307"/>
    </row>
    <row r="308" spans="2:2" x14ac:dyDescent="0.3">
      <c r="B308"/>
    </row>
    <row r="309" spans="2:2" x14ac:dyDescent="0.3">
      <c r="B309"/>
    </row>
    <row r="310" spans="2:2" x14ac:dyDescent="0.3">
      <c r="B310"/>
    </row>
    <row r="311" spans="2:2" x14ac:dyDescent="0.3">
      <c r="B311"/>
    </row>
    <row r="312" spans="2:2" x14ac:dyDescent="0.3">
      <c r="B312"/>
    </row>
    <row r="313" spans="2:2" x14ac:dyDescent="0.3">
      <c r="B313"/>
    </row>
    <row r="314" spans="2:2" x14ac:dyDescent="0.3">
      <c r="B314"/>
    </row>
    <row r="315" spans="2:2" x14ac:dyDescent="0.3">
      <c r="B315"/>
    </row>
    <row r="316" spans="2:2" x14ac:dyDescent="0.3">
      <c r="B316"/>
    </row>
    <row r="317" spans="2:2" x14ac:dyDescent="0.3">
      <c r="B317"/>
    </row>
    <row r="318" spans="2:2" x14ac:dyDescent="0.3">
      <c r="B318"/>
    </row>
    <row r="319" spans="2:2" x14ac:dyDescent="0.3">
      <c r="B319"/>
    </row>
    <row r="320" spans="2:2" x14ac:dyDescent="0.3">
      <c r="B320"/>
    </row>
    <row r="321" spans="2:2" x14ac:dyDescent="0.3">
      <c r="B321"/>
    </row>
    <row r="322" spans="2:2" x14ac:dyDescent="0.3">
      <c r="B322"/>
    </row>
    <row r="323" spans="2:2" x14ac:dyDescent="0.3">
      <c r="B323"/>
    </row>
    <row r="324" spans="2:2" x14ac:dyDescent="0.3">
      <c r="B324"/>
    </row>
    <row r="325" spans="2:2" x14ac:dyDescent="0.3">
      <c r="B325"/>
    </row>
    <row r="326" spans="2:2" x14ac:dyDescent="0.3">
      <c r="B326"/>
    </row>
    <row r="327" spans="2:2" x14ac:dyDescent="0.3">
      <c r="B327"/>
    </row>
    <row r="328" spans="2:2" x14ac:dyDescent="0.3">
      <c r="B328"/>
    </row>
    <row r="329" spans="2:2" x14ac:dyDescent="0.3">
      <c r="B329"/>
    </row>
    <row r="330" spans="2:2" x14ac:dyDescent="0.3">
      <c r="B330"/>
    </row>
    <row r="331" spans="2:2" x14ac:dyDescent="0.3">
      <c r="B331"/>
    </row>
    <row r="332" spans="2:2" x14ac:dyDescent="0.3">
      <c r="B332"/>
    </row>
    <row r="333" spans="2:2" x14ac:dyDescent="0.3">
      <c r="B333"/>
    </row>
    <row r="334" spans="2:2" x14ac:dyDescent="0.3">
      <c r="B334"/>
    </row>
    <row r="335" spans="2:2" x14ac:dyDescent="0.3">
      <c r="B335"/>
    </row>
    <row r="336" spans="2:2" x14ac:dyDescent="0.3">
      <c r="B336"/>
    </row>
    <row r="337" spans="2:2" x14ac:dyDescent="0.3">
      <c r="B337"/>
    </row>
    <row r="338" spans="2:2" x14ac:dyDescent="0.3">
      <c r="B338"/>
    </row>
    <row r="339" spans="2:2" x14ac:dyDescent="0.3">
      <c r="B339"/>
    </row>
    <row r="340" spans="2:2" x14ac:dyDescent="0.3">
      <c r="B340"/>
    </row>
    <row r="341" spans="2:2" x14ac:dyDescent="0.3">
      <c r="B341"/>
    </row>
    <row r="342" spans="2:2" x14ac:dyDescent="0.3">
      <c r="B342"/>
    </row>
    <row r="343" spans="2:2" x14ac:dyDescent="0.3">
      <c r="B343"/>
    </row>
    <row r="344" spans="2:2" x14ac:dyDescent="0.3">
      <c r="B344"/>
    </row>
    <row r="345" spans="2:2" x14ac:dyDescent="0.3">
      <c r="B345"/>
    </row>
    <row r="346" spans="2:2" x14ac:dyDescent="0.3">
      <c r="B346"/>
    </row>
    <row r="347" spans="2:2" x14ac:dyDescent="0.3">
      <c r="B347"/>
    </row>
    <row r="348" spans="2:2" x14ac:dyDescent="0.3">
      <c r="B348"/>
    </row>
    <row r="349" spans="2:2" x14ac:dyDescent="0.3">
      <c r="B349"/>
    </row>
    <row r="350" spans="2:2" x14ac:dyDescent="0.3">
      <c r="B350"/>
    </row>
    <row r="351" spans="2:2" x14ac:dyDescent="0.3">
      <c r="B351"/>
    </row>
    <row r="352" spans="2:2" x14ac:dyDescent="0.3">
      <c r="B352"/>
    </row>
    <row r="353" spans="2:2" x14ac:dyDescent="0.3">
      <c r="B353"/>
    </row>
    <row r="354" spans="2:2" x14ac:dyDescent="0.3">
      <c r="B354"/>
    </row>
    <row r="355" spans="2:2" x14ac:dyDescent="0.3">
      <c r="B355"/>
    </row>
    <row r="356" spans="2:2" x14ac:dyDescent="0.3">
      <c r="B356"/>
    </row>
    <row r="357" spans="2:2" x14ac:dyDescent="0.3">
      <c r="B357"/>
    </row>
    <row r="358" spans="2:2" x14ac:dyDescent="0.3">
      <c r="B358"/>
    </row>
    <row r="359" spans="2:2" x14ac:dyDescent="0.3">
      <c r="B359"/>
    </row>
    <row r="360" spans="2:2" x14ac:dyDescent="0.3">
      <c r="B360"/>
    </row>
    <row r="361" spans="2:2" x14ac:dyDescent="0.3">
      <c r="B361"/>
    </row>
    <row r="362" spans="2:2" x14ac:dyDescent="0.3">
      <c r="B362"/>
    </row>
    <row r="363" spans="2:2" x14ac:dyDescent="0.3">
      <c r="B363"/>
    </row>
    <row r="364" spans="2:2" x14ac:dyDescent="0.3">
      <c r="B364"/>
    </row>
    <row r="365" spans="2:2" x14ac:dyDescent="0.3">
      <c r="B365"/>
    </row>
    <row r="366" spans="2:2" x14ac:dyDescent="0.3">
      <c r="B366"/>
    </row>
    <row r="367" spans="2:2" x14ac:dyDescent="0.3">
      <c r="B367"/>
    </row>
    <row r="368" spans="2:2" x14ac:dyDescent="0.3">
      <c r="B368"/>
    </row>
    <row r="369" spans="2:2" x14ac:dyDescent="0.3">
      <c r="B369"/>
    </row>
    <row r="370" spans="2:2" x14ac:dyDescent="0.3">
      <c r="B370"/>
    </row>
    <row r="371" spans="2:2" x14ac:dyDescent="0.3">
      <c r="B371"/>
    </row>
    <row r="372" spans="2:2" x14ac:dyDescent="0.3">
      <c r="B372"/>
    </row>
    <row r="373" spans="2:2" x14ac:dyDescent="0.3">
      <c r="B373"/>
    </row>
    <row r="374" spans="2:2" x14ac:dyDescent="0.3">
      <c r="B374"/>
    </row>
    <row r="375" spans="2:2" x14ac:dyDescent="0.3">
      <c r="B375"/>
    </row>
    <row r="376" spans="2:2" x14ac:dyDescent="0.3">
      <c r="B376"/>
    </row>
    <row r="377" spans="2:2" x14ac:dyDescent="0.3">
      <c r="B377"/>
    </row>
    <row r="378" spans="2:2" x14ac:dyDescent="0.3">
      <c r="B378"/>
    </row>
    <row r="379" spans="2:2" x14ac:dyDescent="0.3">
      <c r="B379"/>
    </row>
    <row r="380" spans="2:2" x14ac:dyDescent="0.3">
      <c r="B380"/>
    </row>
    <row r="381" spans="2:2" x14ac:dyDescent="0.3">
      <c r="B381"/>
    </row>
    <row r="382" spans="2:2" x14ac:dyDescent="0.3">
      <c r="B382"/>
    </row>
    <row r="383" spans="2:2" x14ac:dyDescent="0.3">
      <c r="B383"/>
    </row>
    <row r="384" spans="2:2" x14ac:dyDescent="0.3">
      <c r="B384"/>
    </row>
    <row r="385" spans="2:2" x14ac:dyDescent="0.3">
      <c r="B385"/>
    </row>
    <row r="386" spans="2:2" x14ac:dyDescent="0.3">
      <c r="B386"/>
    </row>
    <row r="387" spans="2:2" x14ac:dyDescent="0.3">
      <c r="B387"/>
    </row>
    <row r="388" spans="2:2" x14ac:dyDescent="0.3">
      <c r="B388"/>
    </row>
    <row r="389" spans="2:2" x14ac:dyDescent="0.3">
      <c r="B389"/>
    </row>
    <row r="390" spans="2:2" x14ac:dyDescent="0.3">
      <c r="B390"/>
    </row>
    <row r="391" spans="2:2" x14ac:dyDescent="0.3">
      <c r="B391"/>
    </row>
    <row r="392" spans="2:2" x14ac:dyDescent="0.3">
      <c r="B392"/>
    </row>
    <row r="393" spans="2:2" x14ac:dyDescent="0.3">
      <c r="B393"/>
    </row>
    <row r="394" spans="2:2" x14ac:dyDescent="0.3">
      <c r="B394"/>
    </row>
    <row r="395" spans="2:2" x14ac:dyDescent="0.3">
      <c r="B395"/>
    </row>
    <row r="396" spans="2:2" x14ac:dyDescent="0.3">
      <c r="B396"/>
    </row>
    <row r="397" spans="2:2" x14ac:dyDescent="0.3">
      <c r="B397"/>
    </row>
    <row r="398" spans="2:2" x14ac:dyDescent="0.3">
      <c r="B398"/>
    </row>
    <row r="399" spans="2:2" x14ac:dyDescent="0.3">
      <c r="B399"/>
    </row>
    <row r="400" spans="2:2" x14ac:dyDescent="0.3">
      <c r="B400"/>
    </row>
    <row r="401" spans="2:2" x14ac:dyDescent="0.3">
      <c r="B401"/>
    </row>
    <row r="402" spans="2:2" x14ac:dyDescent="0.3">
      <c r="B402"/>
    </row>
    <row r="403" spans="2:2" x14ac:dyDescent="0.3">
      <c r="B403"/>
    </row>
    <row r="404" spans="2:2" x14ac:dyDescent="0.3">
      <c r="B404"/>
    </row>
    <row r="405" spans="2:2" x14ac:dyDescent="0.3">
      <c r="B405"/>
    </row>
    <row r="406" spans="2:2" x14ac:dyDescent="0.3">
      <c r="B406"/>
    </row>
    <row r="407" spans="2:2" x14ac:dyDescent="0.3">
      <c r="B407"/>
    </row>
    <row r="408" spans="2:2" x14ac:dyDescent="0.3">
      <c r="B408"/>
    </row>
    <row r="409" spans="2:2" x14ac:dyDescent="0.3">
      <c r="B409"/>
    </row>
    <row r="410" spans="2:2" x14ac:dyDescent="0.3">
      <c r="B410"/>
    </row>
    <row r="411" spans="2:2" x14ac:dyDescent="0.3">
      <c r="B411"/>
    </row>
    <row r="412" spans="2:2" x14ac:dyDescent="0.3">
      <c r="B412"/>
    </row>
    <row r="413" spans="2:2" x14ac:dyDescent="0.3">
      <c r="B413"/>
    </row>
    <row r="414" spans="2:2" x14ac:dyDescent="0.3">
      <c r="B414"/>
    </row>
    <row r="415" spans="2:2" x14ac:dyDescent="0.3">
      <c r="B415"/>
    </row>
    <row r="416" spans="2:2" x14ac:dyDescent="0.3">
      <c r="B416"/>
    </row>
    <row r="417" spans="2:2" x14ac:dyDescent="0.3">
      <c r="B417"/>
    </row>
    <row r="418" spans="2:2" x14ac:dyDescent="0.3">
      <c r="B418"/>
    </row>
    <row r="419" spans="2:2" x14ac:dyDescent="0.3">
      <c r="B419"/>
    </row>
    <row r="420" spans="2:2" x14ac:dyDescent="0.3">
      <c r="B420"/>
    </row>
    <row r="421" spans="2:2" x14ac:dyDescent="0.3">
      <c r="B421"/>
    </row>
    <row r="422" spans="2:2" x14ac:dyDescent="0.3">
      <c r="B422"/>
    </row>
    <row r="423" spans="2:2" x14ac:dyDescent="0.3">
      <c r="B423"/>
    </row>
    <row r="424" spans="2:2" x14ac:dyDescent="0.3">
      <c r="B424"/>
    </row>
    <row r="425" spans="2:2" x14ac:dyDescent="0.3">
      <c r="B425"/>
    </row>
    <row r="426" spans="2:2" x14ac:dyDescent="0.3">
      <c r="B426"/>
    </row>
    <row r="427" spans="2:2" x14ac:dyDescent="0.3">
      <c r="B427"/>
    </row>
    <row r="428" spans="2:2" x14ac:dyDescent="0.3">
      <c r="B428"/>
    </row>
    <row r="429" spans="2:2" x14ac:dyDescent="0.3">
      <c r="B429"/>
    </row>
    <row r="430" spans="2:2" x14ac:dyDescent="0.3">
      <c r="B430"/>
    </row>
    <row r="431" spans="2:2" x14ac:dyDescent="0.3">
      <c r="B431"/>
    </row>
    <row r="432" spans="2:2" x14ac:dyDescent="0.3">
      <c r="B432"/>
    </row>
    <row r="433" spans="2:2" x14ac:dyDescent="0.3">
      <c r="B433"/>
    </row>
    <row r="434" spans="2:2" x14ac:dyDescent="0.3">
      <c r="B434"/>
    </row>
    <row r="435" spans="2:2" x14ac:dyDescent="0.3">
      <c r="B435"/>
    </row>
    <row r="436" spans="2:2" x14ac:dyDescent="0.3">
      <c r="B436"/>
    </row>
    <row r="437" spans="2:2" x14ac:dyDescent="0.3">
      <c r="B437"/>
    </row>
    <row r="438" spans="2:2" x14ac:dyDescent="0.3">
      <c r="B438"/>
    </row>
    <row r="439" spans="2:2" x14ac:dyDescent="0.3">
      <c r="B439"/>
    </row>
    <row r="440" spans="2:2" x14ac:dyDescent="0.3">
      <c r="B440"/>
    </row>
    <row r="441" spans="2:2" x14ac:dyDescent="0.3">
      <c r="B441"/>
    </row>
    <row r="442" spans="2:2" x14ac:dyDescent="0.3">
      <c r="B442"/>
    </row>
    <row r="443" spans="2:2" x14ac:dyDescent="0.3">
      <c r="B443"/>
    </row>
    <row r="444" spans="2:2" x14ac:dyDescent="0.3">
      <c r="B444"/>
    </row>
    <row r="445" spans="2:2" x14ac:dyDescent="0.3">
      <c r="B445"/>
    </row>
    <row r="446" spans="2:2" x14ac:dyDescent="0.3">
      <c r="B446"/>
    </row>
    <row r="447" spans="2:2" x14ac:dyDescent="0.3">
      <c r="B447"/>
    </row>
    <row r="448" spans="2:2" x14ac:dyDescent="0.3">
      <c r="B448"/>
    </row>
    <row r="449" spans="2:2" x14ac:dyDescent="0.3">
      <c r="B449"/>
    </row>
    <row r="450" spans="2:2" x14ac:dyDescent="0.3">
      <c r="B450"/>
    </row>
    <row r="451" spans="2:2" x14ac:dyDescent="0.3">
      <c r="B451"/>
    </row>
    <row r="452" spans="2:2" x14ac:dyDescent="0.3">
      <c r="B452"/>
    </row>
    <row r="453" spans="2:2" x14ac:dyDescent="0.3">
      <c r="B453"/>
    </row>
    <row r="454" spans="2:2" x14ac:dyDescent="0.3">
      <c r="B454"/>
    </row>
    <row r="455" spans="2:2" x14ac:dyDescent="0.3">
      <c r="B455"/>
    </row>
    <row r="456" spans="2:2" x14ac:dyDescent="0.3">
      <c r="B456"/>
    </row>
    <row r="457" spans="2:2" x14ac:dyDescent="0.3">
      <c r="B457"/>
    </row>
    <row r="458" spans="2:2" x14ac:dyDescent="0.3">
      <c r="B458"/>
    </row>
    <row r="459" spans="2:2" x14ac:dyDescent="0.3">
      <c r="B459"/>
    </row>
    <row r="460" spans="2:2" x14ac:dyDescent="0.3">
      <c r="B460"/>
    </row>
    <row r="461" spans="2:2" x14ac:dyDescent="0.3">
      <c r="B461"/>
    </row>
    <row r="462" spans="2:2" x14ac:dyDescent="0.3">
      <c r="B462"/>
    </row>
    <row r="463" spans="2:2" x14ac:dyDescent="0.3">
      <c r="B463"/>
    </row>
    <row r="464" spans="2:2" x14ac:dyDescent="0.3">
      <c r="B464"/>
    </row>
    <row r="465" spans="2:2" x14ac:dyDescent="0.3">
      <c r="B465"/>
    </row>
    <row r="466" spans="2:2" x14ac:dyDescent="0.3">
      <c r="B466"/>
    </row>
    <row r="467" spans="2:2" x14ac:dyDescent="0.3">
      <c r="B467"/>
    </row>
    <row r="468" spans="2:2" x14ac:dyDescent="0.3">
      <c r="B468"/>
    </row>
    <row r="469" spans="2:2" x14ac:dyDescent="0.3">
      <c r="B469"/>
    </row>
    <row r="470" spans="2:2" x14ac:dyDescent="0.3">
      <c r="B470"/>
    </row>
    <row r="471" spans="2:2" x14ac:dyDescent="0.3">
      <c r="B471"/>
    </row>
    <row r="472" spans="2:2" x14ac:dyDescent="0.3">
      <c r="B472"/>
    </row>
    <row r="473" spans="2:2" x14ac:dyDescent="0.3">
      <c r="B473"/>
    </row>
    <row r="474" spans="2:2" x14ac:dyDescent="0.3">
      <c r="B474"/>
    </row>
    <row r="475" spans="2:2" x14ac:dyDescent="0.3">
      <c r="B475"/>
    </row>
    <row r="476" spans="2:2" x14ac:dyDescent="0.3">
      <c r="B476"/>
    </row>
    <row r="477" spans="2:2" x14ac:dyDescent="0.3">
      <c r="B477"/>
    </row>
    <row r="478" spans="2:2" x14ac:dyDescent="0.3">
      <c r="B478"/>
    </row>
    <row r="479" spans="2:2" x14ac:dyDescent="0.3">
      <c r="B479"/>
    </row>
    <row r="480" spans="2:2" x14ac:dyDescent="0.3">
      <c r="B480"/>
    </row>
    <row r="481" spans="2:2" x14ac:dyDescent="0.3">
      <c r="B481"/>
    </row>
    <row r="482" spans="2:2" x14ac:dyDescent="0.3">
      <c r="B482"/>
    </row>
    <row r="483" spans="2:2" x14ac:dyDescent="0.3">
      <c r="B483"/>
    </row>
    <row r="484" spans="2:2" x14ac:dyDescent="0.3">
      <c r="B484"/>
    </row>
    <row r="485" spans="2:2" x14ac:dyDescent="0.3">
      <c r="B485"/>
    </row>
    <row r="486" spans="2:2" x14ac:dyDescent="0.3">
      <c r="B486"/>
    </row>
    <row r="487" spans="2:2" x14ac:dyDescent="0.3">
      <c r="B487"/>
    </row>
    <row r="488" spans="2:2" x14ac:dyDescent="0.3">
      <c r="B488"/>
    </row>
    <row r="489" spans="2:2" x14ac:dyDescent="0.3">
      <c r="B489"/>
    </row>
    <row r="490" spans="2:2" x14ac:dyDescent="0.3">
      <c r="B490"/>
    </row>
    <row r="491" spans="2:2" x14ac:dyDescent="0.3">
      <c r="B491"/>
    </row>
    <row r="492" spans="2:2" x14ac:dyDescent="0.3">
      <c r="B492"/>
    </row>
    <row r="493" spans="2:2" x14ac:dyDescent="0.3">
      <c r="B493"/>
    </row>
    <row r="494" spans="2:2" x14ac:dyDescent="0.3">
      <c r="B494"/>
    </row>
    <row r="495" spans="2:2" x14ac:dyDescent="0.3">
      <c r="B495"/>
    </row>
    <row r="496" spans="2:2" x14ac:dyDescent="0.3">
      <c r="B496"/>
    </row>
    <row r="497" spans="2:2" x14ac:dyDescent="0.3">
      <c r="B497"/>
    </row>
    <row r="498" spans="2:2" x14ac:dyDescent="0.3">
      <c r="B498"/>
    </row>
    <row r="499" spans="2:2" x14ac:dyDescent="0.3">
      <c r="B499"/>
    </row>
    <row r="500" spans="2:2" x14ac:dyDescent="0.3">
      <c r="B500"/>
    </row>
    <row r="501" spans="2:2" x14ac:dyDescent="0.3">
      <c r="B501"/>
    </row>
    <row r="502" spans="2:2" x14ac:dyDescent="0.3">
      <c r="B502"/>
    </row>
    <row r="503" spans="2:2" x14ac:dyDescent="0.3">
      <c r="B503"/>
    </row>
    <row r="504" spans="2:2" x14ac:dyDescent="0.3">
      <c r="B504"/>
    </row>
    <row r="505" spans="2:2" x14ac:dyDescent="0.3">
      <c r="B505"/>
    </row>
    <row r="506" spans="2:2" x14ac:dyDescent="0.3">
      <c r="B506"/>
    </row>
    <row r="507" spans="2:2" x14ac:dyDescent="0.3">
      <c r="B507"/>
    </row>
    <row r="508" spans="2:2" x14ac:dyDescent="0.3">
      <c r="B508"/>
    </row>
    <row r="509" spans="2:2" x14ac:dyDescent="0.3">
      <c r="B509"/>
    </row>
    <row r="510" spans="2:2" x14ac:dyDescent="0.3">
      <c r="B510"/>
    </row>
    <row r="511" spans="2:2" x14ac:dyDescent="0.3">
      <c r="B511"/>
    </row>
    <row r="512" spans="2:2" x14ac:dyDescent="0.3">
      <c r="B512"/>
    </row>
    <row r="513" spans="2:2" x14ac:dyDescent="0.3">
      <c r="B513"/>
    </row>
    <row r="514" spans="2:2" x14ac:dyDescent="0.3">
      <c r="B514"/>
    </row>
    <row r="515" spans="2:2" x14ac:dyDescent="0.3">
      <c r="B515"/>
    </row>
    <row r="516" spans="2:2" x14ac:dyDescent="0.3">
      <c r="B516"/>
    </row>
    <row r="517" spans="2:2" x14ac:dyDescent="0.3">
      <c r="B517"/>
    </row>
    <row r="518" spans="2:2" x14ac:dyDescent="0.3">
      <c r="B518"/>
    </row>
    <row r="519" spans="2:2" x14ac:dyDescent="0.3">
      <c r="B519"/>
    </row>
    <row r="520" spans="2:2" x14ac:dyDescent="0.3">
      <c r="B520"/>
    </row>
    <row r="521" spans="2:2" x14ac:dyDescent="0.3">
      <c r="B521"/>
    </row>
    <row r="522" spans="2:2" x14ac:dyDescent="0.3">
      <c r="B522"/>
    </row>
    <row r="523" spans="2:2" x14ac:dyDescent="0.3">
      <c r="B523"/>
    </row>
    <row r="524" spans="2:2" x14ac:dyDescent="0.3">
      <c r="B524"/>
    </row>
    <row r="525" spans="2:2" x14ac:dyDescent="0.3">
      <c r="B525"/>
    </row>
    <row r="526" spans="2:2" x14ac:dyDescent="0.3">
      <c r="B526"/>
    </row>
    <row r="527" spans="2:2" x14ac:dyDescent="0.3">
      <c r="B527"/>
    </row>
    <row r="528" spans="2:2" x14ac:dyDescent="0.3">
      <c r="B528"/>
    </row>
    <row r="529" spans="2:2" x14ac:dyDescent="0.3">
      <c r="B529"/>
    </row>
    <row r="530" spans="2:2" x14ac:dyDescent="0.3">
      <c r="B530"/>
    </row>
    <row r="531" spans="2:2" x14ac:dyDescent="0.3">
      <c r="B531"/>
    </row>
    <row r="532" spans="2:2" x14ac:dyDescent="0.3">
      <c r="B532"/>
    </row>
    <row r="533" spans="2:2" x14ac:dyDescent="0.3">
      <c r="B533"/>
    </row>
    <row r="534" spans="2:2" x14ac:dyDescent="0.3">
      <c r="B534"/>
    </row>
    <row r="535" spans="2:2" x14ac:dyDescent="0.3">
      <c r="B535"/>
    </row>
    <row r="536" spans="2:2" x14ac:dyDescent="0.3">
      <c r="B536"/>
    </row>
    <row r="537" spans="2:2" x14ac:dyDescent="0.3">
      <c r="B537"/>
    </row>
    <row r="538" spans="2:2" x14ac:dyDescent="0.3">
      <c r="B538"/>
    </row>
    <row r="539" spans="2:2" x14ac:dyDescent="0.3">
      <c r="B539"/>
    </row>
    <row r="540" spans="2:2" x14ac:dyDescent="0.3">
      <c r="B540"/>
    </row>
    <row r="541" spans="2:2" x14ac:dyDescent="0.3">
      <c r="B541"/>
    </row>
    <row r="542" spans="2:2" x14ac:dyDescent="0.3">
      <c r="B542"/>
    </row>
    <row r="543" spans="2:2" x14ac:dyDescent="0.3">
      <c r="B543"/>
    </row>
    <row r="544" spans="2:2" x14ac:dyDescent="0.3">
      <c r="B544"/>
    </row>
    <row r="545" spans="2:2" x14ac:dyDescent="0.3">
      <c r="B545"/>
    </row>
    <row r="546" spans="2:2" x14ac:dyDescent="0.3">
      <c r="B546"/>
    </row>
    <row r="547" spans="2:2" x14ac:dyDescent="0.3">
      <c r="B547"/>
    </row>
    <row r="548" spans="2:2" x14ac:dyDescent="0.3">
      <c r="B548"/>
    </row>
    <row r="549" spans="2:2" x14ac:dyDescent="0.3">
      <c r="B549"/>
    </row>
    <row r="550" spans="2:2" x14ac:dyDescent="0.3">
      <c r="B550"/>
    </row>
    <row r="551" spans="2:2" x14ac:dyDescent="0.3">
      <c r="B551"/>
    </row>
    <row r="552" spans="2:2" x14ac:dyDescent="0.3">
      <c r="B552"/>
    </row>
    <row r="553" spans="2:2" x14ac:dyDescent="0.3">
      <c r="B553"/>
    </row>
    <row r="554" spans="2:2" x14ac:dyDescent="0.3">
      <c r="B554"/>
    </row>
    <row r="555" spans="2:2" x14ac:dyDescent="0.3">
      <c r="B555"/>
    </row>
    <row r="556" spans="2:2" x14ac:dyDescent="0.3">
      <c r="B556"/>
    </row>
    <row r="557" spans="2:2" x14ac:dyDescent="0.3">
      <c r="B557"/>
    </row>
    <row r="558" spans="2:2" x14ac:dyDescent="0.3">
      <c r="B558"/>
    </row>
    <row r="559" spans="2:2" x14ac:dyDescent="0.3">
      <c r="B559"/>
    </row>
    <row r="560" spans="2:2" x14ac:dyDescent="0.3">
      <c r="B560"/>
    </row>
    <row r="561" spans="2:2" x14ac:dyDescent="0.3">
      <c r="B561"/>
    </row>
    <row r="562" spans="2:2" x14ac:dyDescent="0.3">
      <c r="B562"/>
    </row>
    <row r="563" spans="2:2" x14ac:dyDescent="0.3">
      <c r="B563"/>
    </row>
  </sheetData>
  <mergeCells count="4">
    <mergeCell ref="D1:E1"/>
    <mergeCell ref="G1:H1"/>
    <mergeCell ref="K1:L1"/>
    <mergeCell ref="N1:O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topLeftCell="A262" zoomScale="75" zoomScaleNormal="60" workbookViewId="0">
      <selection activeCell="L288" sqref="K288:L289"/>
    </sheetView>
  </sheetViews>
  <sheetFormatPr baseColWidth="10" defaultColWidth="11.44140625" defaultRowHeight="14.4" x14ac:dyDescent="0.3"/>
  <cols>
    <col min="1" max="1" width="75.77734375" style="11" customWidth="1"/>
    <col min="2" max="2" width="30.44140625" style="11" customWidth="1"/>
    <col min="3" max="3" width="31.21875" style="11" customWidth="1"/>
    <col min="4" max="8" width="18.44140625" style="11" bestFit="1" customWidth="1"/>
    <col min="9" max="12" width="16.77734375" style="11" bestFit="1" customWidth="1"/>
    <col min="13" max="14" width="12" style="11" bestFit="1" customWidth="1"/>
    <col min="15" max="16384" width="11.44140625" style="11"/>
  </cols>
  <sheetData>
    <row r="2" spans="1:14" x14ac:dyDescent="0.3">
      <c r="D2" s="11" t="s">
        <v>124</v>
      </c>
      <c r="E2" s="11" t="s">
        <v>125</v>
      </c>
      <c r="F2" s="11" t="s">
        <v>126</v>
      </c>
      <c r="G2" s="11" t="s">
        <v>127</v>
      </c>
      <c r="H2" s="11" t="s">
        <v>128</v>
      </c>
      <c r="I2" s="11" t="s">
        <v>129</v>
      </c>
      <c r="J2" s="11" t="s">
        <v>130</v>
      </c>
      <c r="K2" s="11" t="s">
        <v>131</v>
      </c>
      <c r="L2" s="11" t="s">
        <v>132</v>
      </c>
    </row>
    <row r="3" spans="1:14" x14ac:dyDescent="0.3">
      <c r="A3" s="11" t="str">
        <f>B3&amp;C3</f>
        <v>VOLUMEN (miles Consumiciones)TOTAL BEBIDAS</v>
      </c>
      <c r="B3" s="11" t="s">
        <v>133</v>
      </c>
      <c r="C3" s="11" t="s">
        <v>46</v>
      </c>
      <c r="D3" s="12">
        <v>2331992</v>
      </c>
      <c r="E3" s="12">
        <v>1592737</v>
      </c>
      <c r="F3" s="12">
        <v>1531146</v>
      </c>
      <c r="G3" s="12">
        <v>1618014</v>
      </c>
      <c r="H3" s="12">
        <v>2267297</v>
      </c>
      <c r="I3" s="12">
        <v>1515358</v>
      </c>
      <c r="J3" s="12">
        <v>1486302</v>
      </c>
      <c r="K3" s="12">
        <v>1557475</v>
      </c>
      <c r="L3" s="12">
        <v>2149927</v>
      </c>
      <c r="M3" s="12"/>
      <c r="N3" s="12"/>
    </row>
    <row r="4" spans="1:14" x14ac:dyDescent="0.3">
      <c r="A4" s="11" t="str">
        <f t="shared" ref="A4:A67" si="0">B4&amp;C4</f>
        <v>VOLUMEN (miles Consumiciones).Total Bebidas Caliente</v>
      </c>
      <c r="B4" s="11" t="s">
        <v>133</v>
      </c>
      <c r="C4" s="11" t="s">
        <v>51</v>
      </c>
      <c r="D4" s="12">
        <v>789707.6</v>
      </c>
      <c r="E4" s="12">
        <v>663185.5</v>
      </c>
      <c r="F4" s="12">
        <v>677507.5</v>
      </c>
      <c r="G4" s="12">
        <v>633856.5</v>
      </c>
      <c r="H4" s="12">
        <v>776264.6</v>
      </c>
      <c r="I4" s="12">
        <v>625143.6</v>
      </c>
      <c r="J4" s="12">
        <v>634139.5</v>
      </c>
      <c r="K4" s="12">
        <v>592854.69999999995</v>
      </c>
      <c r="L4" s="12">
        <v>737836.9</v>
      </c>
      <c r="M4" s="12"/>
      <c r="N4" s="12"/>
    </row>
    <row r="5" spans="1:14" x14ac:dyDescent="0.3">
      <c r="A5" s="11" t="str">
        <f t="shared" si="0"/>
        <v>VOLUMEN (miles Consumiciones)Cafe</v>
      </c>
      <c r="B5" s="11" t="s">
        <v>133</v>
      </c>
      <c r="C5" s="11" t="s">
        <v>56</v>
      </c>
      <c r="D5" s="12">
        <v>339318.5</v>
      </c>
      <c r="E5" s="12">
        <v>277619.40000000002</v>
      </c>
      <c r="F5" s="12">
        <v>274965.90000000002</v>
      </c>
      <c r="G5" s="12">
        <v>263958.40000000002</v>
      </c>
      <c r="H5" s="12">
        <v>331646.3</v>
      </c>
      <c r="I5" s="12">
        <v>248452</v>
      </c>
      <c r="J5" s="12">
        <v>255828.3</v>
      </c>
      <c r="K5" s="12">
        <v>248944.5</v>
      </c>
      <c r="L5" s="12">
        <v>324769.3</v>
      </c>
      <c r="M5" s="12"/>
      <c r="N5" s="12"/>
    </row>
    <row r="6" spans="1:14" x14ac:dyDescent="0.3">
      <c r="A6" s="11" t="str">
        <f t="shared" si="0"/>
        <v>VOLUMEN (miles Consumiciones)Leche+bebidas vegetales</v>
      </c>
      <c r="B6" s="11" t="s">
        <v>133</v>
      </c>
      <c r="C6" s="11" t="s">
        <v>59</v>
      </c>
      <c r="D6" s="12">
        <v>409974.7</v>
      </c>
      <c r="E6" s="12">
        <v>338245.5</v>
      </c>
      <c r="F6" s="12">
        <v>350993.6</v>
      </c>
      <c r="G6" s="12">
        <v>335529.5</v>
      </c>
      <c r="H6" s="12">
        <v>405396.9</v>
      </c>
      <c r="I6" s="12">
        <v>329086.5</v>
      </c>
      <c r="J6" s="12">
        <v>328505.2</v>
      </c>
      <c r="K6" s="12">
        <v>308512.40000000002</v>
      </c>
      <c r="L6" s="12">
        <v>376143.7</v>
      </c>
      <c r="M6" s="12"/>
      <c r="N6" s="12"/>
    </row>
    <row r="7" spans="1:14" x14ac:dyDescent="0.3">
      <c r="A7" s="11" t="str">
        <f t="shared" si="0"/>
        <v>VOLUMEN (miles Consumiciones)Leche</v>
      </c>
      <c r="B7" s="11" t="s">
        <v>133</v>
      </c>
      <c r="C7" s="11" t="s">
        <v>62</v>
      </c>
      <c r="D7" s="12">
        <v>390371.7</v>
      </c>
      <c r="E7" s="12">
        <v>322789.90000000002</v>
      </c>
      <c r="F7" s="12">
        <v>335126.8</v>
      </c>
      <c r="G7" s="12">
        <v>319338.2</v>
      </c>
      <c r="H7" s="12">
        <v>386712.6</v>
      </c>
      <c r="I7" s="12">
        <v>312074.3</v>
      </c>
      <c r="J7" s="12">
        <v>310883.20000000001</v>
      </c>
      <c r="K7" s="12">
        <v>292543.3</v>
      </c>
      <c r="L7" s="12">
        <v>357594.6</v>
      </c>
      <c r="M7" s="12"/>
      <c r="N7" s="12"/>
    </row>
    <row r="8" spans="1:14" x14ac:dyDescent="0.3">
      <c r="A8" s="11" t="str">
        <f t="shared" si="0"/>
        <v>VOLUMEN (miles Consumiciones)Leche Sola</v>
      </c>
      <c r="B8" s="11" t="s">
        <v>133</v>
      </c>
      <c r="C8" s="11" t="s">
        <v>64</v>
      </c>
      <c r="D8" s="12">
        <v>3082.26</v>
      </c>
      <c r="E8" s="12">
        <v>2345.9609999999998</v>
      </c>
      <c r="F8" s="12">
        <v>2739.1640000000002</v>
      </c>
      <c r="G8" s="12">
        <v>2010.2739999999999</v>
      </c>
      <c r="H8" s="12">
        <v>4248.473</v>
      </c>
      <c r="I8" s="12">
        <v>2741.5360000000001</v>
      </c>
      <c r="J8" s="12">
        <v>2975.306</v>
      </c>
      <c r="K8" s="12">
        <v>2780.5830000000001</v>
      </c>
      <c r="L8" s="12">
        <v>4106.74</v>
      </c>
      <c r="M8" s="12"/>
      <c r="N8" s="12"/>
    </row>
    <row r="9" spans="1:14" x14ac:dyDescent="0.3">
      <c r="A9" s="11" t="str">
        <f t="shared" si="0"/>
        <v>VOLUMEN (miles Consumiciones)Leche Con Cacao</v>
      </c>
      <c r="B9" s="11" t="s">
        <v>133</v>
      </c>
      <c r="C9" s="11" t="s">
        <v>67</v>
      </c>
      <c r="D9" s="12">
        <v>12175.93</v>
      </c>
      <c r="E9" s="12">
        <v>9619.8179999999993</v>
      </c>
      <c r="F9" s="12">
        <v>10586.4</v>
      </c>
      <c r="G9" s="12">
        <v>8792.2739999999994</v>
      </c>
      <c r="H9" s="12">
        <v>11297.53</v>
      </c>
      <c r="I9" s="12">
        <v>8430.8220000000001</v>
      </c>
      <c r="J9" s="12">
        <v>8425.8880000000008</v>
      </c>
      <c r="K9" s="12">
        <v>7457.8490000000002</v>
      </c>
      <c r="L9" s="12">
        <v>10247.200000000001</v>
      </c>
      <c r="M9" s="12"/>
      <c r="N9" s="12"/>
    </row>
    <row r="10" spans="1:14" x14ac:dyDescent="0.3">
      <c r="A10" s="11" t="str">
        <f t="shared" si="0"/>
        <v>VOLUMEN (miles Consumiciones)Leche Con Cafe</v>
      </c>
      <c r="B10" s="11" t="s">
        <v>133</v>
      </c>
      <c r="C10" s="11" t="s">
        <v>70</v>
      </c>
      <c r="D10" s="12">
        <v>375113.5</v>
      </c>
      <c r="E10" s="12">
        <v>310824.09999999998</v>
      </c>
      <c r="F10" s="12">
        <v>321801.2</v>
      </c>
      <c r="G10" s="12">
        <v>308535.59999999998</v>
      </c>
      <c r="H10" s="12">
        <v>371166.6</v>
      </c>
      <c r="I10" s="12">
        <v>300901.90000000002</v>
      </c>
      <c r="J10" s="12">
        <v>299482</v>
      </c>
      <c r="K10" s="12">
        <v>282304.90000000002</v>
      </c>
      <c r="L10" s="12">
        <v>343240.6</v>
      </c>
      <c r="M10" s="12"/>
      <c r="N10" s="12"/>
    </row>
    <row r="11" spans="1:14" x14ac:dyDescent="0.3">
      <c r="A11" s="11" t="str">
        <f t="shared" si="0"/>
        <v>VOLUMEN (miles Consumiciones)Bebidas Vegetales</v>
      </c>
      <c r="B11" s="11" t="s">
        <v>133</v>
      </c>
      <c r="C11" s="11" t="s">
        <v>72</v>
      </c>
      <c r="D11" s="12">
        <v>19603</v>
      </c>
      <c r="E11" s="12">
        <v>15455.65</v>
      </c>
      <c r="F11" s="12">
        <v>15866.82</v>
      </c>
      <c r="G11" s="12">
        <v>16191.33</v>
      </c>
      <c r="H11" s="12">
        <v>18684.29</v>
      </c>
      <c r="I11" s="12">
        <v>17012.240000000002</v>
      </c>
      <c r="J11" s="12">
        <v>17621.93</v>
      </c>
      <c r="K11" s="12">
        <v>15969.08</v>
      </c>
      <c r="L11" s="12">
        <v>18549.12</v>
      </c>
      <c r="M11" s="12"/>
      <c r="N11" s="12"/>
    </row>
    <row r="12" spans="1:14" x14ac:dyDescent="0.3">
      <c r="A12" s="11" t="str">
        <f t="shared" si="0"/>
        <v>VOLUMEN (miles Consumiciones)Infusiones</v>
      </c>
      <c r="B12" s="11" t="s">
        <v>133</v>
      </c>
      <c r="C12" s="11" t="s">
        <v>75</v>
      </c>
      <c r="D12" s="12">
        <v>25748.69</v>
      </c>
      <c r="E12" s="12">
        <v>25515.77</v>
      </c>
      <c r="F12" s="12">
        <v>27601.040000000001</v>
      </c>
      <c r="G12" s="12">
        <v>23205.119999999999</v>
      </c>
      <c r="H12" s="12">
        <v>25458.28</v>
      </c>
      <c r="I12" s="12">
        <v>26971.7</v>
      </c>
      <c r="J12" s="12">
        <v>28913.87</v>
      </c>
      <c r="K12" s="12">
        <v>23257.79</v>
      </c>
      <c r="L12" s="12">
        <v>24534.43</v>
      </c>
      <c r="M12" s="12"/>
      <c r="N12" s="12"/>
    </row>
    <row r="13" spans="1:14" x14ac:dyDescent="0.3">
      <c r="A13" s="11" t="str">
        <f t="shared" si="0"/>
        <v>VOLUMEN (miles Consumiciones)Resto Bebidas Caliente</v>
      </c>
      <c r="B13" s="11" t="s">
        <v>133</v>
      </c>
      <c r="C13" s="11" t="s">
        <v>78</v>
      </c>
      <c r="D13" s="12">
        <v>14665.74</v>
      </c>
      <c r="E13" s="12">
        <v>21804.83</v>
      </c>
      <c r="F13" s="12">
        <v>23946.92</v>
      </c>
      <c r="G13" s="12">
        <v>11163.45</v>
      </c>
      <c r="H13" s="12">
        <v>13763.26</v>
      </c>
      <c r="I13" s="12">
        <v>20633.43</v>
      </c>
      <c r="J13" s="12">
        <v>20892.22</v>
      </c>
      <c r="K13" s="12">
        <v>12139.93</v>
      </c>
      <c r="L13" s="12">
        <v>12389.38</v>
      </c>
      <c r="M13" s="12"/>
      <c r="N13" s="12"/>
    </row>
    <row r="14" spans="1:14" x14ac:dyDescent="0.3">
      <c r="A14" s="11" t="str">
        <f t="shared" si="0"/>
        <v>VOLUMEN (miles Consumiciones).Total Bebidas Frias</v>
      </c>
      <c r="B14" s="11" t="s">
        <v>133</v>
      </c>
      <c r="C14" s="11" t="s">
        <v>52</v>
      </c>
      <c r="D14" s="12">
        <v>1542285</v>
      </c>
      <c r="E14" s="12">
        <v>929551.4</v>
      </c>
      <c r="F14" s="12">
        <v>853638.7</v>
      </c>
      <c r="G14" s="12">
        <v>984158</v>
      </c>
      <c r="H14" s="12">
        <v>1491032</v>
      </c>
      <c r="I14" s="12">
        <v>890214.9</v>
      </c>
      <c r="J14" s="12">
        <v>852162.9</v>
      </c>
      <c r="K14" s="12">
        <v>964620.4</v>
      </c>
      <c r="L14" s="12">
        <v>1412090</v>
      </c>
      <c r="M14" s="12"/>
      <c r="N14" s="12"/>
    </row>
    <row r="15" spans="1:14" x14ac:dyDescent="0.3">
      <c r="A15" s="11" t="str">
        <f t="shared" si="0"/>
        <v>VOLUMEN (miles Consumiciones)Total bebidas de vino</v>
      </c>
      <c r="B15" s="11" t="s">
        <v>133</v>
      </c>
      <c r="C15" s="11" t="s">
        <v>79</v>
      </c>
      <c r="D15" s="12">
        <v>99265.93</v>
      </c>
      <c r="E15" s="12">
        <v>80019.34</v>
      </c>
      <c r="F15" s="12">
        <v>72105.429999999993</v>
      </c>
      <c r="G15" s="12">
        <v>75431.92</v>
      </c>
      <c r="H15" s="12">
        <v>101788.2</v>
      </c>
      <c r="I15" s="12">
        <v>75507.070000000007</v>
      </c>
      <c r="J15" s="12">
        <v>70643.78</v>
      </c>
      <c r="K15" s="12">
        <v>72836.11</v>
      </c>
      <c r="L15" s="12">
        <v>94912.6</v>
      </c>
      <c r="M15" s="12"/>
      <c r="N15" s="12"/>
    </row>
    <row r="16" spans="1:14" x14ac:dyDescent="0.3">
      <c r="A16" s="11" t="str">
        <f t="shared" si="0"/>
        <v>VOLUMEN (miles Consumiciones)Vino</v>
      </c>
      <c r="B16" s="11" t="s">
        <v>133</v>
      </c>
      <c r="C16" s="11" t="s">
        <v>80</v>
      </c>
      <c r="D16" s="12">
        <v>62135.27</v>
      </c>
      <c r="E16" s="12">
        <v>65030.18</v>
      </c>
      <c r="F16" s="12">
        <v>60392.24</v>
      </c>
      <c r="G16" s="12">
        <v>57023</v>
      </c>
      <c r="H16" s="12">
        <v>65896.17</v>
      </c>
      <c r="I16" s="12">
        <v>62251.32</v>
      </c>
      <c r="J16" s="12">
        <v>58759.5</v>
      </c>
      <c r="K16" s="12">
        <v>55497.53</v>
      </c>
      <c r="L16" s="12">
        <v>58172.09</v>
      </c>
      <c r="M16" s="12"/>
      <c r="N16" s="12"/>
    </row>
    <row r="17" spans="1:14" x14ac:dyDescent="0.3">
      <c r="A17" s="11" t="str">
        <f t="shared" si="0"/>
        <v>VOLUMEN (miles Consumiciones)Tinto</v>
      </c>
      <c r="B17" s="11" t="s">
        <v>133</v>
      </c>
      <c r="C17" s="11" t="s">
        <v>81</v>
      </c>
      <c r="D17" s="12">
        <v>27482.98</v>
      </c>
      <c r="E17" s="12">
        <v>35694.519999999997</v>
      </c>
      <c r="F17" s="12">
        <v>31388.37</v>
      </c>
      <c r="G17" s="12">
        <v>28659.279999999999</v>
      </c>
      <c r="H17" s="12">
        <v>32213.62</v>
      </c>
      <c r="I17" s="12">
        <v>34221.35</v>
      </c>
      <c r="J17" s="12">
        <v>34691.82</v>
      </c>
      <c r="K17" s="12">
        <v>29817.02</v>
      </c>
      <c r="L17" s="12">
        <v>28450.69</v>
      </c>
      <c r="M17" s="12"/>
      <c r="N17" s="12"/>
    </row>
    <row r="18" spans="1:14" x14ac:dyDescent="0.3">
      <c r="A18" s="11" t="str">
        <f t="shared" si="0"/>
        <v>VOLUMEN (miles Consumiciones)Blanco</v>
      </c>
      <c r="B18" s="11" t="s">
        <v>133</v>
      </c>
      <c r="C18" s="11" t="s">
        <v>82</v>
      </c>
      <c r="D18" s="12">
        <v>30271.06</v>
      </c>
      <c r="E18" s="12">
        <v>25422.01</v>
      </c>
      <c r="F18" s="12">
        <v>25754.23</v>
      </c>
      <c r="G18" s="12">
        <v>25037.02</v>
      </c>
      <c r="H18" s="12">
        <v>30256.52</v>
      </c>
      <c r="I18" s="12">
        <v>25877.16</v>
      </c>
      <c r="J18" s="12">
        <v>22025.18</v>
      </c>
      <c r="K18" s="12">
        <v>23120.85</v>
      </c>
      <c r="L18" s="12">
        <v>27202.53</v>
      </c>
      <c r="M18" s="12"/>
      <c r="N18" s="12"/>
    </row>
    <row r="19" spans="1:14" x14ac:dyDescent="0.3">
      <c r="A19" s="11" t="str">
        <f t="shared" si="0"/>
        <v>VOLUMEN (miles Consumiciones)Rosado</v>
      </c>
      <c r="B19" s="11" t="s">
        <v>133</v>
      </c>
      <c r="C19" s="11" t="s">
        <v>83</v>
      </c>
      <c r="D19" s="12">
        <v>3247.7570000000001</v>
      </c>
      <c r="E19" s="12">
        <v>3001.6930000000002</v>
      </c>
      <c r="F19" s="12">
        <v>2230.3960000000002</v>
      </c>
      <c r="G19" s="12">
        <v>1868.2449999999999</v>
      </c>
      <c r="H19" s="12" t="s">
        <v>134</v>
      </c>
      <c r="I19" s="12" t="s">
        <v>134</v>
      </c>
      <c r="J19" s="12" t="s">
        <v>134</v>
      </c>
      <c r="K19" s="12" t="s">
        <v>134</v>
      </c>
      <c r="L19" s="12" t="s">
        <v>134</v>
      </c>
      <c r="M19" s="12"/>
      <c r="N19" s="12"/>
    </row>
    <row r="20" spans="1:14" x14ac:dyDescent="0.3">
      <c r="A20" s="11" t="str">
        <f t="shared" si="0"/>
        <v>VOLUMEN (miles Consumiciones)Resto vino</v>
      </c>
      <c r="B20" s="11" t="s">
        <v>133</v>
      </c>
      <c r="C20" s="11" t="s">
        <v>84</v>
      </c>
      <c r="D20" s="12">
        <v>1133.473</v>
      </c>
      <c r="E20" s="12">
        <v>911.96630000000005</v>
      </c>
      <c r="F20" s="12">
        <v>1019.246</v>
      </c>
      <c r="G20" s="12">
        <v>1458.4549999999999</v>
      </c>
      <c r="H20" s="12">
        <v>3426.0309999999999</v>
      </c>
      <c r="I20" s="12">
        <v>2152.8049999999998</v>
      </c>
      <c r="J20" s="12">
        <v>2042.5050000000001</v>
      </c>
      <c r="K20" s="12">
        <v>2559.665</v>
      </c>
      <c r="L20" s="12">
        <v>2518.877</v>
      </c>
      <c r="M20" s="12"/>
      <c r="N20" s="12"/>
    </row>
    <row r="21" spans="1:14" x14ac:dyDescent="0.3">
      <c r="A21" s="11" t="str">
        <f t="shared" si="0"/>
        <v>VOLUMEN (miles Consumiciones)Cava</v>
      </c>
      <c r="B21" s="11" t="s">
        <v>133</v>
      </c>
      <c r="C21" s="11" t="s">
        <v>85</v>
      </c>
      <c r="D21" s="12">
        <v>1584.4159999999999</v>
      </c>
      <c r="E21" s="12">
        <v>2398.2130000000002</v>
      </c>
      <c r="F21" s="12">
        <v>1250.502</v>
      </c>
      <c r="G21" s="12">
        <v>1207.729</v>
      </c>
      <c r="H21" s="12">
        <v>2128.6509999999998</v>
      </c>
      <c r="I21" s="12">
        <v>1954.1479999999999</v>
      </c>
      <c r="J21" s="12">
        <v>1881.2</v>
      </c>
      <c r="K21" s="12">
        <v>1332.569</v>
      </c>
      <c r="L21" s="12">
        <v>1706.136</v>
      </c>
      <c r="M21" s="12"/>
      <c r="N21" s="12"/>
    </row>
    <row r="22" spans="1:14" x14ac:dyDescent="0.3">
      <c r="A22" s="11" t="str">
        <f t="shared" si="0"/>
        <v>VOLUMEN (miles Consumiciones)Otr.Bebidas Deri.Vino</v>
      </c>
      <c r="B22" s="11" t="s">
        <v>133</v>
      </c>
      <c r="C22" s="11" t="s">
        <v>86</v>
      </c>
      <c r="D22" s="12">
        <v>35546.239999999998</v>
      </c>
      <c r="E22" s="12">
        <v>12590.95</v>
      </c>
      <c r="F22" s="12">
        <v>10462.69</v>
      </c>
      <c r="G22" s="12">
        <v>17201.18</v>
      </c>
      <c r="H22" s="12">
        <v>33763.379999999997</v>
      </c>
      <c r="I22" s="12">
        <v>11301.6</v>
      </c>
      <c r="J22" s="12">
        <v>10003.08</v>
      </c>
      <c r="K22" s="12">
        <v>16006.01</v>
      </c>
      <c r="L22" s="12">
        <v>35034.370000000003</v>
      </c>
      <c r="M22" s="12"/>
      <c r="N22" s="12"/>
    </row>
    <row r="23" spans="1:14" x14ac:dyDescent="0.3">
      <c r="A23" s="11" t="str">
        <f t="shared" si="0"/>
        <v>VOLUMEN (miles Consumiciones)Tinto de Verano</v>
      </c>
      <c r="B23" s="11" t="s">
        <v>133</v>
      </c>
      <c r="C23" s="11" t="s">
        <v>87</v>
      </c>
      <c r="D23" s="12">
        <v>27196.22</v>
      </c>
      <c r="E23" s="12">
        <v>8247.7579999999998</v>
      </c>
      <c r="F23" s="12">
        <v>6877.8860000000004</v>
      </c>
      <c r="G23" s="12">
        <v>12443.8</v>
      </c>
      <c r="H23" s="12">
        <v>26844.6</v>
      </c>
      <c r="I23" s="12">
        <v>7598.067</v>
      </c>
      <c r="J23" s="12">
        <v>6194.5429999999997</v>
      </c>
      <c r="K23" s="12">
        <v>11291.66</v>
      </c>
      <c r="L23" s="12">
        <v>27819.74</v>
      </c>
      <c r="M23" s="12"/>
      <c r="N23" s="12"/>
    </row>
    <row r="24" spans="1:14" x14ac:dyDescent="0.3">
      <c r="A24" s="11" t="str">
        <f t="shared" si="0"/>
        <v>VOLUMEN (miles Consumiciones)Sangria de Vino</v>
      </c>
      <c r="B24" s="11" t="s">
        <v>133</v>
      </c>
      <c r="C24" s="11" t="s">
        <v>88</v>
      </c>
      <c r="D24" s="12">
        <v>2160.6640000000002</v>
      </c>
      <c r="E24" s="12">
        <v>788.9194</v>
      </c>
      <c r="F24" s="12">
        <v>681.02260000000001</v>
      </c>
      <c r="G24" s="12">
        <v>1104.7339999999999</v>
      </c>
      <c r="H24" s="12">
        <v>2248.98</v>
      </c>
      <c r="I24" s="12">
        <v>638.24440000000004</v>
      </c>
      <c r="J24" s="12">
        <v>730.98559999999998</v>
      </c>
      <c r="K24" s="12">
        <v>1428.9970000000001</v>
      </c>
      <c r="L24" s="12">
        <v>2023.6220000000001</v>
      </c>
      <c r="M24" s="12"/>
      <c r="N24" s="12"/>
    </row>
    <row r="25" spans="1:14" x14ac:dyDescent="0.3">
      <c r="A25" s="11" t="str">
        <f t="shared" si="0"/>
        <v>VOLUMEN (miles Consumiciones)Sangria de Cava</v>
      </c>
      <c r="B25" s="11" t="s">
        <v>133</v>
      </c>
      <c r="C25" s="11" t="s">
        <v>89</v>
      </c>
      <c r="D25" s="12">
        <v>1244.9639999999999</v>
      </c>
      <c r="E25" s="12">
        <v>701.28380000000004</v>
      </c>
      <c r="F25" s="12">
        <v>633.60090000000002</v>
      </c>
      <c r="G25" s="12">
        <v>546.92370000000005</v>
      </c>
      <c r="H25" s="12">
        <v>950.97439999999995</v>
      </c>
      <c r="I25" s="12">
        <v>390.8408</v>
      </c>
      <c r="J25" s="12">
        <v>525.76610000000005</v>
      </c>
      <c r="K25" s="12">
        <v>611.4769</v>
      </c>
      <c r="L25" s="12">
        <v>865.03039999999999</v>
      </c>
      <c r="M25" s="12"/>
      <c r="N25" s="12"/>
    </row>
    <row r="26" spans="1:14" x14ac:dyDescent="0.3">
      <c r="A26" s="11" t="str">
        <f t="shared" si="0"/>
        <v>VOLUMEN (miles Consumiciones)Calimocho</v>
      </c>
      <c r="B26" s="11" t="s">
        <v>133</v>
      </c>
      <c r="C26" s="11" t="s">
        <v>90</v>
      </c>
      <c r="D26" s="12">
        <v>2945.8690000000001</v>
      </c>
      <c r="E26" s="12">
        <v>736.73</v>
      </c>
      <c r="F26" s="12">
        <v>712.99839999999995</v>
      </c>
      <c r="G26" s="12">
        <v>1238.0419999999999</v>
      </c>
      <c r="H26" s="12">
        <v>1833.789</v>
      </c>
      <c r="I26" s="12">
        <v>956.04859999999996</v>
      </c>
      <c r="J26" s="12">
        <v>1002.357</v>
      </c>
      <c r="K26" s="12">
        <v>932.51059999999995</v>
      </c>
      <c r="L26" s="12">
        <v>2557.674</v>
      </c>
      <c r="M26" s="12"/>
      <c r="N26" s="12"/>
    </row>
    <row r="27" spans="1:14" x14ac:dyDescent="0.3">
      <c r="A27" s="11" t="str">
        <f t="shared" si="0"/>
        <v>VOLUMEN (miles Consumiciones)Rebujito</v>
      </c>
      <c r="B27" s="11" t="s">
        <v>133</v>
      </c>
      <c r="C27" s="11" t="s">
        <v>91</v>
      </c>
      <c r="D27" s="12">
        <v>307.71379999999999</v>
      </c>
      <c r="E27" s="12">
        <v>54.951129999999999</v>
      </c>
      <c r="F27" s="12">
        <v>17.04326</v>
      </c>
      <c r="G27" s="12">
        <v>600.06060000000002</v>
      </c>
      <c r="H27" s="12">
        <v>234.82149999999999</v>
      </c>
      <c r="I27" s="12">
        <v>34.178820000000002</v>
      </c>
      <c r="J27" s="12">
        <v>41.195770000000003</v>
      </c>
      <c r="K27" s="12">
        <v>387.3854</v>
      </c>
      <c r="L27" s="12">
        <v>260.32679999999999</v>
      </c>
      <c r="M27" s="12"/>
      <c r="N27" s="12"/>
    </row>
    <row r="28" spans="1:14" x14ac:dyDescent="0.3">
      <c r="A28" s="11" t="str">
        <f t="shared" si="0"/>
        <v>VOLUMEN (miles Consumiciones)Espum/Lambrusc/Mosca</v>
      </c>
      <c r="B28" s="11" t="s">
        <v>133</v>
      </c>
      <c r="C28" s="11" t="s">
        <v>92</v>
      </c>
      <c r="D28" s="12">
        <v>1690.8140000000001</v>
      </c>
      <c r="E28" s="12">
        <v>2061.3069999999998</v>
      </c>
      <c r="F28" s="12">
        <v>1540.1420000000001</v>
      </c>
      <c r="G28" s="12">
        <v>1267.6220000000001</v>
      </c>
      <c r="H28" s="12">
        <v>1650.22</v>
      </c>
      <c r="I28" s="12">
        <v>1684.2190000000001</v>
      </c>
      <c r="J28" s="12">
        <v>1508.232</v>
      </c>
      <c r="K28" s="12">
        <v>1353.9839999999999</v>
      </c>
      <c r="L28" s="12">
        <v>1507.982</v>
      </c>
      <c r="M28" s="12"/>
      <c r="N28" s="12"/>
    </row>
    <row r="29" spans="1:14" x14ac:dyDescent="0.3">
      <c r="A29" s="11" t="str">
        <f t="shared" si="0"/>
        <v>VOLUMEN (miles Consumiciones)Sidra</v>
      </c>
      <c r="B29" s="11" t="s">
        <v>133</v>
      </c>
      <c r="C29" s="11" t="s">
        <v>93</v>
      </c>
      <c r="D29" s="12">
        <v>10157.61</v>
      </c>
      <c r="E29" s="12">
        <v>8925.8389999999999</v>
      </c>
      <c r="F29" s="12">
        <v>7576.9790000000003</v>
      </c>
      <c r="G29" s="12">
        <v>6578.6450000000004</v>
      </c>
      <c r="H29" s="12">
        <v>9033.7289999999994</v>
      </c>
      <c r="I29" s="12">
        <v>5912.3209999999999</v>
      </c>
      <c r="J29" s="12">
        <v>5702.4070000000002</v>
      </c>
      <c r="K29" s="12">
        <v>5674.2650000000003</v>
      </c>
      <c r="L29" s="12">
        <v>8825.74</v>
      </c>
      <c r="M29" s="12"/>
      <c r="N29" s="12"/>
    </row>
    <row r="30" spans="1:14" x14ac:dyDescent="0.3">
      <c r="A30" s="11" t="str">
        <f t="shared" si="0"/>
        <v>VOLUMEN (miles Consumiciones)Cerveza</v>
      </c>
      <c r="B30" s="11" t="s">
        <v>133</v>
      </c>
      <c r="C30" s="11" t="s">
        <v>94</v>
      </c>
      <c r="D30" s="12">
        <v>657432.9</v>
      </c>
      <c r="E30" s="12">
        <v>399049.2</v>
      </c>
      <c r="F30" s="12">
        <v>362644.6</v>
      </c>
      <c r="G30" s="12">
        <v>428028.4</v>
      </c>
      <c r="H30" s="12">
        <v>627171.1</v>
      </c>
      <c r="I30" s="12">
        <v>369965.3</v>
      </c>
      <c r="J30" s="12">
        <v>354507.2</v>
      </c>
      <c r="K30" s="12">
        <v>403652.5</v>
      </c>
      <c r="L30" s="12">
        <v>581169.19999999995</v>
      </c>
      <c r="M30" s="12"/>
      <c r="N30" s="12"/>
    </row>
    <row r="31" spans="1:14" x14ac:dyDescent="0.3">
      <c r="A31" s="11" t="str">
        <f t="shared" si="0"/>
        <v>VOLUMEN (miles Consumiciones)Con alcohol</v>
      </c>
      <c r="B31" s="11" t="s">
        <v>133</v>
      </c>
      <c r="C31" s="11" t="s">
        <v>95</v>
      </c>
      <c r="D31" s="12">
        <v>579134.19999999995</v>
      </c>
      <c r="E31" s="12">
        <v>353681.4</v>
      </c>
      <c r="F31" s="12">
        <v>319942.2</v>
      </c>
      <c r="G31" s="12">
        <v>375117.1</v>
      </c>
      <c r="H31" s="12">
        <v>549894.69999999995</v>
      </c>
      <c r="I31" s="12">
        <v>326691.90000000002</v>
      </c>
      <c r="J31" s="12">
        <v>312640.7</v>
      </c>
      <c r="K31" s="12">
        <v>349908.7</v>
      </c>
      <c r="L31" s="12">
        <v>510940.5</v>
      </c>
      <c r="M31" s="12"/>
      <c r="N31" s="12"/>
    </row>
    <row r="32" spans="1:14" x14ac:dyDescent="0.3">
      <c r="A32" s="11" t="str">
        <f t="shared" si="0"/>
        <v>VOLUMEN (miles Consumiciones)Sin alcohol</v>
      </c>
      <c r="B32" s="11" t="s">
        <v>133</v>
      </c>
      <c r="C32" s="11" t="s">
        <v>96</v>
      </c>
      <c r="D32" s="12">
        <v>77721.69</v>
      </c>
      <c r="E32" s="12">
        <v>45093.13</v>
      </c>
      <c r="F32" s="12">
        <v>42345.05</v>
      </c>
      <c r="G32" s="12">
        <v>52579.79</v>
      </c>
      <c r="H32" s="12">
        <v>76354.34</v>
      </c>
      <c r="I32" s="12">
        <v>42681.56</v>
      </c>
      <c r="J32" s="12">
        <v>41447.46</v>
      </c>
      <c r="K32" s="12">
        <v>53116.46</v>
      </c>
      <c r="L32" s="12">
        <v>69304.070000000007</v>
      </c>
      <c r="M32" s="12"/>
      <c r="N32" s="12"/>
    </row>
    <row r="33" spans="1:14" x14ac:dyDescent="0.3">
      <c r="A33" s="11" t="str">
        <f t="shared" si="0"/>
        <v>VOLUMEN (miles Consumiciones)Cerveza Envasada</v>
      </c>
      <c r="B33" s="11" t="s">
        <v>133</v>
      </c>
      <c r="C33" s="11" t="s">
        <v>97</v>
      </c>
      <c r="D33" s="12">
        <v>323200.90000000002</v>
      </c>
      <c r="E33" s="12">
        <v>196335</v>
      </c>
      <c r="F33" s="12">
        <v>184249.60000000001</v>
      </c>
      <c r="G33" s="12">
        <v>213976</v>
      </c>
      <c r="H33" s="12">
        <v>302017.3</v>
      </c>
      <c r="I33" s="12">
        <v>183852.4</v>
      </c>
      <c r="J33" s="12">
        <v>187351.4</v>
      </c>
      <c r="K33" s="12">
        <v>198726.8</v>
      </c>
      <c r="L33" s="12">
        <v>279725.7</v>
      </c>
      <c r="M33" s="12"/>
      <c r="N33" s="12"/>
    </row>
    <row r="34" spans="1:14" x14ac:dyDescent="0.3">
      <c r="A34" s="11" t="str">
        <f t="shared" si="0"/>
        <v>VOLUMEN (miles Consumiciones)Cerveza Surtidor</v>
      </c>
      <c r="B34" s="11" t="s">
        <v>133</v>
      </c>
      <c r="C34" s="11" t="s">
        <v>98</v>
      </c>
      <c r="D34" s="12">
        <v>334232</v>
      </c>
      <c r="E34" s="12">
        <v>202714.2</v>
      </c>
      <c r="F34" s="12">
        <v>178395</v>
      </c>
      <c r="G34" s="12">
        <v>214052.4</v>
      </c>
      <c r="H34" s="12">
        <v>325153.7</v>
      </c>
      <c r="I34" s="12">
        <v>186113</v>
      </c>
      <c r="J34" s="12">
        <v>167155.79999999999</v>
      </c>
      <c r="K34" s="12">
        <v>204925.7</v>
      </c>
      <c r="L34" s="12">
        <v>301443.5</v>
      </c>
      <c r="M34" s="12"/>
      <c r="N34" s="12"/>
    </row>
    <row r="35" spans="1:14" x14ac:dyDescent="0.3">
      <c r="A35" s="11" t="str">
        <f t="shared" si="0"/>
        <v>VOLUMEN (miles Consumiciones)Otras Cervezas</v>
      </c>
      <c r="B35" s="11" t="s">
        <v>133</v>
      </c>
      <c r="C35" s="11" t="s">
        <v>99</v>
      </c>
      <c r="D35" s="12">
        <v>576.96360000000004</v>
      </c>
      <c r="E35" s="12">
        <v>274.661</v>
      </c>
      <c r="F35" s="12">
        <v>357.31439999999998</v>
      </c>
      <c r="G35" s="12">
        <v>331.46769999999998</v>
      </c>
      <c r="H35" s="12">
        <v>921.95809999999994</v>
      </c>
      <c r="I35" s="12">
        <v>591.89589999999998</v>
      </c>
      <c r="J35" s="12">
        <v>419.03129999999999</v>
      </c>
      <c r="K35" s="12">
        <v>627.33960000000002</v>
      </c>
      <c r="L35" s="12">
        <v>924.61680000000001</v>
      </c>
      <c r="M35" s="12"/>
      <c r="N35" s="12"/>
    </row>
    <row r="36" spans="1:14" x14ac:dyDescent="0.3">
      <c r="A36" s="11" t="str">
        <f t="shared" si="0"/>
        <v>VOLUMEN (miles Consumiciones)Espirituosas</v>
      </c>
      <c r="B36" s="11" t="s">
        <v>133</v>
      </c>
      <c r="C36" s="11" t="s">
        <v>100</v>
      </c>
      <c r="D36" s="12">
        <v>89660.61</v>
      </c>
      <c r="E36" s="12">
        <v>64992.52</v>
      </c>
      <c r="F36" s="12">
        <v>57467.47</v>
      </c>
      <c r="G36" s="12">
        <v>61185.1</v>
      </c>
      <c r="H36" s="12">
        <v>89904.56</v>
      </c>
      <c r="I36" s="12">
        <v>58821.52</v>
      </c>
      <c r="J36" s="12">
        <v>52984.49</v>
      </c>
      <c r="K36" s="12">
        <v>55652.3</v>
      </c>
      <c r="L36" s="12">
        <v>80368.490000000005</v>
      </c>
      <c r="M36" s="12"/>
      <c r="N36" s="12"/>
    </row>
    <row r="37" spans="1:14" x14ac:dyDescent="0.3">
      <c r="A37" s="11" t="str">
        <f t="shared" si="0"/>
        <v>VOLUMEN (miles Consumiciones)Whisky</v>
      </c>
      <c r="B37" s="11" t="s">
        <v>133</v>
      </c>
      <c r="C37" s="11" t="s">
        <v>101</v>
      </c>
      <c r="D37" s="12">
        <v>11054.34</v>
      </c>
      <c r="E37" s="12">
        <v>9711.3240000000005</v>
      </c>
      <c r="F37" s="12">
        <v>7252.9229999999998</v>
      </c>
      <c r="G37" s="12">
        <v>8614.7829999999994</v>
      </c>
      <c r="H37" s="12">
        <v>11843.46</v>
      </c>
      <c r="I37" s="12">
        <v>9071.0249999999996</v>
      </c>
      <c r="J37" s="12">
        <v>8642.8850000000002</v>
      </c>
      <c r="K37" s="12">
        <v>7849.4340000000002</v>
      </c>
      <c r="L37" s="12">
        <v>11334.7</v>
      </c>
      <c r="M37" s="12"/>
      <c r="N37" s="12"/>
    </row>
    <row r="38" spans="1:14" x14ac:dyDescent="0.3">
      <c r="A38" s="11" t="str">
        <f t="shared" si="0"/>
        <v>VOLUMEN (miles Consumiciones)Brandy</v>
      </c>
      <c r="B38" s="11" t="s">
        <v>133</v>
      </c>
      <c r="C38" s="11" t="s">
        <v>102</v>
      </c>
      <c r="D38" s="12">
        <v>795.14779999999996</v>
      </c>
      <c r="E38" s="12">
        <v>1207.8399999999999</v>
      </c>
      <c r="F38" s="12">
        <v>836.89469999999994</v>
      </c>
      <c r="G38" s="12">
        <v>1154.8530000000001</v>
      </c>
      <c r="H38" s="12">
        <v>835.05460000000005</v>
      </c>
      <c r="I38" s="12">
        <v>884.42859999999996</v>
      </c>
      <c r="J38" s="12">
        <v>1315.8109999999999</v>
      </c>
      <c r="K38" s="12">
        <v>1464.693</v>
      </c>
      <c r="L38" s="12">
        <v>921.64400000000001</v>
      </c>
      <c r="M38" s="12"/>
      <c r="N38" s="12"/>
    </row>
    <row r="39" spans="1:14" x14ac:dyDescent="0.3">
      <c r="A39" s="11" t="str">
        <f t="shared" si="0"/>
        <v>VOLUMEN (miles Consumiciones)Ginebra</v>
      </c>
      <c r="B39" s="11" t="s">
        <v>133</v>
      </c>
      <c r="C39" s="11" t="s">
        <v>103</v>
      </c>
      <c r="D39" s="12">
        <v>21763.19</v>
      </c>
      <c r="E39" s="12">
        <v>15888.43</v>
      </c>
      <c r="F39" s="12">
        <v>14235.2</v>
      </c>
      <c r="G39" s="12">
        <v>14046.35</v>
      </c>
      <c r="H39" s="12">
        <v>23778.13</v>
      </c>
      <c r="I39" s="12">
        <v>13904.39</v>
      </c>
      <c r="J39" s="12">
        <v>11661</v>
      </c>
      <c r="K39" s="12">
        <v>11236.08</v>
      </c>
      <c r="L39" s="12">
        <v>18098.05</v>
      </c>
      <c r="M39" s="12"/>
      <c r="N39" s="12"/>
    </row>
    <row r="40" spans="1:14" x14ac:dyDescent="0.3">
      <c r="A40" s="11" t="str">
        <f t="shared" si="0"/>
        <v>VOLUMEN (miles Consumiciones)Ron</v>
      </c>
      <c r="B40" s="11" t="s">
        <v>133</v>
      </c>
      <c r="C40" s="11" t="s">
        <v>104</v>
      </c>
      <c r="D40" s="12">
        <v>10527.84</v>
      </c>
      <c r="E40" s="12">
        <v>6334.9440000000004</v>
      </c>
      <c r="F40" s="12">
        <v>6060.6930000000002</v>
      </c>
      <c r="G40" s="12">
        <v>5828.5860000000002</v>
      </c>
      <c r="H40" s="12">
        <v>9731.3269999999993</v>
      </c>
      <c r="I40" s="12">
        <v>7175.2629999999999</v>
      </c>
      <c r="J40" s="12">
        <v>5771.2920000000004</v>
      </c>
      <c r="K40" s="12">
        <v>5843.1189999999997</v>
      </c>
      <c r="L40" s="12">
        <v>8518.1679999999997</v>
      </c>
      <c r="M40" s="12"/>
      <c r="N40" s="12"/>
    </row>
    <row r="41" spans="1:14" x14ac:dyDescent="0.3">
      <c r="A41" s="11" t="str">
        <f t="shared" si="0"/>
        <v>VOLUMEN (miles Consumiciones)Anis</v>
      </c>
      <c r="B41" s="11" t="s">
        <v>133</v>
      </c>
      <c r="C41" s="11" t="s">
        <v>105</v>
      </c>
      <c r="D41" s="12">
        <v>369.18020000000001</v>
      </c>
      <c r="E41" s="12">
        <v>1153.732</v>
      </c>
      <c r="F41" s="12">
        <v>885.76080000000002</v>
      </c>
      <c r="G41" s="12">
        <v>816.59929999999997</v>
      </c>
      <c r="H41" s="12">
        <v>1181.7049999999999</v>
      </c>
      <c r="I41" s="12">
        <v>995.11379999999997</v>
      </c>
      <c r="J41" s="12">
        <v>1229.442</v>
      </c>
      <c r="K41" s="12">
        <v>772.00900000000001</v>
      </c>
      <c r="L41" s="12">
        <v>2031.4860000000001</v>
      </c>
      <c r="M41" s="12"/>
      <c r="N41" s="12"/>
    </row>
    <row r="42" spans="1:14" x14ac:dyDescent="0.3">
      <c r="A42" s="11" t="str">
        <f t="shared" si="0"/>
        <v>VOLUMEN (miles Consumiciones)Otras Espirituosas</v>
      </c>
      <c r="B42" s="11" t="s">
        <v>133</v>
      </c>
      <c r="C42" s="11" t="s">
        <v>106</v>
      </c>
      <c r="D42" s="12">
        <v>45150.9</v>
      </c>
      <c r="E42" s="12">
        <v>30696.25</v>
      </c>
      <c r="F42" s="12">
        <v>28196</v>
      </c>
      <c r="G42" s="12">
        <v>30723.93</v>
      </c>
      <c r="H42" s="12">
        <v>42534.89</v>
      </c>
      <c r="I42" s="12">
        <v>26791.3</v>
      </c>
      <c r="J42" s="12">
        <v>24364.07</v>
      </c>
      <c r="K42" s="12">
        <v>28486.97</v>
      </c>
      <c r="L42" s="12">
        <v>39464.44</v>
      </c>
      <c r="M42" s="12"/>
      <c r="N42" s="12"/>
    </row>
    <row r="43" spans="1:14" x14ac:dyDescent="0.3">
      <c r="A43" s="11" t="str">
        <f t="shared" si="0"/>
        <v>VOLUMEN (miles Consumiciones)T.Zumo+Horchata+Mosto</v>
      </c>
      <c r="B43" s="11" t="s">
        <v>133</v>
      </c>
      <c r="C43" s="11" t="s">
        <v>107</v>
      </c>
      <c r="D43" s="12">
        <v>47526.05</v>
      </c>
      <c r="E43" s="12">
        <v>24213.98</v>
      </c>
      <c r="F43" s="12">
        <v>25183.360000000001</v>
      </c>
      <c r="G43" s="12">
        <v>28905.69</v>
      </c>
      <c r="H43" s="12">
        <v>44446.92</v>
      </c>
      <c r="I43" s="12">
        <v>22717.77</v>
      </c>
      <c r="J43" s="12">
        <v>24535.1</v>
      </c>
      <c r="K43" s="12">
        <v>27144.89</v>
      </c>
      <c r="L43" s="12">
        <v>41427.699999999997</v>
      </c>
      <c r="M43" s="12"/>
      <c r="N43" s="12"/>
    </row>
    <row r="44" spans="1:14" x14ac:dyDescent="0.3">
      <c r="A44" s="11" t="str">
        <f t="shared" si="0"/>
        <v>VOLUMEN (miles Consumiciones)Agua Envasada</v>
      </c>
      <c r="B44" s="11" t="s">
        <v>133</v>
      </c>
      <c r="C44" s="11" t="s">
        <v>108</v>
      </c>
      <c r="D44" s="12">
        <v>241008.1</v>
      </c>
      <c r="E44" s="12">
        <v>132666.1</v>
      </c>
      <c r="F44" s="12">
        <v>124465.5</v>
      </c>
      <c r="G44" s="12">
        <v>142076.79999999999</v>
      </c>
      <c r="H44" s="12">
        <v>235087.7</v>
      </c>
      <c r="I44" s="12">
        <v>136368.70000000001</v>
      </c>
      <c r="J44" s="12">
        <v>130552.1</v>
      </c>
      <c r="K44" s="12">
        <v>153240.70000000001</v>
      </c>
      <c r="L44" s="12">
        <v>228746.9</v>
      </c>
      <c r="M44" s="12"/>
      <c r="N44" s="12"/>
    </row>
    <row r="45" spans="1:14" x14ac:dyDescent="0.3">
      <c r="A45" s="11" t="str">
        <f t="shared" si="0"/>
        <v>VOLUMEN (miles Consumiciones)Bebidas Refrescantes</v>
      </c>
      <c r="B45" s="11" t="s">
        <v>133</v>
      </c>
      <c r="C45" s="11" t="s">
        <v>109</v>
      </c>
      <c r="D45" s="12">
        <v>397233.3</v>
      </c>
      <c r="E45" s="12">
        <v>219684.4</v>
      </c>
      <c r="F45" s="12">
        <v>204195.4</v>
      </c>
      <c r="G45" s="12">
        <v>241951.5</v>
      </c>
      <c r="H45" s="12">
        <v>383600.1</v>
      </c>
      <c r="I45" s="12">
        <v>220922.2</v>
      </c>
      <c r="J45" s="12">
        <v>213237.8</v>
      </c>
      <c r="K45" s="12">
        <v>246419.7</v>
      </c>
      <c r="L45" s="12">
        <v>376639.9</v>
      </c>
      <c r="M45" s="12"/>
      <c r="N45" s="12"/>
    </row>
    <row r="46" spans="1:14" x14ac:dyDescent="0.3">
      <c r="A46" s="11" t="str">
        <f t="shared" si="0"/>
        <v>VOLUMEN (miles Consumiciones)Colas</v>
      </c>
      <c r="B46" s="11" t="s">
        <v>133</v>
      </c>
      <c r="C46" s="11" t="s">
        <v>110</v>
      </c>
      <c r="D46" s="12">
        <v>234073.9</v>
      </c>
      <c r="E46" s="12">
        <v>134681.20000000001</v>
      </c>
      <c r="F46" s="12">
        <v>125992.4</v>
      </c>
      <c r="G46" s="12">
        <v>147570.29999999999</v>
      </c>
      <c r="H46" s="12">
        <v>222383.7</v>
      </c>
      <c r="I46" s="12">
        <v>135524.9</v>
      </c>
      <c r="J46" s="12">
        <v>129270.8</v>
      </c>
      <c r="K46" s="12">
        <v>146231.20000000001</v>
      </c>
      <c r="L46" s="12">
        <v>215620.8</v>
      </c>
      <c r="M46" s="12"/>
      <c r="N46" s="12"/>
    </row>
    <row r="47" spans="1:14" x14ac:dyDescent="0.3">
      <c r="A47" s="11" t="str">
        <f t="shared" si="0"/>
        <v>VOLUMEN (miles Consumiciones)Cola Regular</v>
      </c>
      <c r="B47" s="11" t="s">
        <v>133</v>
      </c>
      <c r="C47" s="11" t="s">
        <v>111</v>
      </c>
      <c r="D47" s="12">
        <v>112975.2</v>
      </c>
      <c r="E47" s="12">
        <v>65682.09</v>
      </c>
      <c r="F47" s="12">
        <v>61428.36</v>
      </c>
      <c r="G47" s="12">
        <v>67724.37</v>
      </c>
      <c r="H47" s="12">
        <v>104565.2</v>
      </c>
      <c r="I47" s="12">
        <v>63176.71</v>
      </c>
      <c r="J47" s="12">
        <v>60185.55</v>
      </c>
      <c r="K47" s="12">
        <v>68437.75</v>
      </c>
      <c r="L47" s="12">
        <v>100717</v>
      </c>
      <c r="M47" s="12"/>
      <c r="N47" s="12"/>
    </row>
    <row r="48" spans="1:14" x14ac:dyDescent="0.3">
      <c r="A48" s="11" t="str">
        <f t="shared" si="0"/>
        <v>VOLUMEN (miles Consumiciones)Light/Zero</v>
      </c>
      <c r="B48" s="11" t="s">
        <v>133</v>
      </c>
      <c r="C48" s="11" t="s">
        <v>112</v>
      </c>
      <c r="D48" s="12">
        <v>121098.8</v>
      </c>
      <c r="E48" s="12">
        <v>68999.14</v>
      </c>
      <c r="F48" s="12">
        <v>64564.02</v>
      </c>
      <c r="G48" s="12">
        <v>79845.97</v>
      </c>
      <c r="H48" s="12">
        <v>117818.5</v>
      </c>
      <c r="I48" s="12">
        <v>72348.149999999994</v>
      </c>
      <c r="J48" s="12">
        <v>69085.3</v>
      </c>
      <c r="K48" s="12">
        <v>77793.440000000002</v>
      </c>
      <c r="L48" s="12">
        <v>114903.8</v>
      </c>
      <c r="M48" s="12"/>
      <c r="N48" s="12"/>
    </row>
    <row r="49" spans="1:14" x14ac:dyDescent="0.3">
      <c r="A49" s="11" t="str">
        <f t="shared" si="0"/>
        <v>VOLUMEN (miles Consumiciones)Otra Variedad Cola</v>
      </c>
      <c r="B49" s="11" t="s">
        <v>133</v>
      </c>
      <c r="C49" s="11" t="s">
        <v>113</v>
      </c>
      <c r="D49" s="12" t="s">
        <v>134</v>
      </c>
      <c r="E49" s="12" t="s">
        <v>134</v>
      </c>
      <c r="F49" s="12" t="s">
        <v>134</v>
      </c>
      <c r="G49" s="12" t="s">
        <v>134</v>
      </c>
      <c r="H49" s="12" t="s">
        <v>134</v>
      </c>
      <c r="I49" s="12" t="s">
        <v>134</v>
      </c>
      <c r="J49" s="12" t="s">
        <v>134</v>
      </c>
      <c r="K49" s="12" t="s">
        <v>134</v>
      </c>
      <c r="L49" s="12" t="s">
        <v>134</v>
      </c>
      <c r="M49" s="12"/>
      <c r="N49" s="12"/>
    </row>
    <row r="50" spans="1:14" x14ac:dyDescent="0.3">
      <c r="A50" s="11" t="str">
        <f t="shared" si="0"/>
        <v>VOLUMEN (miles Consumiciones)Con Cafeina</v>
      </c>
      <c r="B50" s="11" t="s">
        <v>133</v>
      </c>
      <c r="C50" s="11" t="s">
        <v>114</v>
      </c>
      <c r="D50" s="12">
        <v>187994.3</v>
      </c>
      <c r="E50" s="12">
        <v>109652.7</v>
      </c>
      <c r="F50" s="12">
        <v>102727.8</v>
      </c>
      <c r="G50" s="12">
        <v>119848.7</v>
      </c>
      <c r="H50" s="12">
        <v>183033.7</v>
      </c>
      <c r="I50" s="12">
        <v>112545.3</v>
      </c>
      <c r="J50" s="12">
        <v>108209.4</v>
      </c>
      <c r="K50" s="12">
        <v>121103.6</v>
      </c>
      <c r="L50" s="12">
        <v>178616.7</v>
      </c>
      <c r="M50" s="12"/>
      <c r="N50" s="12"/>
    </row>
    <row r="51" spans="1:14" x14ac:dyDescent="0.3">
      <c r="A51" s="11" t="str">
        <f t="shared" si="0"/>
        <v>VOLUMEN (miles Consumiciones)Sin Cafeina</v>
      </c>
      <c r="B51" s="11" t="s">
        <v>133</v>
      </c>
      <c r="C51" s="11" t="s">
        <v>115</v>
      </c>
      <c r="D51" s="12">
        <v>38765.4</v>
      </c>
      <c r="E51" s="12">
        <v>20531.14</v>
      </c>
      <c r="F51" s="12">
        <v>19057.47</v>
      </c>
      <c r="G51" s="12">
        <v>22859.54</v>
      </c>
      <c r="H51" s="12">
        <v>32712.63</v>
      </c>
      <c r="I51" s="12">
        <v>19782.759999999998</v>
      </c>
      <c r="J51" s="12">
        <v>18666.03</v>
      </c>
      <c r="K51" s="12">
        <v>22629.97</v>
      </c>
      <c r="L51" s="12">
        <v>32849.480000000003</v>
      </c>
      <c r="M51" s="12"/>
      <c r="N51" s="12"/>
    </row>
    <row r="52" spans="1:14" x14ac:dyDescent="0.3">
      <c r="A52" s="11" t="str">
        <f t="shared" si="0"/>
        <v>VOLUMEN (miles Consumiciones)Frutas con gas</v>
      </c>
      <c r="B52" s="11" t="s">
        <v>133</v>
      </c>
      <c r="C52" s="11" t="s">
        <v>116</v>
      </c>
      <c r="D52" s="12">
        <v>50759.99</v>
      </c>
      <c r="E52" s="12">
        <v>23622.560000000001</v>
      </c>
      <c r="F52" s="12">
        <v>22133.34</v>
      </c>
      <c r="G52" s="12">
        <v>28852.5</v>
      </c>
      <c r="H52" s="12">
        <v>49297.82</v>
      </c>
      <c r="I52" s="12">
        <v>27599.83</v>
      </c>
      <c r="J52" s="12">
        <v>24907.9</v>
      </c>
      <c r="K52" s="12">
        <v>27662.85</v>
      </c>
      <c r="L52" s="12">
        <v>41696.230000000003</v>
      </c>
      <c r="M52" s="12"/>
      <c r="N52" s="12"/>
    </row>
    <row r="53" spans="1:14" x14ac:dyDescent="0.3">
      <c r="A53" s="11" t="str">
        <f t="shared" si="0"/>
        <v>VOLUMEN (miles Consumiciones)Frutas sin gas</v>
      </c>
      <c r="B53" s="11" t="s">
        <v>133</v>
      </c>
      <c r="C53" s="11" t="s">
        <v>117</v>
      </c>
      <c r="D53" s="12">
        <v>12499.23</v>
      </c>
      <c r="E53" s="12">
        <v>5321.5010000000002</v>
      </c>
      <c r="F53" s="12">
        <v>5331.2929999999997</v>
      </c>
      <c r="G53" s="12">
        <v>6481.134</v>
      </c>
      <c r="H53" s="12">
        <v>21076.76</v>
      </c>
      <c r="I53" s="12">
        <v>12413.96</v>
      </c>
      <c r="J53" s="12">
        <v>15526.38</v>
      </c>
      <c r="K53" s="12">
        <v>21481.87</v>
      </c>
      <c r="L53" s="12">
        <v>31360.06</v>
      </c>
      <c r="M53" s="12"/>
      <c r="N53" s="12"/>
    </row>
    <row r="54" spans="1:14" x14ac:dyDescent="0.3">
      <c r="A54" s="11" t="str">
        <f t="shared" si="0"/>
        <v>VOLUMEN (miles Consumiciones)Mixers</v>
      </c>
      <c r="B54" s="11" t="s">
        <v>133</v>
      </c>
      <c r="C54" s="11" t="s">
        <v>118</v>
      </c>
      <c r="D54" s="12">
        <v>6758.134</v>
      </c>
      <c r="E54" s="12">
        <v>2921.2979999999998</v>
      </c>
      <c r="F54" s="12">
        <v>2858.962</v>
      </c>
      <c r="G54" s="12">
        <v>3628.6790000000001</v>
      </c>
      <c r="H54" s="12">
        <v>5378.4449999999997</v>
      </c>
      <c r="I54" s="12">
        <v>2537.2510000000002</v>
      </c>
      <c r="J54" s="12">
        <v>2172.0729999999999</v>
      </c>
      <c r="K54" s="12">
        <v>2969.1729999999998</v>
      </c>
      <c r="L54" s="12">
        <v>4630.4639999999999</v>
      </c>
      <c r="M54" s="12"/>
      <c r="N54" s="12"/>
    </row>
    <row r="55" spans="1:14" x14ac:dyDescent="0.3">
      <c r="A55" s="11" t="str">
        <f t="shared" si="0"/>
        <v>VOLUMEN (miles Consumiciones)Isotonicas</v>
      </c>
      <c r="B55" s="11" t="s">
        <v>133</v>
      </c>
      <c r="C55" s="11" t="s">
        <v>119</v>
      </c>
      <c r="D55" s="12">
        <v>43614.879999999997</v>
      </c>
      <c r="E55" s="12">
        <v>21721.95</v>
      </c>
      <c r="F55" s="12">
        <v>21751.119999999999</v>
      </c>
      <c r="G55" s="12">
        <v>25048.240000000002</v>
      </c>
      <c r="H55" s="12">
        <v>46413.38</v>
      </c>
      <c r="I55" s="12">
        <v>23622.28</v>
      </c>
      <c r="J55" s="12">
        <v>24006.98</v>
      </c>
      <c r="K55" s="12">
        <v>27020.53</v>
      </c>
      <c r="L55" s="12">
        <v>51734.27</v>
      </c>
      <c r="M55" s="12"/>
      <c r="N55" s="12"/>
    </row>
    <row r="56" spans="1:14" x14ac:dyDescent="0.3">
      <c r="A56" s="11" t="str">
        <f t="shared" si="0"/>
        <v>VOLUMEN (miles Consumiciones)Energeticas</v>
      </c>
      <c r="B56" s="11" t="s">
        <v>133</v>
      </c>
      <c r="C56" s="11" t="s">
        <v>120</v>
      </c>
      <c r="D56" s="12">
        <v>12967.65</v>
      </c>
      <c r="E56" s="12">
        <v>12071.9</v>
      </c>
      <c r="F56" s="12">
        <v>7396.72</v>
      </c>
      <c r="G56" s="12">
        <v>7097.9769999999999</v>
      </c>
      <c r="H56" s="12">
        <v>10561.69</v>
      </c>
      <c r="I56" s="12">
        <v>6115.9989999999998</v>
      </c>
      <c r="J56" s="12">
        <v>6207.1149999999998</v>
      </c>
      <c r="K56" s="12">
        <v>8501.0419999999995</v>
      </c>
      <c r="L56" s="12">
        <v>14914.77</v>
      </c>
      <c r="M56" s="12"/>
      <c r="N56" s="12"/>
    </row>
    <row r="57" spans="1:14" x14ac:dyDescent="0.3">
      <c r="A57" s="11" t="str">
        <f t="shared" si="0"/>
        <v>VOLUMEN (miles Consumiciones)Gaseosas</v>
      </c>
      <c r="B57" s="11" t="s">
        <v>133</v>
      </c>
      <c r="C57" s="11" t="s">
        <v>121</v>
      </c>
      <c r="D57" s="12">
        <v>5351.0860000000002</v>
      </c>
      <c r="E57" s="12">
        <v>4153.9380000000001</v>
      </c>
      <c r="F57" s="12">
        <v>3009.0509999999999</v>
      </c>
      <c r="G57" s="12">
        <v>3239.92</v>
      </c>
      <c r="H57" s="12">
        <v>5440.79</v>
      </c>
      <c r="I57" s="12">
        <v>3300.886</v>
      </c>
      <c r="J57" s="12">
        <v>2267.2660000000001</v>
      </c>
      <c r="K57" s="12">
        <v>3511.0129999999999</v>
      </c>
      <c r="L57" s="12">
        <v>4647.5020000000004</v>
      </c>
      <c r="M57" s="12"/>
      <c r="N57" s="12"/>
    </row>
    <row r="58" spans="1:14" x14ac:dyDescent="0.3">
      <c r="A58" s="11" t="str">
        <f t="shared" si="0"/>
        <v>VOLUMEN (miles Consumiciones)Bebidas Zumo+Leche</v>
      </c>
      <c r="B58" s="11" t="s">
        <v>133</v>
      </c>
      <c r="C58" s="11" t="s">
        <v>122</v>
      </c>
      <c r="D58" s="12">
        <v>2228.9270000000001</v>
      </c>
      <c r="E58" s="12">
        <v>1438.096</v>
      </c>
      <c r="F58" s="12">
        <v>1928.7929999999999</v>
      </c>
      <c r="G58" s="12">
        <v>1298.1310000000001</v>
      </c>
      <c r="H58" s="12">
        <v>2267.1590000000001</v>
      </c>
      <c r="I58" s="12">
        <v>1417.4079999999999</v>
      </c>
      <c r="J58" s="12">
        <v>1799.9670000000001</v>
      </c>
      <c r="K58" s="12">
        <v>1630.8720000000001</v>
      </c>
      <c r="L58" s="12">
        <v>2191.0619999999999</v>
      </c>
      <c r="M58" s="12"/>
      <c r="N58" s="12"/>
    </row>
    <row r="59" spans="1:14" x14ac:dyDescent="0.3">
      <c r="A59" s="11" t="str">
        <f t="shared" si="0"/>
        <v>VOLUMEN (miles Consumiciones)Resto</v>
      </c>
      <c r="B59" s="11" t="s">
        <v>133</v>
      </c>
      <c r="C59" s="11" t="s">
        <v>123</v>
      </c>
      <c r="D59" s="12">
        <v>28979.49</v>
      </c>
      <c r="E59" s="12">
        <v>13751.9</v>
      </c>
      <c r="F59" s="12">
        <v>13793.79</v>
      </c>
      <c r="G59" s="12">
        <v>18734.59</v>
      </c>
      <c r="H59" s="12">
        <v>20780.349999999999</v>
      </c>
      <c r="I59" s="12">
        <v>8389.7180000000008</v>
      </c>
      <c r="J59" s="12">
        <v>7079.2809999999999</v>
      </c>
      <c r="K59" s="12">
        <v>7411.1580000000004</v>
      </c>
      <c r="L59" s="12">
        <v>9844.7520000000004</v>
      </c>
      <c r="M59" s="12"/>
      <c r="N59" s="12"/>
    </row>
    <row r="60" spans="1:14" x14ac:dyDescent="0.3">
      <c r="A60" s="11" t="str">
        <f t="shared" si="0"/>
        <v>VOLUMEN (Miles kg ó litros)TOTAL BEBIDAS</v>
      </c>
      <c r="B60" s="11" t="s">
        <v>135</v>
      </c>
      <c r="C60" s="11" t="s">
        <v>46</v>
      </c>
      <c r="D60" s="12">
        <v>784011.58253349597</v>
      </c>
      <c r="E60" s="12">
        <v>478596.12595712999</v>
      </c>
      <c r="F60" s="12">
        <v>443938.90018659999</v>
      </c>
      <c r="G60" s="12">
        <v>499115.49383925</v>
      </c>
      <c r="H60" s="12">
        <v>767143.07991168997</v>
      </c>
      <c r="I60" s="12">
        <v>459500.00067536999</v>
      </c>
      <c r="J60" s="12">
        <v>442214.76659409399</v>
      </c>
      <c r="K60" s="12">
        <v>491381.02043824998</v>
      </c>
      <c r="L60" s="12">
        <v>718314.39909703995</v>
      </c>
      <c r="M60" s="12"/>
      <c r="N60" s="12"/>
    </row>
    <row r="61" spans="1:14" x14ac:dyDescent="0.3">
      <c r="A61" s="11" t="str">
        <f t="shared" si="0"/>
        <v>VOLUMEN (Miles kg ó litros).Total Bebidas Caliente</v>
      </c>
      <c r="B61" s="11" t="s">
        <v>135</v>
      </c>
      <c r="C61" s="11" t="s">
        <v>51</v>
      </c>
      <c r="D61" s="12">
        <v>79749.815332500002</v>
      </c>
      <c r="E61" s="12">
        <v>66942.810249999995</v>
      </c>
      <c r="F61" s="12">
        <v>68938.310280000005</v>
      </c>
      <c r="G61" s="12">
        <v>64039.979070000001</v>
      </c>
      <c r="H61" s="12">
        <v>78469.285625000004</v>
      </c>
      <c r="I61" s="12">
        <v>64204.336674999999</v>
      </c>
      <c r="J61" s="12">
        <v>64900.056982499998</v>
      </c>
      <c r="K61" s="12">
        <v>60185.021309999996</v>
      </c>
      <c r="L61" s="12">
        <v>74008.404834999994</v>
      </c>
      <c r="M61" s="12"/>
      <c r="N61" s="12"/>
    </row>
    <row r="62" spans="1:14" x14ac:dyDescent="0.3">
      <c r="A62" s="11" t="str">
        <f t="shared" si="0"/>
        <v>VOLUMEN (Miles kg ó litros)Cafe</v>
      </c>
      <c r="B62" s="11" t="s">
        <v>135</v>
      </c>
      <c r="C62" s="11" t="s">
        <v>56</v>
      </c>
      <c r="D62" s="12">
        <v>20675.4758</v>
      </c>
      <c r="E62" s="12">
        <v>16594.9058</v>
      </c>
      <c r="F62" s="12">
        <v>16355.693300000001</v>
      </c>
      <c r="G62" s="12">
        <v>15714.7601</v>
      </c>
      <c r="H62" s="12">
        <v>20197.988399999998</v>
      </c>
      <c r="I62" s="12">
        <v>14913.80905</v>
      </c>
      <c r="J62" s="12">
        <v>15351.698399999999</v>
      </c>
      <c r="K62" s="12">
        <v>15164.23575</v>
      </c>
      <c r="L62" s="12">
        <v>19819.929</v>
      </c>
      <c r="M62" s="12"/>
      <c r="N62" s="12"/>
    </row>
    <row r="63" spans="1:14" x14ac:dyDescent="0.3">
      <c r="A63" s="11" t="str">
        <f t="shared" si="0"/>
        <v>VOLUMEN (Miles kg ó litros)Leche+bebidas vegetales</v>
      </c>
      <c r="B63" s="11" t="s">
        <v>135</v>
      </c>
      <c r="C63" s="11" t="s">
        <v>59</v>
      </c>
      <c r="D63" s="12">
        <v>53861.4251</v>
      </c>
      <c r="E63" s="12">
        <v>44337.298300000002</v>
      </c>
      <c r="F63" s="12">
        <v>46063.626400000001</v>
      </c>
      <c r="G63" s="12">
        <v>43965.724999999999</v>
      </c>
      <c r="H63" s="12">
        <v>53241.884400000003</v>
      </c>
      <c r="I63" s="12">
        <v>43249.656300000002</v>
      </c>
      <c r="J63" s="12">
        <v>43239.875399999997</v>
      </c>
      <c r="K63" s="12">
        <v>40529.6155</v>
      </c>
      <c r="L63" s="12">
        <v>49485.686199999996</v>
      </c>
      <c r="M63" s="12"/>
      <c r="N63" s="12"/>
    </row>
    <row r="64" spans="1:14" x14ac:dyDescent="0.3">
      <c r="A64" s="11" t="str">
        <f t="shared" si="0"/>
        <v>VOLUMEN (Miles kg ó litros)Leche</v>
      </c>
      <c r="B64" s="11" t="s">
        <v>135</v>
      </c>
      <c r="C64" s="11" t="s">
        <v>62</v>
      </c>
      <c r="D64" s="12">
        <v>49940.825499999999</v>
      </c>
      <c r="E64" s="12">
        <v>41246.168299999998</v>
      </c>
      <c r="F64" s="12">
        <v>42890.262799999997</v>
      </c>
      <c r="G64" s="12">
        <v>40727.459600000002</v>
      </c>
      <c r="H64" s="12">
        <v>49505.025600000001</v>
      </c>
      <c r="I64" s="12">
        <v>39847.2091</v>
      </c>
      <c r="J64" s="12">
        <v>39715.488799999999</v>
      </c>
      <c r="K64" s="12">
        <v>37335.798900000002</v>
      </c>
      <c r="L64" s="12">
        <v>45775.862999999998</v>
      </c>
      <c r="M64" s="12"/>
      <c r="N64" s="12"/>
    </row>
    <row r="65" spans="1:14" x14ac:dyDescent="0.3">
      <c r="A65" s="11" t="str">
        <f t="shared" si="0"/>
        <v>VOLUMEN (Miles kg ó litros)Leche Sola</v>
      </c>
      <c r="B65" s="11" t="s">
        <v>135</v>
      </c>
      <c r="C65" s="11" t="s">
        <v>64</v>
      </c>
      <c r="D65" s="12">
        <v>616.452</v>
      </c>
      <c r="E65" s="12">
        <v>469.19220000000001</v>
      </c>
      <c r="F65" s="12">
        <v>547.83280000000002</v>
      </c>
      <c r="G65" s="12">
        <v>402.0548</v>
      </c>
      <c r="H65" s="12">
        <v>849.69460000000004</v>
      </c>
      <c r="I65" s="12">
        <v>548.30719999999997</v>
      </c>
      <c r="J65" s="12">
        <v>595.06119999999999</v>
      </c>
      <c r="K65" s="12">
        <v>556.11659999999995</v>
      </c>
      <c r="L65" s="12">
        <v>821.34799999999996</v>
      </c>
      <c r="M65" s="12"/>
      <c r="N65" s="12"/>
    </row>
    <row r="66" spans="1:14" x14ac:dyDescent="0.3">
      <c r="A66" s="11" t="str">
        <f t="shared" si="0"/>
        <v>VOLUMEN (Miles kg ó litros)Leche Con Cacao</v>
      </c>
      <c r="B66" s="11" t="s">
        <v>135</v>
      </c>
      <c r="C66" s="11" t="s">
        <v>67</v>
      </c>
      <c r="D66" s="12">
        <v>2435.1860000000001</v>
      </c>
      <c r="E66" s="12">
        <v>1923.9636</v>
      </c>
      <c r="F66" s="12">
        <v>2117.2800000000002</v>
      </c>
      <c r="G66" s="12">
        <v>1758.4548</v>
      </c>
      <c r="H66" s="12">
        <v>2259.5059999999999</v>
      </c>
      <c r="I66" s="12">
        <v>1686.1643999999999</v>
      </c>
      <c r="J66" s="12">
        <v>1685.1776</v>
      </c>
      <c r="K66" s="12">
        <v>1491.5698</v>
      </c>
      <c r="L66" s="12">
        <v>2049.44</v>
      </c>
      <c r="M66" s="12"/>
      <c r="N66" s="12"/>
    </row>
    <row r="67" spans="1:14" x14ac:dyDescent="0.3">
      <c r="A67" s="11" t="str">
        <f t="shared" si="0"/>
        <v>VOLUMEN (Miles kg ó litros)Leche Con Cafe</v>
      </c>
      <c r="B67" s="11" t="s">
        <v>135</v>
      </c>
      <c r="C67" s="11" t="s">
        <v>70</v>
      </c>
      <c r="D67" s="12">
        <v>46889.1875</v>
      </c>
      <c r="E67" s="12">
        <v>38853.012499999997</v>
      </c>
      <c r="F67" s="12">
        <v>40225.15</v>
      </c>
      <c r="G67" s="12">
        <v>38566.949999999997</v>
      </c>
      <c r="H67" s="12">
        <v>46395.824999999997</v>
      </c>
      <c r="I67" s="12">
        <v>37612.737500000003</v>
      </c>
      <c r="J67" s="12">
        <v>37435.25</v>
      </c>
      <c r="K67" s="12">
        <v>35288.112500000003</v>
      </c>
      <c r="L67" s="12">
        <v>42905.074999999997</v>
      </c>
      <c r="M67" s="12"/>
      <c r="N67" s="12"/>
    </row>
    <row r="68" spans="1:14" x14ac:dyDescent="0.3">
      <c r="A68" s="11" t="str">
        <f t="shared" ref="A68:A131" si="1">B68&amp;C68</f>
        <v>VOLUMEN (Miles kg ó litros)Bebidas Vegetales</v>
      </c>
      <c r="B68" s="11" t="s">
        <v>135</v>
      </c>
      <c r="C68" s="11" t="s">
        <v>72</v>
      </c>
      <c r="D68" s="12">
        <v>3920.5996</v>
      </c>
      <c r="E68" s="12">
        <v>3091.13</v>
      </c>
      <c r="F68" s="12">
        <v>3173.3636000000001</v>
      </c>
      <c r="G68" s="12">
        <v>3238.2654000000002</v>
      </c>
      <c r="H68" s="12">
        <v>3736.8588</v>
      </c>
      <c r="I68" s="12">
        <v>3402.4472000000001</v>
      </c>
      <c r="J68" s="12">
        <v>3524.3865999999998</v>
      </c>
      <c r="K68" s="12">
        <v>3193.8166000000001</v>
      </c>
      <c r="L68" s="12">
        <v>3709.8231999999998</v>
      </c>
      <c r="M68" s="12"/>
      <c r="N68" s="12"/>
    </row>
    <row r="69" spans="1:14" x14ac:dyDescent="0.3">
      <c r="A69" s="11" t="str">
        <f t="shared" si="1"/>
        <v>VOLUMEN (Miles kg ó litros)Infusiones</v>
      </c>
      <c r="B69" s="11" t="s">
        <v>135</v>
      </c>
      <c r="C69" s="11" t="s">
        <v>75</v>
      </c>
      <c r="D69" s="12">
        <v>3218.5864124999998</v>
      </c>
      <c r="E69" s="12">
        <v>3189.4712</v>
      </c>
      <c r="F69" s="12">
        <v>3450.12995</v>
      </c>
      <c r="G69" s="12">
        <v>2900.63985</v>
      </c>
      <c r="H69" s="12">
        <v>3182.2846249999998</v>
      </c>
      <c r="I69" s="12">
        <v>3371.4631749999999</v>
      </c>
      <c r="J69" s="12">
        <v>3614.2337625</v>
      </c>
      <c r="K69" s="12">
        <v>2907.2238000000002</v>
      </c>
      <c r="L69" s="12">
        <v>3066.8030749999998</v>
      </c>
      <c r="M69" s="12"/>
      <c r="N69" s="12"/>
    </row>
    <row r="70" spans="1:14" x14ac:dyDescent="0.3">
      <c r="A70" s="11" t="str">
        <f t="shared" si="1"/>
        <v>VOLUMEN (Miles kg ó litros)Resto Bebidas Caliente</v>
      </c>
      <c r="B70" s="11" t="s">
        <v>135</v>
      </c>
      <c r="C70" s="11" t="s">
        <v>78</v>
      </c>
      <c r="D70" s="12">
        <v>1994.3280199999999</v>
      </c>
      <c r="E70" s="12">
        <v>2821.1349500000001</v>
      </c>
      <c r="F70" s="12">
        <v>3068.8606300000001</v>
      </c>
      <c r="G70" s="12">
        <v>1458.85412</v>
      </c>
      <c r="H70" s="12">
        <v>1847.1282000000001</v>
      </c>
      <c r="I70" s="12">
        <v>2669.4081500000002</v>
      </c>
      <c r="J70" s="12">
        <v>2694.2494200000001</v>
      </c>
      <c r="K70" s="12">
        <v>1583.9462599999999</v>
      </c>
      <c r="L70" s="12">
        <v>1635.9865600000001</v>
      </c>
      <c r="M70" s="12"/>
      <c r="N70" s="12"/>
    </row>
    <row r="71" spans="1:14" x14ac:dyDescent="0.3">
      <c r="A71" s="11" t="str">
        <f t="shared" si="1"/>
        <v>VOLUMEN (Miles kg ó litros).Total Bebidas Frias</v>
      </c>
      <c r="B71" s="11" t="s">
        <v>135</v>
      </c>
      <c r="C71" s="11" t="s">
        <v>52</v>
      </c>
      <c r="D71" s="12">
        <v>704261.76720099605</v>
      </c>
      <c r="E71" s="12">
        <v>411653.31570713001</v>
      </c>
      <c r="F71" s="12">
        <v>375000.58990660001</v>
      </c>
      <c r="G71" s="12">
        <v>435075.51476925</v>
      </c>
      <c r="H71" s="12">
        <v>688673.79428668995</v>
      </c>
      <c r="I71" s="12">
        <v>395295.66400037002</v>
      </c>
      <c r="J71" s="12">
        <v>377314.70961159398</v>
      </c>
      <c r="K71" s="12">
        <v>431195.99912825</v>
      </c>
      <c r="L71" s="12">
        <v>644305.99426204001</v>
      </c>
      <c r="M71" s="12"/>
      <c r="N71" s="12"/>
    </row>
    <row r="72" spans="1:14" x14ac:dyDescent="0.3">
      <c r="A72" s="11" t="str">
        <f t="shared" si="1"/>
        <v>VOLUMEN (Miles kg ó litros)Total bebidas de vino</v>
      </c>
      <c r="B72" s="11" t="s">
        <v>135</v>
      </c>
      <c r="C72" s="11" t="s">
        <v>79</v>
      </c>
      <c r="D72" s="12">
        <v>45985.252939999998</v>
      </c>
      <c r="E72" s="12">
        <v>32613.805608499999</v>
      </c>
      <c r="F72" s="12">
        <v>28149.337778000001</v>
      </c>
      <c r="G72" s="12">
        <v>30766.642485249999</v>
      </c>
      <c r="H72" s="12">
        <v>45354.856879999999</v>
      </c>
      <c r="I72" s="12">
        <v>30092.245035</v>
      </c>
      <c r="J72" s="12">
        <v>26989.161395499999</v>
      </c>
      <c r="K72" s="12">
        <v>29407.321627500001</v>
      </c>
      <c r="L72" s="12">
        <v>41538.700334250003</v>
      </c>
      <c r="M72" s="12"/>
      <c r="N72" s="12"/>
    </row>
    <row r="73" spans="1:14" x14ac:dyDescent="0.3">
      <c r="A73" s="11" t="str">
        <f t="shared" si="1"/>
        <v>VOLUMEN (Miles kg ó litros)Vino</v>
      </c>
      <c r="B73" s="11" t="s">
        <v>135</v>
      </c>
      <c r="C73" s="11" t="s">
        <v>80</v>
      </c>
      <c r="D73" s="12">
        <v>24433.80759</v>
      </c>
      <c r="E73" s="12">
        <v>24631.175996000002</v>
      </c>
      <c r="F73" s="12">
        <v>21750.767808000001</v>
      </c>
      <c r="G73" s="12">
        <v>21202.51986</v>
      </c>
      <c r="H73" s="12">
        <v>25647.859885000002</v>
      </c>
      <c r="I73" s="12">
        <v>23280.965219999998</v>
      </c>
      <c r="J73" s="12">
        <v>20942.669549999999</v>
      </c>
      <c r="K73" s="12">
        <v>20573.875915000001</v>
      </c>
      <c r="L73" s="12">
        <v>22556.890885000001</v>
      </c>
      <c r="M73" s="12"/>
      <c r="N73" s="12"/>
    </row>
    <row r="74" spans="1:14" x14ac:dyDescent="0.3">
      <c r="A74" s="11" t="str">
        <f t="shared" si="1"/>
        <v>VOLUMEN (Miles kg ó litros)Tinto</v>
      </c>
      <c r="B74" s="11" t="s">
        <v>135</v>
      </c>
      <c r="C74" s="11" t="s">
        <v>81</v>
      </c>
      <c r="D74" s="12">
        <v>11621.1253</v>
      </c>
      <c r="E74" s="12">
        <v>14470.214099999999</v>
      </c>
      <c r="F74" s="12">
        <v>12040.3652</v>
      </c>
      <c r="G74" s="12">
        <v>11403.451429999999</v>
      </c>
      <c r="H74" s="12">
        <v>13673.57468</v>
      </c>
      <c r="I74" s="12">
        <v>13674.64327</v>
      </c>
      <c r="J74" s="12">
        <v>12934.608130000001</v>
      </c>
      <c r="K74" s="12">
        <v>11768.03089</v>
      </c>
      <c r="L74" s="12">
        <v>11556.12925</v>
      </c>
      <c r="M74" s="12"/>
      <c r="N74" s="12"/>
    </row>
    <row r="75" spans="1:14" x14ac:dyDescent="0.3">
      <c r="A75" s="11" t="str">
        <f t="shared" si="1"/>
        <v>VOLUMEN (Miles kg ó litros)Blanco</v>
      </c>
      <c r="B75" s="11" t="s">
        <v>135</v>
      </c>
      <c r="C75" s="11" t="s">
        <v>82</v>
      </c>
      <c r="D75" s="12">
        <v>11060.869699999999</v>
      </c>
      <c r="E75" s="12">
        <v>8762.3352500000001</v>
      </c>
      <c r="F75" s="12">
        <v>8552.6433300000008</v>
      </c>
      <c r="G75" s="12">
        <v>8629.2795999999998</v>
      </c>
      <c r="H75" s="12">
        <v>10769.09318</v>
      </c>
      <c r="I75" s="12">
        <v>8824.8994999999995</v>
      </c>
      <c r="J75" s="12">
        <v>7271.1459000000004</v>
      </c>
      <c r="K75" s="12">
        <v>7873.8931499999999</v>
      </c>
      <c r="L75" s="12">
        <v>10018.78305</v>
      </c>
      <c r="M75" s="12"/>
      <c r="N75" s="12"/>
    </row>
    <row r="76" spans="1:14" x14ac:dyDescent="0.3">
      <c r="A76" s="11" t="str">
        <f t="shared" si="1"/>
        <v>VOLUMEN (Miles kg ó litros)Rosado</v>
      </c>
      <c r="B76" s="11" t="s">
        <v>135</v>
      </c>
      <c r="C76" s="11" t="s">
        <v>83</v>
      </c>
      <c r="D76" s="12">
        <v>1386.38159</v>
      </c>
      <c r="E76" s="12">
        <v>1109.3914749999999</v>
      </c>
      <c r="F76" s="12">
        <v>858.49185299999999</v>
      </c>
      <c r="G76" s="12">
        <v>666.02808000000005</v>
      </c>
      <c r="H76" s="12" t="s">
        <v>134</v>
      </c>
      <c r="I76" s="12" t="s">
        <v>134</v>
      </c>
      <c r="J76" s="12" t="s">
        <v>134</v>
      </c>
      <c r="K76" s="12" t="s">
        <v>134</v>
      </c>
      <c r="L76" s="12" t="s">
        <v>134</v>
      </c>
      <c r="M76" s="12"/>
      <c r="N76" s="12"/>
    </row>
    <row r="77" spans="1:14" x14ac:dyDescent="0.3">
      <c r="A77" s="11" t="str">
        <f t="shared" si="1"/>
        <v>VOLUMEN (Miles kg ó litros)Resto vino</v>
      </c>
      <c r="B77" s="11" t="s">
        <v>135</v>
      </c>
      <c r="C77" s="11" t="s">
        <v>84</v>
      </c>
      <c r="D77" s="12">
        <v>365.43099999999998</v>
      </c>
      <c r="E77" s="12">
        <v>289.23517099999998</v>
      </c>
      <c r="F77" s="12">
        <v>299.267425</v>
      </c>
      <c r="G77" s="12">
        <v>503.76074999999997</v>
      </c>
      <c r="H77" s="12">
        <v>1205.1920250000001</v>
      </c>
      <c r="I77" s="12">
        <v>781.42245000000003</v>
      </c>
      <c r="J77" s="12">
        <v>736.91552000000001</v>
      </c>
      <c r="K77" s="12">
        <v>931.95187499999997</v>
      </c>
      <c r="L77" s="12">
        <v>981.97858499999995</v>
      </c>
      <c r="M77" s="12"/>
      <c r="N77" s="12"/>
    </row>
    <row r="78" spans="1:14" x14ac:dyDescent="0.3">
      <c r="A78" s="11" t="str">
        <f t="shared" si="1"/>
        <v>VOLUMEN (Miles kg ó litros)Cava</v>
      </c>
      <c r="B78" s="11" t="s">
        <v>135</v>
      </c>
      <c r="C78" s="11" t="s">
        <v>85</v>
      </c>
      <c r="D78" s="12">
        <v>1046.6050749999999</v>
      </c>
      <c r="E78" s="12">
        <v>1341.6222749999999</v>
      </c>
      <c r="F78" s="12">
        <v>725.85127499999999</v>
      </c>
      <c r="G78" s="12">
        <v>557.57730000000004</v>
      </c>
      <c r="H78" s="12">
        <v>1044.5182500000001</v>
      </c>
      <c r="I78" s="12">
        <v>1074.6482249999999</v>
      </c>
      <c r="J78" s="12">
        <v>1044.391975</v>
      </c>
      <c r="K78" s="12">
        <v>737.25850000000003</v>
      </c>
      <c r="L78" s="12">
        <v>1089.1070999999999</v>
      </c>
      <c r="M78" s="12"/>
      <c r="N78" s="12"/>
    </row>
    <row r="79" spans="1:14" x14ac:dyDescent="0.3">
      <c r="A79" s="11" t="str">
        <f t="shared" si="1"/>
        <v>VOLUMEN (Miles kg ó litros)Otr.Bebidas Deri.Vino</v>
      </c>
      <c r="B79" s="11" t="s">
        <v>135</v>
      </c>
      <c r="C79" s="11" t="s">
        <v>86</v>
      </c>
      <c r="D79" s="12">
        <v>20504.840274999999</v>
      </c>
      <c r="E79" s="12">
        <v>6641.0073375000002</v>
      </c>
      <c r="F79" s="12">
        <v>5672.7186949999996</v>
      </c>
      <c r="G79" s="12">
        <v>9006.5453252499992</v>
      </c>
      <c r="H79" s="12">
        <v>18662.478745</v>
      </c>
      <c r="I79" s="12">
        <v>5736.63159</v>
      </c>
      <c r="J79" s="12">
        <v>5002.0998705000002</v>
      </c>
      <c r="K79" s="12">
        <v>8096.1872125</v>
      </c>
      <c r="L79" s="12">
        <v>17892.702349250001</v>
      </c>
      <c r="M79" s="12"/>
      <c r="N79" s="12"/>
    </row>
    <row r="80" spans="1:14" x14ac:dyDescent="0.3">
      <c r="A80" s="11" t="str">
        <f t="shared" si="1"/>
        <v>VOLUMEN (Miles kg ó litros)Tinto de Verano</v>
      </c>
      <c r="B80" s="11" t="s">
        <v>135</v>
      </c>
      <c r="C80" s="11" t="s">
        <v>87</v>
      </c>
      <c r="D80" s="12">
        <v>15573.52325</v>
      </c>
      <c r="E80" s="12">
        <v>4292.0747499999998</v>
      </c>
      <c r="F80" s="12">
        <v>3698.9347499999999</v>
      </c>
      <c r="G80" s="12">
        <v>6360.9975000000004</v>
      </c>
      <c r="H80" s="12">
        <v>14358.88625</v>
      </c>
      <c r="I80" s="12">
        <v>3722.14</v>
      </c>
      <c r="J80" s="12">
        <v>3037.7662999999998</v>
      </c>
      <c r="K80" s="12">
        <v>5681.9870000000001</v>
      </c>
      <c r="L80" s="12">
        <v>14035.66475</v>
      </c>
      <c r="M80" s="12"/>
      <c r="N80" s="12"/>
    </row>
    <row r="81" spans="1:14" x14ac:dyDescent="0.3">
      <c r="A81" s="11" t="str">
        <f t="shared" si="1"/>
        <v>VOLUMEN (Miles kg ó litros)Sangria de Vino</v>
      </c>
      <c r="B81" s="11" t="s">
        <v>135</v>
      </c>
      <c r="C81" s="11" t="s">
        <v>88</v>
      </c>
      <c r="D81" s="12">
        <v>1586.4825249999999</v>
      </c>
      <c r="E81" s="12">
        <v>590.69980499999997</v>
      </c>
      <c r="F81" s="12">
        <v>400.87929250000002</v>
      </c>
      <c r="G81" s="12">
        <v>646.97451750000005</v>
      </c>
      <c r="H81" s="12">
        <v>1873.5358225</v>
      </c>
      <c r="I81" s="12">
        <v>570.36547499999995</v>
      </c>
      <c r="J81" s="12">
        <v>474.92790000000002</v>
      </c>
      <c r="K81" s="12">
        <v>739.09522500000003</v>
      </c>
      <c r="L81" s="12">
        <v>1408.0485249999999</v>
      </c>
      <c r="M81" s="12"/>
      <c r="N81" s="12"/>
    </row>
    <row r="82" spans="1:14" x14ac:dyDescent="0.3">
      <c r="A82" s="11" t="str">
        <f t="shared" si="1"/>
        <v>VOLUMEN (Miles kg ó litros)Sangria de Cava</v>
      </c>
      <c r="B82" s="11" t="s">
        <v>135</v>
      </c>
      <c r="C82" s="11" t="s">
        <v>89</v>
      </c>
      <c r="D82" s="12">
        <v>1069.76675</v>
      </c>
      <c r="E82" s="12">
        <v>625.86141250000003</v>
      </c>
      <c r="F82" s="12">
        <v>590.99506250000002</v>
      </c>
      <c r="G82" s="12">
        <v>389.18277024999998</v>
      </c>
      <c r="H82" s="12">
        <v>784.10924499999999</v>
      </c>
      <c r="I82" s="12">
        <v>310.81374</v>
      </c>
      <c r="J82" s="12">
        <v>503.66529500000001</v>
      </c>
      <c r="K82" s="12">
        <v>491.37167749999998</v>
      </c>
      <c r="L82" s="12">
        <v>779.41449499999999</v>
      </c>
      <c r="M82" s="12"/>
      <c r="N82" s="12"/>
    </row>
    <row r="83" spans="1:14" x14ac:dyDescent="0.3">
      <c r="A83" s="11" t="str">
        <f t="shared" si="1"/>
        <v>VOLUMEN (Miles kg ó litros)Calimocho</v>
      </c>
      <c r="B83" s="11" t="s">
        <v>135</v>
      </c>
      <c r="C83" s="11" t="s">
        <v>90</v>
      </c>
      <c r="D83" s="12">
        <v>1218.1356000000001</v>
      </c>
      <c r="E83" s="12">
        <v>321.96727499999997</v>
      </c>
      <c r="F83" s="12">
        <v>231.54130000000001</v>
      </c>
      <c r="G83" s="12">
        <v>487.42110000000002</v>
      </c>
      <c r="H83" s="12">
        <v>645.70050000000003</v>
      </c>
      <c r="I83" s="12">
        <v>309.33292</v>
      </c>
      <c r="J83" s="12">
        <v>348.28732500000001</v>
      </c>
      <c r="K83" s="12">
        <v>302.69403499999999</v>
      </c>
      <c r="L83" s="12">
        <v>894.81849999999997</v>
      </c>
      <c r="M83" s="12"/>
      <c r="N83" s="12"/>
    </row>
    <row r="84" spans="1:14" x14ac:dyDescent="0.3">
      <c r="A84" s="11" t="str">
        <f t="shared" si="1"/>
        <v>VOLUMEN (Miles kg ó litros)Rebujito</v>
      </c>
      <c r="B84" s="11" t="s">
        <v>135</v>
      </c>
      <c r="C84" s="11" t="s">
        <v>91</v>
      </c>
      <c r="D84" s="12">
        <v>220.21910500000001</v>
      </c>
      <c r="E84" s="12">
        <v>27.319870000000002</v>
      </c>
      <c r="F84" s="12">
        <v>4.260815</v>
      </c>
      <c r="G84" s="12">
        <v>533.5311375</v>
      </c>
      <c r="H84" s="12">
        <v>177.1153525</v>
      </c>
      <c r="I84" s="12">
        <v>8.5447050000000004</v>
      </c>
      <c r="J84" s="12">
        <v>11.7579005</v>
      </c>
      <c r="K84" s="12">
        <v>302.75330000000002</v>
      </c>
      <c r="L84" s="12">
        <v>93.660729250000003</v>
      </c>
      <c r="M84" s="12"/>
      <c r="N84" s="12"/>
    </row>
    <row r="85" spans="1:14" x14ac:dyDescent="0.3">
      <c r="A85" s="11" t="str">
        <f t="shared" si="1"/>
        <v>VOLUMEN (Miles kg ó litros)Espum/Lambrusc/Mosca</v>
      </c>
      <c r="B85" s="11" t="s">
        <v>135</v>
      </c>
      <c r="C85" s="11" t="s">
        <v>92</v>
      </c>
      <c r="D85" s="12">
        <v>836.71304499999997</v>
      </c>
      <c r="E85" s="12">
        <v>783.08422499999995</v>
      </c>
      <c r="F85" s="12">
        <v>746.10747500000002</v>
      </c>
      <c r="G85" s="12">
        <v>588.43830000000003</v>
      </c>
      <c r="H85" s="12">
        <v>823.131575</v>
      </c>
      <c r="I85" s="12">
        <v>815.43475000000001</v>
      </c>
      <c r="J85" s="12">
        <v>625.69515000000001</v>
      </c>
      <c r="K85" s="12">
        <v>578.28597500000001</v>
      </c>
      <c r="L85" s="12">
        <v>681.09535000000005</v>
      </c>
      <c r="M85" s="12"/>
      <c r="N85" s="12"/>
    </row>
    <row r="86" spans="1:14" x14ac:dyDescent="0.3">
      <c r="A86" s="11" t="str">
        <f t="shared" si="1"/>
        <v>VOLUMEN (Miles kg ó litros)Sidra</v>
      </c>
      <c r="B86" s="11" t="s">
        <v>135</v>
      </c>
      <c r="C86" s="11" t="s">
        <v>93</v>
      </c>
      <c r="D86" s="12">
        <v>6969.2020590000002</v>
      </c>
      <c r="E86" s="12">
        <v>6366.6444561999997</v>
      </c>
      <c r="F86" s="12">
        <v>5195.7131558000001</v>
      </c>
      <c r="G86" s="12">
        <v>4606.5422580000004</v>
      </c>
      <c r="H86" s="12">
        <v>6282.4506935999998</v>
      </c>
      <c r="I86" s="12">
        <v>4069.563607</v>
      </c>
      <c r="J86" s="12">
        <v>3872.4835557000001</v>
      </c>
      <c r="K86" s="12">
        <v>3885.3125420000001</v>
      </c>
      <c r="L86" s="12">
        <v>6106.0814540000001</v>
      </c>
      <c r="M86" s="12"/>
      <c r="N86" s="12"/>
    </row>
    <row r="87" spans="1:14" x14ac:dyDescent="0.3">
      <c r="A87" s="11" t="str">
        <f t="shared" si="1"/>
        <v>VOLUMEN (Miles kg ó litros)Cerveza</v>
      </c>
      <c r="B87" s="11" t="s">
        <v>135</v>
      </c>
      <c r="C87" s="11" t="s">
        <v>94</v>
      </c>
      <c r="D87" s="12">
        <v>264898.46975565999</v>
      </c>
      <c r="E87" s="12">
        <v>157909.79621699001</v>
      </c>
      <c r="F87" s="12">
        <v>141148.74354696</v>
      </c>
      <c r="G87" s="12">
        <v>168624.24906673</v>
      </c>
      <c r="H87" s="12">
        <v>253091.29006922999</v>
      </c>
      <c r="I87" s="12">
        <v>143880.36032770999</v>
      </c>
      <c r="J87" s="12">
        <v>136955.29005839999</v>
      </c>
      <c r="K87" s="12">
        <v>157779.77730722001</v>
      </c>
      <c r="L87" s="12">
        <v>234160.77874899999</v>
      </c>
      <c r="M87" s="12"/>
      <c r="N87" s="12"/>
    </row>
    <row r="88" spans="1:14" x14ac:dyDescent="0.3">
      <c r="A88" s="11" t="str">
        <f t="shared" si="1"/>
        <v>VOLUMEN (Miles kg ó litros)Con alcohol</v>
      </c>
      <c r="B88" s="11" t="s">
        <v>135</v>
      </c>
      <c r="C88" s="11" t="s">
        <v>95</v>
      </c>
      <c r="D88" s="12">
        <v>237233.38003999999</v>
      </c>
      <c r="E88" s="12">
        <v>142258.88110999999</v>
      </c>
      <c r="F88" s="12">
        <v>126451.16033499999</v>
      </c>
      <c r="G88" s="12">
        <v>150037.51563000001</v>
      </c>
      <c r="H88" s="12">
        <v>225775.69688999999</v>
      </c>
      <c r="I88" s="12">
        <v>129026.17249</v>
      </c>
      <c r="J88" s="12">
        <v>122356.814505</v>
      </c>
      <c r="K88" s="12">
        <v>139346.69909499999</v>
      </c>
      <c r="L88" s="12">
        <v>209606.07579</v>
      </c>
      <c r="M88" s="12"/>
      <c r="N88" s="12"/>
    </row>
    <row r="89" spans="1:14" x14ac:dyDescent="0.3">
      <c r="A89" s="11" t="str">
        <f t="shared" si="1"/>
        <v>VOLUMEN (Miles kg ó litros)Sin alcohol</v>
      </c>
      <c r="B89" s="11" t="s">
        <v>135</v>
      </c>
      <c r="C89" s="11" t="s">
        <v>96</v>
      </c>
      <c r="D89" s="12">
        <v>27382.425765</v>
      </c>
      <c r="E89" s="12">
        <v>15556.037023000001</v>
      </c>
      <c r="F89" s="12">
        <v>14579.993435</v>
      </c>
      <c r="G89" s="12">
        <v>18480.768296999999</v>
      </c>
      <c r="H89" s="12">
        <v>27007.00448</v>
      </c>
      <c r="I89" s="12">
        <v>14615.36781</v>
      </c>
      <c r="J89" s="12">
        <v>14439.78766</v>
      </c>
      <c r="K89" s="12">
        <v>18205.952459</v>
      </c>
      <c r="L89" s="12">
        <v>24157.601273</v>
      </c>
      <c r="M89" s="12"/>
      <c r="N89" s="12"/>
    </row>
    <row r="90" spans="1:14" x14ac:dyDescent="0.3">
      <c r="A90" s="11" t="str">
        <f t="shared" si="1"/>
        <v>VOLUMEN (Miles kg ó litros)Cerveza Envasada</v>
      </c>
      <c r="B90" s="11" t="s">
        <v>135</v>
      </c>
      <c r="C90" s="11" t="s">
        <v>97</v>
      </c>
      <c r="D90" s="12">
        <v>104520.0468</v>
      </c>
      <c r="E90" s="12">
        <v>62746.544300000001</v>
      </c>
      <c r="F90" s="12">
        <v>59274.572784999997</v>
      </c>
      <c r="G90" s="12">
        <v>69162.157300000006</v>
      </c>
      <c r="H90" s="12">
        <v>97686.818050000002</v>
      </c>
      <c r="I90" s="12">
        <v>59277.6924</v>
      </c>
      <c r="J90" s="12">
        <v>60101.986255000003</v>
      </c>
      <c r="K90" s="12">
        <v>63917.525645000002</v>
      </c>
      <c r="L90" s="12">
        <v>90507.781449999995</v>
      </c>
      <c r="M90" s="12"/>
      <c r="N90" s="12"/>
    </row>
    <row r="91" spans="1:14" x14ac:dyDescent="0.3">
      <c r="A91" s="11" t="str">
        <f t="shared" si="1"/>
        <v>VOLUMEN (Miles kg ó litros)Cerveza Surtidor</v>
      </c>
      <c r="B91" s="11" t="s">
        <v>135</v>
      </c>
      <c r="C91" s="11" t="s">
        <v>98</v>
      </c>
      <c r="D91" s="12">
        <v>160378.48319999999</v>
      </c>
      <c r="E91" s="12">
        <v>95163.227209999997</v>
      </c>
      <c r="F91" s="12">
        <v>81874.180420000004</v>
      </c>
      <c r="G91" s="12">
        <v>99462.103640000001</v>
      </c>
      <c r="H91" s="12">
        <v>155404.46843000001</v>
      </c>
      <c r="I91" s="12">
        <v>84602.681909999999</v>
      </c>
      <c r="J91" s="12">
        <v>76853.309099999999</v>
      </c>
      <c r="K91" s="12">
        <v>93862.236739999993</v>
      </c>
      <c r="L91" s="12">
        <v>143652.99588</v>
      </c>
      <c r="M91" s="12"/>
      <c r="N91" s="12"/>
    </row>
    <row r="92" spans="1:14" x14ac:dyDescent="0.3">
      <c r="A92" s="11" t="str">
        <f t="shared" si="1"/>
        <v>VOLUMEN (Miles kg ó litros)Otras Cervezas</v>
      </c>
      <c r="B92" s="11" t="s">
        <v>135</v>
      </c>
      <c r="C92" s="11" t="s">
        <v>99</v>
      </c>
      <c r="D92" s="12">
        <v>282.66395066000001</v>
      </c>
      <c r="E92" s="12">
        <v>94.878083989999993</v>
      </c>
      <c r="F92" s="12">
        <v>117.58977695999999</v>
      </c>
      <c r="G92" s="12">
        <v>105.96513973</v>
      </c>
      <c r="H92" s="12">
        <v>308.58869922999997</v>
      </c>
      <c r="I92" s="12">
        <v>238.82002771000001</v>
      </c>
      <c r="J92" s="12">
        <v>158.68789340000001</v>
      </c>
      <c r="K92" s="12">
        <v>227.12575322000001</v>
      </c>
      <c r="L92" s="12">
        <v>397.10168599999997</v>
      </c>
      <c r="M92" s="12"/>
      <c r="N92" s="12"/>
    </row>
    <row r="93" spans="1:14" x14ac:dyDescent="0.3">
      <c r="A93" s="11" t="str">
        <f t="shared" si="1"/>
        <v>VOLUMEN (Miles kg ó litros)Espirituosas</v>
      </c>
      <c r="B93" s="11" t="s">
        <v>135</v>
      </c>
      <c r="C93" s="11" t="s">
        <v>100</v>
      </c>
      <c r="D93" s="12">
        <v>17386.356780900001</v>
      </c>
      <c r="E93" s="12">
        <v>9619.9182063999997</v>
      </c>
      <c r="F93" s="12">
        <v>9016.7764497000007</v>
      </c>
      <c r="G93" s="12">
        <v>10203.9796398</v>
      </c>
      <c r="H93" s="12">
        <v>18355.943447500002</v>
      </c>
      <c r="I93" s="12">
        <v>9184.5248716999995</v>
      </c>
      <c r="J93" s="12">
        <v>7706.1112808600001</v>
      </c>
      <c r="K93" s="12">
        <v>9460.1549057499997</v>
      </c>
      <c r="L93" s="12">
        <v>16530.375948879999</v>
      </c>
      <c r="M93" s="12"/>
      <c r="N93" s="12"/>
    </row>
    <row r="94" spans="1:14" x14ac:dyDescent="0.3">
      <c r="A94" s="11" t="str">
        <f t="shared" si="1"/>
        <v>VOLUMEN (Miles kg ó litros)Whisky</v>
      </c>
      <c r="B94" s="11" t="s">
        <v>135</v>
      </c>
      <c r="C94" s="11" t="s">
        <v>101</v>
      </c>
      <c r="D94" s="12">
        <v>1097.333292</v>
      </c>
      <c r="E94" s="12">
        <v>1032.506406</v>
      </c>
      <c r="F94" s="12">
        <v>619.36990000000003</v>
      </c>
      <c r="G94" s="12">
        <v>795.10955000000001</v>
      </c>
      <c r="H94" s="12">
        <v>1236.5777109999999</v>
      </c>
      <c r="I94" s="12">
        <v>1025.8283374</v>
      </c>
      <c r="J94" s="12">
        <v>884.82529799999998</v>
      </c>
      <c r="K94" s="12">
        <v>788.03993100000002</v>
      </c>
      <c r="L94" s="12">
        <v>1216.260509</v>
      </c>
      <c r="M94" s="12"/>
      <c r="N94" s="12"/>
    </row>
    <row r="95" spans="1:14" x14ac:dyDescent="0.3">
      <c r="A95" s="11" t="str">
        <f t="shared" si="1"/>
        <v>VOLUMEN (Miles kg ó litros)Brandy</v>
      </c>
      <c r="B95" s="11" t="s">
        <v>135</v>
      </c>
      <c r="C95" s="11" t="s">
        <v>102</v>
      </c>
      <c r="D95" s="12">
        <v>44.099102500000001</v>
      </c>
      <c r="E95" s="12">
        <v>69.273368500000004</v>
      </c>
      <c r="F95" s="12">
        <v>49.313034500000001</v>
      </c>
      <c r="G95" s="12">
        <v>104.2283255</v>
      </c>
      <c r="H95" s="12">
        <v>97.6910065</v>
      </c>
      <c r="I95" s="12">
        <v>95.100211999999999</v>
      </c>
      <c r="J95" s="12">
        <v>243.23516799999999</v>
      </c>
      <c r="K95" s="12">
        <v>92.582022499999994</v>
      </c>
      <c r="L95" s="12">
        <v>108.485022</v>
      </c>
      <c r="M95" s="12"/>
      <c r="N95" s="12"/>
    </row>
    <row r="96" spans="1:14" x14ac:dyDescent="0.3">
      <c r="A96" s="11" t="str">
        <f t="shared" si="1"/>
        <v>VOLUMEN (Miles kg ó litros)Ginebra</v>
      </c>
      <c r="B96" s="11" t="s">
        <v>135</v>
      </c>
      <c r="C96" s="11" t="s">
        <v>103</v>
      </c>
      <c r="D96" s="12">
        <v>2240.9274024000001</v>
      </c>
      <c r="E96" s="12">
        <v>1481.5554331999999</v>
      </c>
      <c r="F96" s="12">
        <v>1214.0081253999999</v>
      </c>
      <c r="G96" s="12">
        <v>1494.9140954</v>
      </c>
      <c r="H96" s="12">
        <v>2785.6250319999999</v>
      </c>
      <c r="I96" s="12">
        <v>1882.4689578</v>
      </c>
      <c r="J96" s="12">
        <v>1578.3407973599999</v>
      </c>
      <c r="K96" s="12">
        <v>1330.9485560000001</v>
      </c>
      <c r="L96" s="12">
        <v>2314.3841663799999</v>
      </c>
      <c r="M96" s="12"/>
      <c r="N96" s="12"/>
    </row>
    <row r="97" spans="1:14" x14ac:dyDescent="0.3">
      <c r="A97" s="11" t="str">
        <f t="shared" si="1"/>
        <v>VOLUMEN (Miles kg ó litros)Ron</v>
      </c>
      <c r="B97" s="11" t="s">
        <v>135</v>
      </c>
      <c r="C97" s="11" t="s">
        <v>104</v>
      </c>
      <c r="D97" s="12">
        <v>1133.185508</v>
      </c>
      <c r="E97" s="12">
        <v>648.09272799999997</v>
      </c>
      <c r="F97" s="12">
        <v>603.5378657</v>
      </c>
      <c r="G97" s="12">
        <v>614.66097649999995</v>
      </c>
      <c r="H97" s="12">
        <v>1362.2903530000001</v>
      </c>
      <c r="I97" s="12">
        <v>913.97233800000004</v>
      </c>
      <c r="J97" s="12">
        <v>673.41752399999996</v>
      </c>
      <c r="K97" s="12">
        <v>670.39538100000004</v>
      </c>
      <c r="L97" s="12">
        <v>1045.7344315</v>
      </c>
      <c r="M97" s="12"/>
      <c r="N97" s="12"/>
    </row>
    <row r="98" spans="1:14" x14ac:dyDescent="0.3">
      <c r="A98" s="11" t="str">
        <f t="shared" si="1"/>
        <v>VOLUMEN (Miles kg ó litros)Anis</v>
      </c>
      <c r="B98" s="11" t="s">
        <v>135</v>
      </c>
      <c r="C98" s="11" t="s">
        <v>105</v>
      </c>
      <c r="D98" s="12">
        <v>41.031081999999998</v>
      </c>
      <c r="E98" s="12">
        <v>85.007021499999993</v>
      </c>
      <c r="F98" s="12">
        <v>70.1242065</v>
      </c>
      <c r="G98" s="12">
        <v>49.536092400000001</v>
      </c>
      <c r="H98" s="12">
        <v>78.451994999999997</v>
      </c>
      <c r="I98" s="12">
        <v>70.784951500000005</v>
      </c>
      <c r="J98" s="12">
        <v>59.8040935</v>
      </c>
      <c r="K98" s="12">
        <v>27.992215250000001</v>
      </c>
      <c r="L98" s="12">
        <v>888.12526000000003</v>
      </c>
      <c r="M98" s="12"/>
      <c r="N98" s="12"/>
    </row>
    <row r="99" spans="1:14" x14ac:dyDescent="0.3">
      <c r="A99" s="11" t="str">
        <f t="shared" si="1"/>
        <v>VOLUMEN (Miles kg ó litros)Otras Espirituosas</v>
      </c>
      <c r="B99" s="11" t="s">
        <v>135</v>
      </c>
      <c r="C99" s="11" t="s">
        <v>106</v>
      </c>
      <c r="D99" s="12">
        <v>12829.780393999999</v>
      </c>
      <c r="E99" s="12">
        <v>6303.4832491999996</v>
      </c>
      <c r="F99" s="12">
        <v>6460.4233175999998</v>
      </c>
      <c r="G99" s="12">
        <v>7145.5306</v>
      </c>
      <c r="H99" s="12">
        <v>12795.307349999999</v>
      </c>
      <c r="I99" s="12">
        <v>5196.3700749999998</v>
      </c>
      <c r="J99" s="12">
        <v>4266.4884000000002</v>
      </c>
      <c r="K99" s="12">
        <v>6550.1967999999997</v>
      </c>
      <c r="L99" s="12">
        <v>10957.386560000001</v>
      </c>
      <c r="M99" s="12"/>
      <c r="N99" s="12"/>
    </row>
    <row r="100" spans="1:14" x14ac:dyDescent="0.3">
      <c r="A100" s="11" t="str">
        <f t="shared" si="1"/>
        <v>VOLUMEN (Miles kg ó litros)T.Zumo+Horchata+Mosto</v>
      </c>
      <c r="B100" s="11" t="s">
        <v>135</v>
      </c>
      <c r="C100" s="11" t="s">
        <v>107</v>
      </c>
      <c r="D100" s="12">
        <v>16607.743719999999</v>
      </c>
      <c r="E100" s="12">
        <v>7977.0667224999997</v>
      </c>
      <c r="F100" s="12">
        <v>7961.1146774999997</v>
      </c>
      <c r="G100" s="12">
        <v>9733.2656774999996</v>
      </c>
      <c r="H100" s="12">
        <v>15627.999260000001</v>
      </c>
      <c r="I100" s="12">
        <v>7253.2621374999999</v>
      </c>
      <c r="J100" s="12">
        <v>8004.9080590000003</v>
      </c>
      <c r="K100" s="12">
        <v>8823.4522400000005</v>
      </c>
      <c r="L100" s="12">
        <v>14159.5782225</v>
      </c>
      <c r="M100" s="12"/>
      <c r="N100" s="12"/>
    </row>
    <row r="101" spans="1:14" x14ac:dyDescent="0.3">
      <c r="A101" s="11" t="str">
        <f t="shared" si="1"/>
        <v>VOLUMEN (Miles kg ó litros)Agua Envasada</v>
      </c>
      <c r="B101" s="11" t="s">
        <v>135</v>
      </c>
      <c r="C101" s="11" t="s">
        <v>108</v>
      </c>
      <c r="D101" s="12">
        <v>226539.17769000001</v>
      </c>
      <c r="E101" s="12">
        <v>124716.48224</v>
      </c>
      <c r="F101" s="12">
        <v>118982.76834</v>
      </c>
      <c r="G101" s="12">
        <v>134460.66904000001</v>
      </c>
      <c r="H101" s="12">
        <v>228862.52166</v>
      </c>
      <c r="I101" s="12">
        <v>130951.91567</v>
      </c>
      <c r="J101" s="12">
        <v>126366.41063</v>
      </c>
      <c r="K101" s="12">
        <v>144765.62969999999</v>
      </c>
      <c r="L101" s="12">
        <v>211268.58145999999</v>
      </c>
      <c r="M101" s="12"/>
      <c r="N101" s="12"/>
    </row>
    <row r="102" spans="1:14" x14ac:dyDescent="0.3">
      <c r="A102" s="11" t="str">
        <f t="shared" si="1"/>
        <v>VOLUMEN (Miles kg ó litros)Bebidas Refrescantes</v>
      </c>
      <c r="B102" s="11" t="s">
        <v>135</v>
      </c>
      <c r="C102" s="11" t="s">
        <v>109</v>
      </c>
      <c r="D102" s="12">
        <v>125875.56425543599</v>
      </c>
      <c r="E102" s="12">
        <v>72449.602256540005</v>
      </c>
      <c r="F102" s="12">
        <v>64546.135958639999</v>
      </c>
      <c r="G102" s="12">
        <v>76680.166601970006</v>
      </c>
      <c r="H102" s="12">
        <v>121098.73227636</v>
      </c>
      <c r="I102" s="12">
        <v>69863.792351459997</v>
      </c>
      <c r="J102" s="12">
        <v>67420.344632134002</v>
      </c>
      <c r="K102" s="12">
        <v>77074.350805780006</v>
      </c>
      <c r="L102" s="12">
        <v>120541.89809341</v>
      </c>
      <c r="M102" s="12"/>
      <c r="N102" s="12"/>
    </row>
    <row r="103" spans="1:14" x14ac:dyDescent="0.3">
      <c r="A103" s="11" t="str">
        <f t="shared" si="1"/>
        <v>VOLUMEN (Miles kg ó litros)Colas</v>
      </c>
      <c r="B103" s="11" t="s">
        <v>135</v>
      </c>
      <c r="C103" s="11" t="s">
        <v>110</v>
      </c>
      <c r="D103" s="12">
        <v>66154.224870699996</v>
      </c>
      <c r="E103" s="12">
        <v>37646.769955600001</v>
      </c>
      <c r="F103" s="12">
        <v>35798.022754600002</v>
      </c>
      <c r="G103" s="12">
        <v>42118.136386099999</v>
      </c>
      <c r="H103" s="12">
        <v>62972.952500649997</v>
      </c>
      <c r="I103" s="12">
        <v>38279.395915599998</v>
      </c>
      <c r="J103" s="12">
        <v>36903.823931799998</v>
      </c>
      <c r="K103" s="12">
        <v>41589.104087</v>
      </c>
      <c r="L103" s="12">
        <v>60238.343634500001</v>
      </c>
      <c r="M103" s="12"/>
      <c r="N103" s="12"/>
    </row>
    <row r="104" spans="1:14" x14ac:dyDescent="0.3">
      <c r="A104" s="11" t="str">
        <f t="shared" si="1"/>
        <v>VOLUMEN (Miles kg ó litros)Cola Regular</v>
      </c>
      <c r="B104" s="11" t="s">
        <v>135</v>
      </c>
      <c r="C104" s="11" t="s">
        <v>111</v>
      </c>
      <c r="D104" s="12">
        <v>29713.1883585</v>
      </c>
      <c r="E104" s="12">
        <v>16864.332017000001</v>
      </c>
      <c r="F104" s="12">
        <v>16142.945931</v>
      </c>
      <c r="G104" s="12">
        <v>18039.726678999999</v>
      </c>
      <c r="H104" s="12">
        <v>27337.227706500002</v>
      </c>
      <c r="I104" s="12">
        <v>16604.601720999999</v>
      </c>
      <c r="J104" s="12">
        <v>16457.6614916</v>
      </c>
      <c r="K104" s="12">
        <v>18700.838444699999</v>
      </c>
      <c r="L104" s="12">
        <v>26608.736067000002</v>
      </c>
      <c r="M104" s="12"/>
      <c r="N104" s="12"/>
    </row>
    <row r="105" spans="1:14" x14ac:dyDescent="0.3">
      <c r="A105" s="11" t="str">
        <f t="shared" si="1"/>
        <v>VOLUMEN (Miles kg ó litros)Light/Zero</v>
      </c>
      <c r="B105" s="11" t="s">
        <v>135</v>
      </c>
      <c r="C105" s="11" t="s">
        <v>112</v>
      </c>
      <c r="D105" s="12">
        <v>36441.0365122</v>
      </c>
      <c r="E105" s="12">
        <v>20782.4379386</v>
      </c>
      <c r="F105" s="12">
        <v>19655.0768236</v>
      </c>
      <c r="G105" s="12">
        <v>24078.4097071</v>
      </c>
      <c r="H105" s="12">
        <v>35635.724794150003</v>
      </c>
      <c r="I105" s="12">
        <v>21674.794194599999</v>
      </c>
      <c r="J105" s="12">
        <v>20446.162440200002</v>
      </c>
      <c r="K105" s="12">
        <v>22888.265642300001</v>
      </c>
      <c r="L105" s="12">
        <v>33629.607567500003</v>
      </c>
      <c r="M105" s="12"/>
      <c r="N105" s="12"/>
    </row>
    <row r="106" spans="1:14" x14ac:dyDescent="0.3">
      <c r="A106" s="11" t="str">
        <f t="shared" si="1"/>
        <v>VOLUMEN (Miles kg ó litros)Otra Variedad Cola</v>
      </c>
      <c r="B106" s="11" t="s">
        <v>135</v>
      </c>
      <c r="C106" s="11" t="s">
        <v>113</v>
      </c>
      <c r="D106" s="12" t="s">
        <v>134</v>
      </c>
      <c r="E106" s="12" t="s">
        <v>134</v>
      </c>
      <c r="F106" s="12" t="s">
        <v>134</v>
      </c>
      <c r="G106" s="12" t="s">
        <v>134</v>
      </c>
      <c r="H106" s="12" t="s">
        <v>134</v>
      </c>
      <c r="I106" s="12" t="s">
        <v>134</v>
      </c>
      <c r="J106" s="12" t="s">
        <v>134</v>
      </c>
      <c r="K106" s="12" t="s">
        <v>134</v>
      </c>
      <c r="L106" s="12" t="s">
        <v>134</v>
      </c>
      <c r="M106" s="12"/>
      <c r="N106" s="12"/>
    </row>
    <row r="107" spans="1:14" x14ac:dyDescent="0.3">
      <c r="A107" s="11" t="str">
        <f t="shared" si="1"/>
        <v>VOLUMEN (Miles kg ó litros)Con Cafeina</v>
      </c>
      <c r="B107" s="11" t="s">
        <v>135</v>
      </c>
      <c r="C107" s="11" t="s">
        <v>114</v>
      </c>
      <c r="D107" s="12">
        <v>65106.703716999997</v>
      </c>
      <c r="E107" s="12">
        <v>38428.850461499998</v>
      </c>
      <c r="F107" s="12">
        <v>35666.885546400001</v>
      </c>
      <c r="G107" s="12">
        <v>41661.659296700003</v>
      </c>
      <c r="H107" s="12">
        <v>65632.117041499994</v>
      </c>
      <c r="I107" s="12">
        <v>39911.370389600001</v>
      </c>
      <c r="J107" s="12">
        <v>37378.101495800001</v>
      </c>
      <c r="K107" s="12">
        <v>41439.2737815</v>
      </c>
      <c r="L107" s="12">
        <v>60916.035723000001</v>
      </c>
      <c r="M107" s="12"/>
      <c r="N107" s="12"/>
    </row>
    <row r="108" spans="1:14" x14ac:dyDescent="0.3">
      <c r="A108" s="11" t="str">
        <f t="shared" si="1"/>
        <v>VOLUMEN (Miles kg ó litros)Sin Cafeina</v>
      </c>
      <c r="B108" s="11" t="s">
        <v>135</v>
      </c>
      <c r="C108" s="11" t="s">
        <v>115</v>
      </c>
      <c r="D108" s="12">
        <v>12698.1900535</v>
      </c>
      <c r="E108" s="12">
        <v>7489.6535486000002</v>
      </c>
      <c r="F108" s="12">
        <v>6823.5824506999998</v>
      </c>
      <c r="G108" s="12">
        <v>7885.4281855999998</v>
      </c>
      <c r="H108" s="12">
        <v>10704.577718</v>
      </c>
      <c r="I108" s="12">
        <v>7681.3385342000001</v>
      </c>
      <c r="J108" s="12">
        <v>7514.5809644000001</v>
      </c>
      <c r="K108" s="12">
        <v>8210.1955581000002</v>
      </c>
      <c r="L108" s="12">
        <v>11508.9407753</v>
      </c>
      <c r="M108" s="12"/>
      <c r="N108" s="12"/>
    </row>
    <row r="109" spans="1:14" x14ac:dyDescent="0.3">
      <c r="A109" s="11" t="str">
        <f t="shared" si="1"/>
        <v>VOLUMEN (Miles kg ó litros)Frutas con gas</v>
      </c>
      <c r="B109" s="11" t="s">
        <v>135</v>
      </c>
      <c r="C109" s="11" t="s">
        <v>116</v>
      </c>
      <c r="D109" s="12">
        <v>19252.271212299998</v>
      </c>
      <c r="E109" s="12">
        <v>11467.4523768</v>
      </c>
      <c r="F109" s="12">
        <v>9216.8963406000003</v>
      </c>
      <c r="G109" s="12">
        <v>11621.5741292</v>
      </c>
      <c r="H109" s="12">
        <v>18742.736646500001</v>
      </c>
      <c r="I109" s="12">
        <v>11868.67484154</v>
      </c>
      <c r="J109" s="12">
        <v>10038.979992099999</v>
      </c>
      <c r="K109" s="12">
        <v>10552.3787577</v>
      </c>
      <c r="L109" s="12">
        <v>19639.731060499998</v>
      </c>
      <c r="M109" s="12"/>
      <c r="N109" s="12"/>
    </row>
    <row r="110" spans="1:14" x14ac:dyDescent="0.3">
      <c r="A110" s="11" t="str">
        <f t="shared" si="1"/>
        <v>VOLUMEN (Miles kg ó litros)Frutas sin gas</v>
      </c>
      <c r="B110" s="11" t="s">
        <v>135</v>
      </c>
      <c r="C110" s="11" t="s">
        <v>117</v>
      </c>
      <c r="D110" s="12">
        <v>5221.8470436999996</v>
      </c>
      <c r="E110" s="12">
        <v>2274.1337836399998</v>
      </c>
      <c r="F110" s="12">
        <v>1893.75064604</v>
      </c>
      <c r="G110" s="12">
        <v>2500.5059850900002</v>
      </c>
      <c r="H110" s="12">
        <v>7369.4830018000002</v>
      </c>
      <c r="I110" s="12">
        <v>3957.9435769199999</v>
      </c>
      <c r="J110" s="12">
        <v>5204.2199989999999</v>
      </c>
      <c r="K110" s="12">
        <v>7262.1441095</v>
      </c>
      <c r="L110" s="12">
        <v>10586.219564200001</v>
      </c>
      <c r="M110" s="12"/>
      <c r="N110" s="12"/>
    </row>
    <row r="111" spans="1:14" x14ac:dyDescent="0.3">
      <c r="A111" s="11" t="str">
        <f t="shared" si="1"/>
        <v>VOLUMEN (Miles kg ó litros)Mixers</v>
      </c>
      <c r="B111" s="11" t="s">
        <v>135</v>
      </c>
      <c r="C111" s="11" t="s">
        <v>118</v>
      </c>
      <c r="D111" s="12">
        <v>1729.4911543999999</v>
      </c>
      <c r="E111" s="12">
        <v>837.33162200000004</v>
      </c>
      <c r="F111" s="12">
        <v>733.53763128000003</v>
      </c>
      <c r="G111" s="12">
        <v>890.95538759999999</v>
      </c>
      <c r="H111" s="12">
        <v>1321.5765911999999</v>
      </c>
      <c r="I111" s="12">
        <v>642.20085674999996</v>
      </c>
      <c r="J111" s="12">
        <v>547.37700759999996</v>
      </c>
      <c r="K111" s="12">
        <v>883.59476559999996</v>
      </c>
      <c r="L111" s="12">
        <v>1161.39769824</v>
      </c>
      <c r="M111" s="12"/>
      <c r="N111" s="12"/>
    </row>
    <row r="112" spans="1:14" x14ac:dyDescent="0.3">
      <c r="A112" s="11" t="str">
        <f t="shared" si="1"/>
        <v>VOLUMEN (Miles kg ó litros)Isotonicas</v>
      </c>
      <c r="B112" s="11" t="s">
        <v>135</v>
      </c>
      <c r="C112" s="11" t="s">
        <v>119</v>
      </c>
      <c r="D112" s="12">
        <v>14723.776795199999</v>
      </c>
      <c r="E112" s="12">
        <v>7244.7399367999997</v>
      </c>
      <c r="F112" s="12">
        <v>7079.0724511999997</v>
      </c>
      <c r="G112" s="12">
        <v>8212.1831882999995</v>
      </c>
      <c r="H112" s="12">
        <v>15342.583858</v>
      </c>
      <c r="I112" s="12">
        <v>8084.7497437000002</v>
      </c>
      <c r="J112" s="12">
        <v>7822.7362400000002</v>
      </c>
      <c r="K112" s="12">
        <v>8542.0150434999996</v>
      </c>
      <c r="L112" s="12">
        <v>16691.728844900001</v>
      </c>
      <c r="M112" s="12"/>
      <c r="N112" s="12"/>
    </row>
    <row r="113" spans="1:14" x14ac:dyDescent="0.3">
      <c r="A113" s="11" t="str">
        <f t="shared" si="1"/>
        <v>VOLUMEN (Miles kg ó litros)Energeticas</v>
      </c>
      <c r="B113" s="11" t="s">
        <v>135</v>
      </c>
      <c r="C113" s="11" t="s">
        <v>120</v>
      </c>
      <c r="D113" s="12">
        <v>5674.1471502599998</v>
      </c>
      <c r="E113" s="12">
        <v>5514.8179656000002</v>
      </c>
      <c r="F113" s="12">
        <v>3169.77667217</v>
      </c>
      <c r="G113" s="12">
        <v>3025.3557039500001</v>
      </c>
      <c r="H113" s="12">
        <v>4456.1598707499998</v>
      </c>
      <c r="I113" s="12">
        <v>2449.93045347</v>
      </c>
      <c r="J113" s="12">
        <v>2625.59037915</v>
      </c>
      <c r="K113" s="12">
        <v>3424.2905322299998</v>
      </c>
      <c r="L113" s="12">
        <v>5818.1964667000002</v>
      </c>
      <c r="M113" s="12"/>
      <c r="N113" s="12"/>
    </row>
    <row r="114" spans="1:14" x14ac:dyDescent="0.3">
      <c r="A114" s="11" t="str">
        <f t="shared" si="1"/>
        <v>VOLUMEN (Miles kg ó litros)Gaseosas</v>
      </c>
      <c r="B114" s="11" t="s">
        <v>135</v>
      </c>
      <c r="C114" s="11" t="s">
        <v>121</v>
      </c>
      <c r="D114" s="12">
        <v>2834.516170076</v>
      </c>
      <c r="E114" s="12">
        <v>1999.6432597</v>
      </c>
      <c r="F114" s="12">
        <v>1375.1737175799999</v>
      </c>
      <c r="G114" s="12">
        <v>1465.5806707300001</v>
      </c>
      <c r="H114" s="12">
        <v>2663.1396184</v>
      </c>
      <c r="I114" s="12">
        <v>1259.7589470999999</v>
      </c>
      <c r="J114" s="12">
        <v>1000.72186199</v>
      </c>
      <c r="K114" s="12">
        <v>1652.3252233999999</v>
      </c>
      <c r="L114" s="12">
        <v>2132.8474185999999</v>
      </c>
      <c r="M114" s="12"/>
      <c r="N114" s="12"/>
    </row>
    <row r="115" spans="1:14" x14ac:dyDescent="0.3">
      <c r="A115" s="11" t="str">
        <f t="shared" si="1"/>
        <v>VOLUMEN (Miles kg ó litros)Bebidas Zumo+Leche</v>
      </c>
      <c r="B115" s="11" t="s">
        <v>135</v>
      </c>
      <c r="C115" s="11" t="s">
        <v>122</v>
      </c>
      <c r="D115" s="12">
        <v>831.10536300000001</v>
      </c>
      <c r="E115" s="12">
        <v>631.82841599999995</v>
      </c>
      <c r="F115" s="12">
        <v>750.71607700000004</v>
      </c>
      <c r="G115" s="12">
        <v>496.214743</v>
      </c>
      <c r="H115" s="12">
        <v>917.58547499999997</v>
      </c>
      <c r="I115" s="12">
        <v>522.79967899999997</v>
      </c>
      <c r="J115" s="12">
        <v>721.77874499999996</v>
      </c>
      <c r="K115" s="12">
        <v>548.18924800000002</v>
      </c>
      <c r="L115" s="12">
        <v>784.69969200000003</v>
      </c>
      <c r="M115" s="12"/>
      <c r="N115" s="12"/>
    </row>
    <row r="116" spans="1:14" x14ac:dyDescent="0.3">
      <c r="A116" s="11" t="str">
        <f t="shared" si="1"/>
        <v>VOLUMEN (Miles kg ó litros)Resto</v>
      </c>
      <c r="B116" s="11" t="s">
        <v>135</v>
      </c>
      <c r="C116" s="11" t="s">
        <v>123</v>
      </c>
      <c r="D116" s="12">
        <v>9454.1844958000001</v>
      </c>
      <c r="E116" s="12">
        <v>4832.8849404000002</v>
      </c>
      <c r="F116" s="12">
        <v>4529.18966817</v>
      </c>
      <c r="G116" s="12">
        <v>6349.6604079999997</v>
      </c>
      <c r="H116" s="12">
        <v>7312.5147140600002</v>
      </c>
      <c r="I116" s="12">
        <v>2798.3383373800002</v>
      </c>
      <c r="J116" s="12">
        <v>2555.116475494</v>
      </c>
      <c r="K116" s="12">
        <v>2620.30903885</v>
      </c>
      <c r="L116" s="12">
        <v>3488.7337137700001</v>
      </c>
      <c r="M116" s="12"/>
      <c r="N116" s="12"/>
    </row>
    <row r="117" spans="1:14" x14ac:dyDescent="0.3">
      <c r="A117" s="11" t="str">
        <f t="shared" si="1"/>
        <v>VALOR (Miles Euros)TOTAL BEBIDAS</v>
      </c>
      <c r="B117" s="11" t="s">
        <v>136</v>
      </c>
      <c r="C117" s="11" t="s">
        <v>46</v>
      </c>
      <c r="D117" s="12">
        <v>3815291</v>
      </c>
      <c r="E117" s="12">
        <v>2594657</v>
      </c>
      <c r="F117" s="12">
        <v>2460402</v>
      </c>
      <c r="G117" s="12">
        <v>2652668</v>
      </c>
      <c r="H117" s="12">
        <v>3812512</v>
      </c>
      <c r="I117" s="12">
        <v>2512798</v>
      </c>
      <c r="J117" s="12">
        <v>2419150</v>
      </c>
      <c r="K117" s="12">
        <v>2568413</v>
      </c>
      <c r="L117" s="12">
        <v>3629556</v>
      </c>
      <c r="M117" s="12"/>
      <c r="N117" s="12"/>
    </row>
    <row r="118" spans="1:14" x14ac:dyDescent="0.3">
      <c r="A118" s="11" t="str">
        <f t="shared" si="1"/>
        <v>VALOR (Miles Euros).Total Bebidas Caliente</v>
      </c>
      <c r="B118" s="11" t="s">
        <v>136</v>
      </c>
      <c r="C118" s="11" t="s">
        <v>51</v>
      </c>
      <c r="D118" s="12">
        <v>903304.6</v>
      </c>
      <c r="E118" s="12">
        <v>774225.7</v>
      </c>
      <c r="F118" s="12">
        <v>784354.7</v>
      </c>
      <c r="G118" s="12">
        <v>732714.2</v>
      </c>
      <c r="H118" s="12">
        <v>898338.7</v>
      </c>
      <c r="I118" s="12">
        <v>735031.9</v>
      </c>
      <c r="J118" s="12">
        <v>744901.2</v>
      </c>
      <c r="K118" s="12">
        <v>690460.7</v>
      </c>
      <c r="L118" s="12">
        <v>854759.3</v>
      </c>
      <c r="M118" s="12"/>
      <c r="N118" s="12"/>
    </row>
    <row r="119" spans="1:14" x14ac:dyDescent="0.3">
      <c r="A119" s="11" t="str">
        <f t="shared" si="1"/>
        <v>VALOR (Miles Euros)Cafe</v>
      </c>
      <c r="B119" s="11" t="s">
        <v>136</v>
      </c>
      <c r="C119" s="11" t="s">
        <v>56</v>
      </c>
      <c r="D119" s="12">
        <v>392612.5</v>
      </c>
      <c r="E119" s="12">
        <v>323680.09999999998</v>
      </c>
      <c r="F119" s="12">
        <v>319567.8</v>
      </c>
      <c r="G119" s="12">
        <v>312051.90000000002</v>
      </c>
      <c r="H119" s="12">
        <v>389622.2</v>
      </c>
      <c r="I119" s="12">
        <v>296751.3</v>
      </c>
      <c r="J119" s="12">
        <v>304649.90000000002</v>
      </c>
      <c r="K119" s="12">
        <v>295875.90000000002</v>
      </c>
      <c r="L119" s="12">
        <v>382455</v>
      </c>
      <c r="M119" s="12"/>
      <c r="N119" s="12"/>
    </row>
    <row r="120" spans="1:14" x14ac:dyDescent="0.3">
      <c r="A120" s="11" t="str">
        <f t="shared" si="1"/>
        <v>VALOR (Miles Euros)Leche+bebidas vegetales</v>
      </c>
      <c r="B120" s="11" t="s">
        <v>136</v>
      </c>
      <c r="C120" s="11" t="s">
        <v>59</v>
      </c>
      <c r="D120" s="12">
        <v>455874.4</v>
      </c>
      <c r="E120" s="12">
        <v>380389.9</v>
      </c>
      <c r="F120" s="12">
        <v>390632.8</v>
      </c>
      <c r="G120" s="12">
        <v>374278.40000000002</v>
      </c>
      <c r="H120" s="12">
        <v>455201.1</v>
      </c>
      <c r="I120" s="12">
        <v>369456.6</v>
      </c>
      <c r="J120" s="12">
        <v>369941</v>
      </c>
      <c r="K120" s="12">
        <v>347697.1</v>
      </c>
      <c r="L120" s="12">
        <v>422991.9</v>
      </c>
      <c r="M120" s="12"/>
      <c r="N120" s="12"/>
    </row>
    <row r="121" spans="1:14" x14ac:dyDescent="0.3">
      <c r="A121" s="11" t="str">
        <f t="shared" si="1"/>
        <v>VALOR (Miles Euros)Leche</v>
      </c>
      <c r="B121" s="11" t="s">
        <v>136</v>
      </c>
      <c r="C121" s="11" t="s">
        <v>62</v>
      </c>
      <c r="D121" s="12">
        <v>431823.1</v>
      </c>
      <c r="E121" s="12">
        <v>361517.8</v>
      </c>
      <c r="F121" s="12">
        <v>371129.2</v>
      </c>
      <c r="G121" s="12">
        <v>354433.7</v>
      </c>
      <c r="H121" s="12">
        <v>431349.3</v>
      </c>
      <c r="I121" s="12">
        <v>347355.4</v>
      </c>
      <c r="J121" s="12">
        <v>345723.6</v>
      </c>
      <c r="K121" s="12">
        <v>325816.2</v>
      </c>
      <c r="L121" s="12">
        <v>398241.8</v>
      </c>
      <c r="M121" s="12"/>
      <c r="N121" s="12"/>
    </row>
    <row r="122" spans="1:14" x14ac:dyDescent="0.3">
      <c r="A122" s="11" t="str">
        <f t="shared" si="1"/>
        <v>VALOR (Miles Euros)Leche Sola</v>
      </c>
      <c r="B122" s="11" t="s">
        <v>136</v>
      </c>
      <c r="C122" s="11" t="s">
        <v>64</v>
      </c>
      <c r="D122" s="12">
        <v>2947.7080000000001</v>
      </c>
      <c r="E122" s="12">
        <v>2347.6439999999998</v>
      </c>
      <c r="F122" s="12">
        <v>2606.0680000000002</v>
      </c>
      <c r="G122" s="12">
        <v>1893.59</v>
      </c>
      <c r="H122" s="12">
        <v>3920.9340000000002</v>
      </c>
      <c r="I122" s="12">
        <v>2560.6179999999999</v>
      </c>
      <c r="J122" s="12">
        <v>2813.4580000000001</v>
      </c>
      <c r="K122" s="12">
        <v>2522.585</v>
      </c>
      <c r="L122" s="12">
        <v>3691.0990000000002</v>
      </c>
      <c r="M122" s="12"/>
      <c r="N122" s="12"/>
    </row>
    <row r="123" spans="1:14" x14ac:dyDescent="0.3">
      <c r="A123" s="11" t="str">
        <f t="shared" si="1"/>
        <v>VALOR (Miles Euros)Leche Con Cacao</v>
      </c>
      <c r="B123" s="11" t="s">
        <v>136</v>
      </c>
      <c r="C123" s="11" t="s">
        <v>67</v>
      </c>
      <c r="D123" s="12">
        <v>14300.01</v>
      </c>
      <c r="E123" s="12">
        <v>11473.98</v>
      </c>
      <c r="F123" s="12">
        <v>12556.83</v>
      </c>
      <c r="G123" s="12">
        <v>10528.08</v>
      </c>
      <c r="H123" s="12">
        <v>13372.42</v>
      </c>
      <c r="I123" s="12">
        <v>10003.57</v>
      </c>
      <c r="J123" s="12">
        <v>10023.700000000001</v>
      </c>
      <c r="K123" s="12">
        <v>8924.7009999999991</v>
      </c>
      <c r="L123" s="12">
        <v>12269.5</v>
      </c>
      <c r="M123" s="12"/>
      <c r="N123" s="12"/>
    </row>
    <row r="124" spans="1:14" x14ac:dyDescent="0.3">
      <c r="A124" s="11" t="str">
        <f t="shared" si="1"/>
        <v>VALOR (Miles Euros)Leche Con Cafe</v>
      </c>
      <c r="B124" s="11" t="s">
        <v>136</v>
      </c>
      <c r="C124" s="11" t="s">
        <v>70</v>
      </c>
      <c r="D124" s="12">
        <v>414575.3</v>
      </c>
      <c r="E124" s="12">
        <v>347696.2</v>
      </c>
      <c r="F124" s="12">
        <v>355966.3</v>
      </c>
      <c r="G124" s="12">
        <v>342012</v>
      </c>
      <c r="H124" s="12">
        <v>414055.9</v>
      </c>
      <c r="I124" s="12">
        <v>334791.2</v>
      </c>
      <c r="J124" s="12">
        <v>332886.5</v>
      </c>
      <c r="K124" s="12">
        <v>314368.90000000002</v>
      </c>
      <c r="L124" s="12">
        <v>382281.2</v>
      </c>
      <c r="M124" s="12"/>
      <c r="N124" s="12"/>
    </row>
    <row r="125" spans="1:14" x14ac:dyDescent="0.3">
      <c r="A125" s="11" t="str">
        <f t="shared" si="1"/>
        <v>VALOR (Miles Euros)Bebidas Vegetales</v>
      </c>
      <c r="B125" s="11" t="s">
        <v>136</v>
      </c>
      <c r="C125" s="11" t="s">
        <v>72</v>
      </c>
      <c r="D125" s="12">
        <v>24051.31</v>
      </c>
      <c r="E125" s="12">
        <v>18872.11</v>
      </c>
      <c r="F125" s="12">
        <v>19503.62</v>
      </c>
      <c r="G125" s="12">
        <v>19844.75</v>
      </c>
      <c r="H125" s="12">
        <v>23851.81</v>
      </c>
      <c r="I125" s="12">
        <v>22101.23</v>
      </c>
      <c r="J125" s="12">
        <v>24217.37</v>
      </c>
      <c r="K125" s="12">
        <v>21880.87</v>
      </c>
      <c r="L125" s="12">
        <v>24750.03</v>
      </c>
      <c r="M125" s="12"/>
      <c r="N125" s="12"/>
    </row>
    <row r="126" spans="1:14" x14ac:dyDescent="0.3">
      <c r="A126" s="11" t="str">
        <f t="shared" si="1"/>
        <v>VALOR (Miles Euros)Infusiones</v>
      </c>
      <c r="B126" s="11" t="s">
        <v>136</v>
      </c>
      <c r="C126" s="11" t="s">
        <v>75</v>
      </c>
      <c r="D126" s="12">
        <v>28838.58</v>
      </c>
      <c r="E126" s="12">
        <v>29352.83</v>
      </c>
      <c r="F126" s="12">
        <v>30884.98</v>
      </c>
      <c r="G126" s="12">
        <v>26277.41</v>
      </c>
      <c r="H126" s="12">
        <v>28723.68</v>
      </c>
      <c r="I126" s="12">
        <v>30791.61</v>
      </c>
      <c r="J126" s="12">
        <v>32099.55</v>
      </c>
      <c r="K126" s="12">
        <v>26028.61</v>
      </c>
      <c r="L126" s="12">
        <v>27289.74</v>
      </c>
      <c r="M126" s="12"/>
      <c r="N126" s="12"/>
    </row>
    <row r="127" spans="1:14" x14ac:dyDescent="0.3">
      <c r="A127" s="11" t="str">
        <f t="shared" si="1"/>
        <v>VALOR (Miles Euros)Resto Bebidas Caliente</v>
      </c>
      <c r="B127" s="11" t="s">
        <v>136</v>
      </c>
      <c r="C127" s="11" t="s">
        <v>78</v>
      </c>
      <c r="D127" s="12">
        <v>25979.15</v>
      </c>
      <c r="E127" s="12">
        <v>40802.78</v>
      </c>
      <c r="F127" s="12">
        <v>43269.120000000003</v>
      </c>
      <c r="G127" s="12">
        <v>20106.43</v>
      </c>
      <c r="H127" s="12">
        <v>24791.68</v>
      </c>
      <c r="I127" s="12">
        <v>38032.379999999997</v>
      </c>
      <c r="J127" s="12">
        <v>38210.78</v>
      </c>
      <c r="K127" s="12">
        <v>20859.02</v>
      </c>
      <c r="L127" s="12">
        <v>22022.66</v>
      </c>
      <c r="M127" s="12"/>
      <c r="N127" s="12"/>
    </row>
    <row r="128" spans="1:14" x14ac:dyDescent="0.3">
      <c r="A128" s="11" t="str">
        <f t="shared" si="1"/>
        <v>VALOR (Miles Euros).Total Bebidas Frias</v>
      </c>
      <c r="B128" s="11" t="s">
        <v>136</v>
      </c>
      <c r="C128" s="11" t="s">
        <v>52</v>
      </c>
      <c r="D128" s="12">
        <v>2911986</v>
      </c>
      <c r="E128" s="12">
        <v>1820432</v>
      </c>
      <c r="F128" s="12">
        <v>1676047</v>
      </c>
      <c r="G128" s="12">
        <v>1919954</v>
      </c>
      <c r="H128" s="12">
        <v>2914173</v>
      </c>
      <c r="I128" s="12">
        <v>1777767</v>
      </c>
      <c r="J128" s="12">
        <v>1674249</v>
      </c>
      <c r="K128" s="12">
        <v>1877952</v>
      </c>
      <c r="L128" s="12">
        <v>2774797</v>
      </c>
      <c r="M128" s="12"/>
      <c r="N128" s="12"/>
    </row>
    <row r="129" spans="1:14" x14ac:dyDescent="0.3">
      <c r="A129" s="11" t="str">
        <f t="shared" si="1"/>
        <v>VALOR (Miles Euros)Total bebidas de vino</v>
      </c>
      <c r="B129" s="11" t="s">
        <v>136</v>
      </c>
      <c r="C129" s="11" t="s">
        <v>79</v>
      </c>
      <c r="D129" s="12">
        <v>330129.7</v>
      </c>
      <c r="E129" s="12">
        <v>276361</v>
      </c>
      <c r="F129" s="12">
        <v>239487.3</v>
      </c>
      <c r="G129" s="12">
        <v>246537</v>
      </c>
      <c r="H129" s="12">
        <v>346620.9</v>
      </c>
      <c r="I129" s="12">
        <v>264966.40000000002</v>
      </c>
      <c r="J129" s="12">
        <v>243724.5</v>
      </c>
      <c r="K129" s="12">
        <v>249069.7</v>
      </c>
      <c r="L129" s="12">
        <v>325753.7</v>
      </c>
      <c r="M129" s="12"/>
      <c r="N129" s="12"/>
    </row>
    <row r="130" spans="1:14" x14ac:dyDescent="0.3">
      <c r="A130" s="11" t="str">
        <f t="shared" si="1"/>
        <v>VALOR (Miles Euros)Vino</v>
      </c>
      <c r="B130" s="11" t="s">
        <v>136</v>
      </c>
      <c r="C130" s="11" t="s">
        <v>80</v>
      </c>
      <c r="D130" s="12">
        <v>212937.7</v>
      </c>
      <c r="E130" s="12">
        <v>218552.5</v>
      </c>
      <c r="F130" s="12">
        <v>193518.9</v>
      </c>
      <c r="G130" s="12">
        <v>186584.5</v>
      </c>
      <c r="H130" s="12">
        <v>231311.5</v>
      </c>
      <c r="I130" s="12">
        <v>208482.8</v>
      </c>
      <c r="J130" s="12">
        <v>191505.7</v>
      </c>
      <c r="K130" s="12">
        <v>185896</v>
      </c>
      <c r="L130" s="12">
        <v>207117.5</v>
      </c>
      <c r="M130" s="12"/>
      <c r="N130" s="12"/>
    </row>
    <row r="131" spans="1:14" x14ac:dyDescent="0.3">
      <c r="A131" s="11" t="str">
        <f t="shared" si="1"/>
        <v>VALOR (Miles Euros)Tinto</v>
      </c>
      <c r="B131" s="11" t="s">
        <v>136</v>
      </c>
      <c r="C131" s="11" t="s">
        <v>81</v>
      </c>
      <c r="D131" s="12">
        <v>94879.19</v>
      </c>
      <c r="E131" s="12">
        <v>126870.8</v>
      </c>
      <c r="F131" s="12">
        <v>108124.4</v>
      </c>
      <c r="G131" s="12">
        <v>99007.95</v>
      </c>
      <c r="H131" s="12">
        <v>117390.7</v>
      </c>
      <c r="I131" s="12">
        <v>119561.4</v>
      </c>
      <c r="J131" s="12">
        <v>119177.9</v>
      </c>
      <c r="K131" s="12">
        <v>104251.2</v>
      </c>
      <c r="L131" s="12">
        <v>100538.9</v>
      </c>
      <c r="M131" s="12"/>
      <c r="N131" s="12"/>
    </row>
    <row r="132" spans="1:14" x14ac:dyDescent="0.3">
      <c r="A132" s="11" t="str">
        <f t="shared" ref="A132:A195" si="2">B132&amp;C132</f>
        <v>VALOR (Miles Euros)Blanco</v>
      </c>
      <c r="B132" s="11" t="s">
        <v>136</v>
      </c>
      <c r="C132" s="11" t="s">
        <v>82</v>
      </c>
      <c r="D132" s="12">
        <v>103384.9</v>
      </c>
      <c r="E132" s="12">
        <v>80283.199999999997</v>
      </c>
      <c r="F132" s="12">
        <v>76745.13</v>
      </c>
      <c r="G132" s="12">
        <v>78337.100000000006</v>
      </c>
      <c r="H132" s="12">
        <v>103945.7</v>
      </c>
      <c r="I132" s="12">
        <v>82100.5</v>
      </c>
      <c r="J132" s="12">
        <v>65720.289999999994</v>
      </c>
      <c r="K132" s="12">
        <v>72947.03</v>
      </c>
      <c r="L132" s="12">
        <v>97911.21</v>
      </c>
      <c r="M132" s="12"/>
      <c r="N132" s="12"/>
    </row>
    <row r="133" spans="1:14" x14ac:dyDescent="0.3">
      <c r="A133" s="11" t="str">
        <f t="shared" si="2"/>
        <v>VALOR (Miles Euros)Rosado</v>
      </c>
      <c r="B133" s="11" t="s">
        <v>136</v>
      </c>
      <c r="C133" s="11" t="s">
        <v>83</v>
      </c>
      <c r="D133" s="12">
        <v>11685.33</v>
      </c>
      <c r="E133" s="12">
        <v>8962.1039999999994</v>
      </c>
      <c r="F133" s="12">
        <v>6324.9160000000002</v>
      </c>
      <c r="G133" s="12">
        <v>4970.9380000000001</v>
      </c>
      <c r="H133" s="12" t="s">
        <v>134</v>
      </c>
      <c r="I133" s="12" t="s">
        <v>134</v>
      </c>
      <c r="J133" s="12" t="s">
        <v>134</v>
      </c>
      <c r="K133" s="12" t="s">
        <v>134</v>
      </c>
      <c r="L133" s="12" t="s">
        <v>134</v>
      </c>
      <c r="M133" s="12"/>
      <c r="N133" s="12"/>
    </row>
    <row r="134" spans="1:14" x14ac:dyDescent="0.3">
      <c r="A134" s="11" t="str">
        <f t="shared" si="2"/>
        <v>VALOR (Miles Euros)Resto vino</v>
      </c>
      <c r="B134" s="11" t="s">
        <v>136</v>
      </c>
      <c r="C134" s="11" t="s">
        <v>84</v>
      </c>
      <c r="D134" s="12">
        <v>2988.328</v>
      </c>
      <c r="E134" s="12">
        <v>2436.37</v>
      </c>
      <c r="F134" s="12">
        <v>2324.4659999999999</v>
      </c>
      <c r="G134" s="12">
        <v>4268.5020000000004</v>
      </c>
      <c r="H134" s="12">
        <v>9975.1260000000002</v>
      </c>
      <c r="I134" s="12">
        <v>6820.9570000000003</v>
      </c>
      <c r="J134" s="12">
        <v>6607.4359999999997</v>
      </c>
      <c r="K134" s="12">
        <v>8697.7749999999996</v>
      </c>
      <c r="L134" s="12">
        <v>8667.44</v>
      </c>
      <c r="M134" s="12"/>
      <c r="N134" s="12"/>
    </row>
    <row r="135" spans="1:14" x14ac:dyDescent="0.3">
      <c r="A135" s="11" t="str">
        <f t="shared" si="2"/>
        <v>VALOR (Miles Euros)Cava</v>
      </c>
      <c r="B135" s="11" t="s">
        <v>136</v>
      </c>
      <c r="C135" s="11" t="s">
        <v>85</v>
      </c>
      <c r="D135" s="12">
        <v>16669.22</v>
      </c>
      <c r="E135" s="12">
        <v>18671.52</v>
      </c>
      <c r="F135" s="12">
        <v>11270.6</v>
      </c>
      <c r="G135" s="12">
        <v>10255.18</v>
      </c>
      <c r="H135" s="12">
        <v>20318</v>
      </c>
      <c r="I135" s="12">
        <v>22605.94</v>
      </c>
      <c r="J135" s="12">
        <v>20570.3</v>
      </c>
      <c r="K135" s="12">
        <v>13608.91</v>
      </c>
      <c r="L135" s="12">
        <v>20790.36</v>
      </c>
      <c r="M135" s="12"/>
      <c r="N135" s="12"/>
    </row>
    <row r="136" spans="1:14" x14ac:dyDescent="0.3">
      <c r="A136" s="11" t="str">
        <f t="shared" si="2"/>
        <v>VALOR (Miles Euros)Otr.Bebidas Deri.Vino</v>
      </c>
      <c r="B136" s="11" t="s">
        <v>136</v>
      </c>
      <c r="C136" s="11" t="s">
        <v>86</v>
      </c>
      <c r="D136" s="12">
        <v>100522.7</v>
      </c>
      <c r="E136" s="12">
        <v>39137</v>
      </c>
      <c r="F136" s="12">
        <v>34697.800000000003</v>
      </c>
      <c r="G136" s="12">
        <v>49697.38</v>
      </c>
      <c r="H136" s="12">
        <v>94991.39</v>
      </c>
      <c r="I136" s="12">
        <v>33877.660000000003</v>
      </c>
      <c r="J136" s="12">
        <v>31648.560000000001</v>
      </c>
      <c r="K136" s="12">
        <v>49564.85</v>
      </c>
      <c r="L136" s="12">
        <v>97845.82</v>
      </c>
      <c r="M136" s="12"/>
      <c r="N136" s="12"/>
    </row>
    <row r="137" spans="1:14" x14ac:dyDescent="0.3">
      <c r="A137" s="11" t="str">
        <f t="shared" si="2"/>
        <v>VALOR (Miles Euros)Tinto de Verano</v>
      </c>
      <c r="B137" s="11" t="s">
        <v>136</v>
      </c>
      <c r="C137" s="11" t="s">
        <v>87</v>
      </c>
      <c r="D137" s="12">
        <v>65314.69</v>
      </c>
      <c r="E137" s="12">
        <v>20402.45</v>
      </c>
      <c r="F137" s="12">
        <v>17229.349999999999</v>
      </c>
      <c r="G137" s="12">
        <v>29828.48</v>
      </c>
      <c r="H137" s="12">
        <v>64781.29</v>
      </c>
      <c r="I137" s="12">
        <v>17781.09</v>
      </c>
      <c r="J137" s="12">
        <v>14299.87</v>
      </c>
      <c r="K137" s="12">
        <v>28668.41</v>
      </c>
      <c r="L137" s="12">
        <v>69870.880000000005</v>
      </c>
      <c r="M137" s="12"/>
      <c r="N137" s="12"/>
    </row>
    <row r="138" spans="1:14" x14ac:dyDescent="0.3">
      <c r="A138" s="11" t="str">
        <f t="shared" si="2"/>
        <v>VALOR (Miles Euros)Sangria de Vino</v>
      </c>
      <c r="B138" s="11" t="s">
        <v>136</v>
      </c>
      <c r="C138" s="11" t="s">
        <v>88</v>
      </c>
      <c r="D138" s="12">
        <v>4782.2349999999997</v>
      </c>
      <c r="E138" s="12">
        <v>1617.6320000000001</v>
      </c>
      <c r="F138" s="12">
        <v>1511.1980000000001</v>
      </c>
      <c r="G138" s="12">
        <v>2593.7159999999999</v>
      </c>
      <c r="H138" s="12">
        <v>4329.37</v>
      </c>
      <c r="I138" s="12">
        <v>1180.5050000000001</v>
      </c>
      <c r="J138" s="12">
        <v>1564.2909999999999</v>
      </c>
      <c r="K138" s="12">
        <v>3821.1350000000002</v>
      </c>
      <c r="L138" s="12">
        <v>4841.1220000000003</v>
      </c>
      <c r="M138" s="12"/>
      <c r="N138" s="12"/>
    </row>
    <row r="139" spans="1:14" x14ac:dyDescent="0.3">
      <c r="A139" s="11" t="str">
        <f t="shared" si="2"/>
        <v>VALOR (Miles Euros)Sangria de Cava</v>
      </c>
      <c r="B139" s="11" t="s">
        <v>136</v>
      </c>
      <c r="C139" s="11" t="s">
        <v>89</v>
      </c>
      <c r="D139" s="12">
        <v>15637.04</v>
      </c>
      <c r="E139" s="12">
        <v>9025.5969999999998</v>
      </c>
      <c r="F139" s="12">
        <v>8469.5419999999995</v>
      </c>
      <c r="G139" s="12">
        <v>7681.7569999999996</v>
      </c>
      <c r="H139" s="12">
        <v>13410.69</v>
      </c>
      <c r="I139" s="12">
        <v>5547.826</v>
      </c>
      <c r="J139" s="12">
        <v>7439.2190000000001</v>
      </c>
      <c r="K139" s="12">
        <v>8756.06</v>
      </c>
      <c r="L139" s="12">
        <v>9041.4850000000006</v>
      </c>
      <c r="M139" s="12"/>
      <c r="N139" s="12"/>
    </row>
    <row r="140" spans="1:14" x14ac:dyDescent="0.3">
      <c r="A140" s="11" t="str">
        <f t="shared" si="2"/>
        <v>VALOR (Miles Euros)Calimocho</v>
      </c>
      <c r="B140" s="11" t="s">
        <v>136</v>
      </c>
      <c r="C140" s="11" t="s">
        <v>90</v>
      </c>
      <c r="D140" s="12">
        <v>8694.6229999999996</v>
      </c>
      <c r="E140" s="12">
        <v>2268.6590000000001</v>
      </c>
      <c r="F140" s="12">
        <v>2279.7330000000002</v>
      </c>
      <c r="G140" s="12">
        <v>4074.8760000000002</v>
      </c>
      <c r="H140" s="12">
        <v>6006.6890000000003</v>
      </c>
      <c r="I140" s="12">
        <v>3317.0630000000001</v>
      </c>
      <c r="J140" s="12">
        <v>3613.3209999999999</v>
      </c>
      <c r="K140" s="12">
        <v>3232.3380000000002</v>
      </c>
      <c r="L140" s="12">
        <v>8356.5750000000007</v>
      </c>
      <c r="M140" s="12"/>
      <c r="N140" s="12"/>
    </row>
    <row r="141" spans="1:14" x14ac:dyDescent="0.3">
      <c r="A141" s="11" t="str">
        <f t="shared" si="2"/>
        <v>VALOR (Miles Euros)Rebujito</v>
      </c>
      <c r="B141" s="11" t="s">
        <v>136</v>
      </c>
      <c r="C141" s="11" t="s">
        <v>91</v>
      </c>
      <c r="D141" s="12">
        <v>594.07190000000003</v>
      </c>
      <c r="E141" s="12">
        <v>110.2777</v>
      </c>
      <c r="F141" s="12">
        <v>38.729140000000001</v>
      </c>
      <c r="G141" s="12">
        <v>1274.308</v>
      </c>
      <c r="H141" s="12">
        <v>495.05450000000002</v>
      </c>
      <c r="I141" s="12">
        <v>98.512249999999995</v>
      </c>
      <c r="J141" s="12">
        <v>130.46340000000001</v>
      </c>
      <c r="K141" s="12">
        <v>693.45860000000005</v>
      </c>
      <c r="L141" s="12">
        <v>710.40710000000001</v>
      </c>
      <c r="M141" s="12"/>
      <c r="N141" s="12"/>
    </row>
    <row r="142" spans="1:14" x14ac:dyDescent="0.3">
      <c r="A142" s="11" t="str">
        <f t="shared" si="2"/>
        <v>VALOR (Miles Euros)Espum/Lambrusc/Mosca</v>
      </c>
      <c r="B142" s="11" t="s">
        <v>136</v>
      </c>
      <c r="C142" s="11" t="s">
        <v>92</v>
      </c>
      <c r="D142" s="12">
        <v>5500.0739999999996</v>
      </c>
      <c r="E142" s="12">
        <v>5712.3869999999997</v>
      </c>
      <c r="F142" s="12">
        <v>5169.2470000000003</v>
      </c>
      <c r="G142" s="12">
        <v>4244.2430000000004</v>
      </c>
      <c r="H142" s="12">
        <v>5968.2939999999999</v>
      </c>
      <c r="I142" s="12">
        <v>5952.665</v>
      </c>
      <c r="J142" s="12">
        <v>4601.4009999999998</v>
      </c>
      <c r="K142" s="12">
        <v>4393.4440000000004</v>
      </c>
      <c r="L142" s="12">
        <v>5025.3590000000004</v>
      </c>
      <c r="M142" s="12"/>
      <c r="N142" s="12"/>
    </row>
    <row r="143" spans="1:14" x14ac:dyDescent="0.3">
      <c r="A143" s="11" t="str">
        <f t="shared" si="2"/>
        <v>VALOR (Miles Euros)Sidra</v>
      </c>
      <c r="B143" s="11" t="s">
        <v>136</v>
      </c>
      <c r="C143" s="11" t="s">
        <v>93</v>
      </c>
      <c r="D143" s="12">
        <v>27848.73</v>
      </c>
      <c r="E143" s="12">
        <v>25016.42</v>
      </c>
      <c r="F143" s="12">
        <v>21262.52</v>
      </c>
      <c r="G143" s="12">
        <v>18687.759999999998</v>
      </c>
      <c r="H143" s="12">
        <v>25483.94</v>
      </c>
      <c r="I143" s="12">
        <v>16267.65</v>
      </c>
      <c r="J143" s="12">
        <v>15713.56</v>
      </c>
      <c r="K143" s="12">
        <v>16219.4</v>
      </c>
      <c r="L143" s="12">
        <v>25201.78</v>
      </c>
      <c r="M143" s="12"/>
      <c r="N143" s="12"/>
    </row>
    <row r="144" spans="1:14" x14ac:dyDescent="0.3">
      <c r="A144" s="11" t="str">
        <f t="shared" si="2"/>
        <v>VALOR (Miles Euros)Cerveza</v>
      </c>
      <c r="B144" s="11" t="s">
        <v>136</v>
      </c>
      <c r="C144" s="11" t="s">
        <v>94</v>
      </c>
      <c r="D144" s="12">
        <v>1171094</v>
      </c>
      <c r="E144" s="12">
        <v>714254.7</v>
      </c>
      <c r="F144" s="12">
        <v>657112.19999999995</v>
      </c>
      <c r="G144" s="12">
        <v>783966.7</v>
      </c>
      <c r="H144" s="12">
        <v>1161361</v>
      </c>
      <c r="I144" s="12">
        <v>684874</v>
      </c>
      <c r="J144" s="12">
        <v>658536.4</v>
      </c>
      <c r="K144" s="12">
        <v>751672.7</v>
      </c>
      <c r="L144" s="12">
        <v>1091832</v>
      </c>
      <c r="M144" s="12"/>
      <c r="N144" s="12"/>
    </row>
    <row r="145" spans="1:14" x14ac:dyDescent="0.3">
      <c r="A145" s="11" t="str">
        <f t="shared" si="2"/>
        <v>VALOR (Miles Euros)Con alcohol</v>
      </c>
      <c r="B145" s="11" t="s">
        <v>136</v>
      </c>
      <c r="C145" s="11" t="s">
        <v>95</v>
      </c>
      <c r="D145" s="12">
        <v>1034027</v>
      </c>
      <c r="E145" s="12">
        <v>631105</v>
      </c>
      <c r="F145" s="12">
        <v>577672.6</v>
      </c>
      <c r="G145" s="12">
        <v>683807.9</v>
      </c>
      <c r="H145" s="12">
        <v>1016989</v>
      </c>
      <c r="I145" s="12">
        <v>601134.5</v>
      </c>
      <c r="J145" s="12">
        <v>578975.19999999995</v>
      </c>
      <c r="K145" s="12">
        <v>648529.30000000005</v>
      </c>
      <c r="L145" s="12">
        <v>960837.3</v>
      </c>
      <c r="M145" s="12"/>
      <c r="N145" s="12"/>
    </row>
    <row r="146" spans="1:14" x14ac:dyDescent="0.3">
      <c r="A146" s="11" t="str">
        <f t="shared" si="2"/>
        <v>VALOR (Miles Euros)Sin alcohol</v>
      </c>
      <c r="B146" s="11" t="s">
        <v>136</v>
      </c>
      <c r="C146" s="11" t="s">
        <v>96</v>
      </c>
      <c r="D146" s="12">
        <v>135996.79999999999</v>
      </c>
      <c r="E146" s="12">
        <v>82686.539999999994</v>
      </c>
      <c r="F146" s="12">
        <v>78712.98</v>
      </c>
      <c r="G146" s="12">
        <v>99677.13</v>
      </c>
      <c r="H146" s="12">
        <v>142770.9</v>
      </c>
      <c r="I146" s="12">
        <v>82815.05</v>
      </c>
      <c r="J146" s="12">
        <v>78899.149999999994</v>
      </c>
      <c r="K146" s="12">
        <v>102163.3</v>
      </c>
      <c r="L146" s="12">
        <v>129317.3</v>
      </c>
      <c r="M146" s="12"/>
      <c r="N146" s="12"/>
    </row>
    <row r="147" spans="1:14" x14ac:dyDescent="0.3">
      <c r="A147" s="11" t="str">
        <f t="shared" si="2"/>
        <v>VALOR (Miles Euros)Cerveza Envasada</v>
      </c>
      <c r="B147" s="11" t="s">
        <v>136</v>
      </c>
      <c r="C147" s="11" t="s">
        <v>97</v>
      </c>
      <c r="D147" s="12">
        <v>588568.30000000005</v>
      </c>
      <c r="E147" s="12">
        <v>362016.1</v>
      </c>
      <c r="F147" s="12">
        <v>344075.4</v>
      </c>
      <c r="G147" s="12">
        <v>408753.3</v>
      </c>
      <c r="H147" s="12">
        <v>575611.4</v>
      </c>
      <c r="I147" s="12">
        <v>353198</v>
      </c>
      <c r="J147" s="12">
        <v>357422.7</v>
      </c>
      <c r="K147" s="12">
        <v>381090.5</v>
      </c>
      <c r="L147" s="12">
        <v>537532.5</v>
      </c>
      <c r="M147" s="12"/>
      <c r="N147" s="12"/>
    </row>
    <row r="148" spans="1:14" x14ac:dyDescent="0.3">
      <c r="A148" s="11" t="str">
        <f t="shared" si="2"/>
        <v>VALOR (Miles Euros)Cerveza Surtidor</v>
      </c>
      <c r="B148" s="11" t="s">
        <v>136</v>
      </c>
      <c r="C148" s="11" t="s">
        <v>98</v>
      </c>
      <c r="D148" s="12">
        <v>582525.19999999995</v>
      </c>
      <c r="E148" s="12">
        <v>352238.6</v>
      </c>
      <c r="F148" s="12">
        <v>313036.79999999999</v>
      </c>
      <c r="G148" s="12">
        <v>375213.4</v>
      </c>
      <c r="H148" s="12">
        <v>585749.80000000005</v>
      </c>
      <c r="I148" s="12">
        <v>331676</v>
      </c>
      <c r="J148" s="12">
        <v>301113.7</v>
      </c>
      <c r="K148" s="12">
        <v>370582.2</v>
      </c>
      <c r="L148" s="12">
        <v>554299.19999999995</v>
      </c>
      <c r="M148" s="12"/>
      <c r="N148" s="12"/>
    </row>
    <row r="149" spans="1:14" x14ac:dyDescent="0.3">
      <c r="A149" s="11" t="str">
        <f t="shared" si="2"/>
        <v>VALOR (Miles Euros)Otras Cervezas</v>
      </c>
      <c r="B149" s="11" t="s">
        <v>136</v>
      </c>
      <c r="C149" s="11" t="s">
        <v>99</v>
      </c>
      <c r="D149" s="12">
        <v>1069.508</v>
      </c>
      <c r="E149" s="12">
        <v>463.05099999999999</v>
      </c>
      <c r="F149" s="12">
        <v>726.66160000000002</v>
      </c>
      <c r="G149" s="12">
        <v>481.67619999999999</v>
      </c>
      <c r="H149" s="12">
        <v>1600.9559999999999</v>
      </c>
      <c r="I149" s="12">
        <v>924.44820000000004</v>
      </c>
      <c r="J149" s="12">
        <v>662.05640000000005</v>
      </c>
      <c r="K149" s="12">
        <v>980.08590000000004</v>
      </c>
      <c r="L149" s="12">
        <v>1677.144</v>
      </c>
      <c r="M149" s="12"/>
      <c r="N149" s="12"/>
    </row>
    <row r="150" spans="1:14" x14ac:dyDescent="0.3">
      <c r="A150" s="11" t="str">
        <f t="shared" si="2"/>
        <v>VALOR (Miles Euros)Espirituosas</v>
      </c>
      <c r="B150" s="11" t="s">
        <v>136</v>
      </c>
      <c r="C150" s="11" t="s">
        <v>100</v>
      </c>
      <c r="D150" s="12">
        <v>391561.4</v>
      </c>
      <c r="E150" s="12">
        <v>271251.90000000002</v>
      </c>
      <c r="F150" s="12">
        <v>249485.7</v>
      </c>
      <c r="G150" s="12">
        <v>270408.7</v>
      </c>
      <c r="H150" s="12">
        <v>419067.3</v>
      </c>
      <c r="I150" s="12">
        <v>265564.79999999999</v>
      </c>
      <c r="J150" s="12">
        <v>225420.1</v>
      </c>
      <c r="K150" s="12">
        <v>245540.3</v>
      </c>
      <c r="L150" s="12">
        <v>377945</v>
      </c>
      <c r="M150" s="12"/>
      <c r="N150" s="12"/>
    </row>
    <row r="151" spans="1:14" x14ac:dyDescent="0.3">
      <c r="A151" s="11" t="str">
        <f t="shared" si="2"/>
        <v>VALOR (Miles Euros)Whisky</v>
      </c>
      <c r="B151" s="11" t="s">
        <v>136</v>
      </c>
      <c r="C151" s="11" t="s">
        <v>101</v>
      </c>
      <c r="D151" s="12">
        <v>49850.6</v>
      </c>
      <c r="E151" s="12">
        <v>42978.36</v>
      </c>
      <c r="F151" s="12">
        <v>34634.519999999997</v>
      </c>
      <c r="G151" s="12">
        <v>42997.52</v>
      </c>
      <c r="H151" s="12">
        <v>54396.72</v>
      </c>
      <c r="I151" s="12">
        <v>44275.01</v>
      </c>
      <c r="J151" s="12">
        <v>41905.660000000003</v>
      </c>
      <c r="K151" s="12">
        <v>36080.57</v>
      </c>
      <c r="L151" s="12">
        <v>55027.12</v>
      </c>
      <c r="M151" s="12"/>
      <c r="N151" s="12"/>
    </row>
    <row r="152" spans="1:14" x14ac:dyDescent="0.3">
      <c r="A152" s="11" t="str">
        <f t="shared" si="2"/>
        <v>VALOR (Miles Euros)Brandy</v>
      </c>
      <c r="B152" s="11" t="s">
        <v>136</v>
      </c>
      <c r="C152" s="11" t="s">
        <v>102</v>
      </c>
      <c r="D152" s="12">
        <v>2044.3330000000001</v>
      </c>
      <c r="E152" s="12">
        <v>2900.1840000000002</v>
      </c>
      <c r="F152" s="12">
        <v>2276.8809999999999</v>
      </c>
      <c r="G152" s="12">
        <v>2940.326</v>
      </c>
      <c r="H152" s="12">
        <v>2313.62</v>
      </c>
      <c r="I152" s="12">
        <v>2125.047</v>
      </c>
      <c r="J152" s="12">
        <v>3691.6320000000001</v>
      </c>
      <c r="K152" s="12">
        <v>3364.942</v>
      </c>
      <c r="L152" s="12">
        <v>2798.9029999999998</v>
      </c>
      <c r="M152" s="12"/>
      <c r="N152" s="12"/>
    </row>
    <row r="153" spans="1:14" x14ac:dyDescent="0.3">
      <c r="A153" s="11" t="str">
        <f t="shared" si="2"/>
        <v>VALOR (Miles Euros)Ginebra</v>
      </c>
      <c r="B153" s="11" t="s">
        <v>136</v>
      </c>
      <c r="C153" s="11" t="s">
        <v>103</v>
      </c>
      <c r="D153" s="12">
        <v>118611.9</v>
      </c>
      <c r="E153" s="12">
        <v>92532.79</v>
      </c>
      <c r="F153" s="12">
        <v>86046.55</v>
      </c>
      <c r="G153" s="12">
        <v>84635.6</v>
      </c>
      <c r="H153" s="12">
        <v>138879.4</v>
      </c>
      <c r="I153" s="12">
        <v>83605.97</v>
      </c>
      <c r="J153" s="12">
        <v>66906.720000000001</v>
      </c>
      <c r="K153" s="12">
        <v>66938.58</v>
      </c>
      <c r="L153" s="12">
        <v>106413.5</v>
      </c>
      <c r="M153" s="12"/>
      <c r="N153" s="12"/>
    </row>
    <row r="154" spans="1:14" x14ac:dyDescent="0.3">
      <c r="A154" s="11" t="str">
        <f t="shared" si="2"/>
        <v>VALOR (Miles Euros)Ron</v>
      </c>
      <c r="B154" s="11" t="s">
        <v>136</v>
      </c>
      <c r="C154" s="11" t="s">
        <v>104</v>
      </c>
      <c r="D154" s="12">
        <v>57713.14</v>
      </c>
      <c r="E154" s="12">
        <v>35494.25</v>
      </c>
      <c r="F154" s="12">
        <v>34774.230000000003</v>
      </c>
      <c r="G154" s="12">
        <v>32570.18</v>
      </c>
      <c r="H154" s="12">
        <v>54719.06</v>
      </c>
      <c r="I154" s="12">
        <v>37660.6</v>
      </c>
      <c r="J154" s="12">
        <v>30493.82</v>
      </c>
      <c r="K154" s="12">
        <v>32958.21</v>
      </c>
      <c r="L154" s="12">
        <v>47491.74</v>
      </c>
      <c r="M154" s="12"/>
      <c r="N154" s="12"/>
    </row>
    <row r="155" spans="1:14" x14ac:dyDescent="0.3">
      <c r="A155" s="11" t="str">
        <f t="shared" si="2"/>
        <v>VALOR (Miles Euros)Anis</v>
      </c>
      <c r="B155" s="11" t="s">
        <v>136</v>
      </c>
      <c r="C155" s="11" t="s">
        <v>105</v>
      </c>
      <c r="D155" s="12">
        <v>928.5607</v>
      </c>
      <c r="E155" s="12">
        <v>2446.335</v>
      </c>
      <c r="F155" s="12">
        <v>1842.8309999999999</v>
      </c>
      <c r="G155" s="12">
        <v>1305.942</v>
      </c>
      <c r="H155" s="12">
        <v>3098.4409999999998</v>
      </c>
      <c r="I155" s="12">
        <v>2268.9850000000001</v>
      </c>
      <c r="J155" s="12">
        <v>2615.627</v>
      </c>
      <c r="K155" s="12">
        <v>1585.6310000000001</v>
      </c>
      <c r="L155" s="12">
        <v>6562.1989999999996</v>
      </c>
      <c r="M155" s="12"/>
      <c r="N155" s="12"/>
    </row>
    <row r="156" spans="1:14" x14ac:dyDescent="0.3">
      <c r="A156" s="11" t="str">
        <f t="shared" si="2"/>
        <v>VALOR (Miles Euros)Otras Espirituosas</v>
      </c>
      <c r="B156" s="11" t="s">
        <v>136</v>
      </c>
      <c r="C156" s="11" t="s">
        <v>106</v>
      </c>
      <c r="D156" s="12">
        <v>162412.9</v>
      </c>
      <c r="E156" s="12">
        <v>94900</v>
      </c>
      <c r="F156" s="12">
        <v>89910.71</v>
      </c>
      <c r="G156" s="12">
        <v>105959.2</v>
      </c>
      <c r="H156" s="12">
        <v>165660.1</v>
      </c>
      <c r="I156" s="12">
        <v>95629.22</v>
      </c>
      <c r="J156" s="12">
        <v>79806.679999999993</v>
      </c>
      <c r="K156" s="12">
        <v>104612.4</v>
      </c>
      <c r="L156" s="12">
        <v>159651.6</v>
      </c>
      <c r="M156" s="12"/>
      <c r="N156" s="12"/>
    </row>
    <row r="157" spans="1:14" x14ac:dyDescent="0.3">
      <c r="A157" s="11" t="str">
        <f t="shared" si="2"/>
        <v>VALOR (Miles Euros)T.Zumo+Horchata+Mosto</v>
      </c>
      <c r="B157" s="11" t="s">
        <v>136</v>
      </c>
      <c r="C157" s="11" t="s">
        <v>107</v>
      </c>
      <c r="D157" s="12">
        <v>87134.29</v>
      </c>
      <c r="E157" s="12">
        <v>40724.33</v>
      </c>
      <c r="F157" s="12">
        <v>43717.120000000003</v>
      </c>
      <c r="G157" s="12">
        <v>51977.79</v>
      </c>
      <c r="H157" s="12">
        <v>84706.74</v>
      </c>
      <c r="I157" s="12">
        <v>40085.21</v>
      </c>
      <c r="J157" s="12">
        <v>40782.239999999998</v>
      </c>
      <c r="K157" s="12">
        <v>48583.94</v>
      </c>
      <c r="L157" s="12">
        <v>78577.820000000007</v>
      </c>
      <c r="M157" s="12"/>
      <c r="N157" s="12"/>
    </row>
    <row r="158" spans="1:14" x14ac:dyDescent="0.3">
      <c r="A158" s="11" t="str">
        <f t="shared" si="2"/>
        <v>VALOR (Miles Euros)Agua Envasada</v>
      </c>
      <c r="B158" s="11" t="s">
        <v>136</v>
      </c>
      <c r="C158" s="11" t="s">
        <v>108</v>
      </c>
      <c r="D158" s="12">
        <v>240945.8</v>
      </c>
      <c r="E158" s="12">
        <v>131616.6</v>
      </c>
      <c r="F158" s="12">
        <v>121804.5</v>
      </c>
      <c r="G158" s="12">
        <v>138861.79999999999</v>
      </c>
      <c r="H158" s="12">
        <v>229984.3</v>
      </c>
      <c r="I158" s="12">
        <v>136854.70000000001</v>
      </c>
      <c r="J158" s="12">
        <v>129783.7</v>
      </c>
      <c r="K158" s="12">
        <v>152703.1</v>
      </c>
      <c r="L158" s="12">
        <v>228832.4</v>
      </c>
      <c r="M158" s="12"/>
      <c r="N158" s="12"/>
    </row>
    <row r="159" spans="1:14" x14ac:dyDescent="0.3">
      <c r="A159" s="11" t="str">
        <f t="shared" si="2"/>
        <v>VALOR (Miles Euros)Bebidas Refrescantes</v>
      </c>
      <c r="B159" s="11" t="s">
        <v>136</v>
      </c>
      <c r="C159" s="11" t="s">
        <v>109</v>
      </c>
      <c r="D159" s="12">
        <v>663272.69999999995</v>
      </c>
      <c r="E159" s="12">
        <v>361206.8</v>
      </c>
      <c r="F159" s="12">
        <v>343177.5</v>
      </c>
      <c r="G159" s="12">
        <v>409513.7</v>
      </c>
      <c r="H159" s="12">
        <v>646948.69999999995</v>
      </c>
      <c r="I159" s="12">
        <v>369153.6</v>
      </c>
      <c r="J159" s="12">
        <v>360288.5</v>
      </c>
      <c r="K159" s="12">
        <v>414163</v>
      </c>
      <c r="L159" s="12">
        <v>646654.4</v>
      </c>
      <c r="M159" s="12"/>
      <c r="N159" s="12"/>
    </row>
    <row r="160" spans="1:14" x14ac:dyDescent="0.3">
      <c r="A160" s="11" t="str">
        <f t="shared" si="2"/>
        <v>VALOR (Miles Euros)Colas</v>
      </c>
      <c r="B160" s="11" t="s">
        <v>136</v>
      </c>
      <c r="C160" s="11" t="s">
        <v>110</v>
      </c>
      <c r="D160" s="12">
        <v>384247.7</v>
      </c>
      <c r="E160" s="12">
        <v>218611.4</v>
      </c>
      <c r="F160" s="12">
        <v>207148</v>
      </c>
      <c r="G160" s="12">
        <v>243321.1</v>
      </c>
      <c r="H160" s="12">
        <v>358946.6</v>
      </c>
      <c r="I160" s="12">
        <v>219821.7</v>
      </c>
      <c r="J160" s="12">
        <v>211136</v>
      </c>
      <c r="K160" s="12">
        <v>236542.5</v>
      </c>
      <c r="L160" s="12">
        <v>354269.7</v>
      </c>
      <c r="M160" s="12"/>
      <c r="N160" s="12"/>
    </row>
    <row r="161" spans="1:14" x14ac:dyDescent="0.3">
      <c r="A161" s="11" t="str">
        <f t="shared" si="2"/>
        <v>VALOR (Miles Euros)Cola Regular</v>
      </c>
      <c r="B161" s="11" t="s">
        <v>136</v>
      </c>
      <c r="C161" s="11" t="s">
        <v>111</v>
      </c>
      <c r="D161" s="12">
        <v>182782.8</v>
      </c>
      <c r="E161" s="12">
        <v>106463.4</v>
      </c>
      <c r="F161" s="12">
        <v>99654.96</v>
      </c>
      <c r="G161" s="12">
        <v>110639.8</v>
      </c>
      <c r="H161" s="12">
        <v>168591.9</v>
      </c>
      <c r="I161" s="12">
        <v>103372.6</v>
      </c>
      <c r="J161" s="12">
        <v>98006.14</v>
      </c>
      <c r="K161" s="12">
        <v>109924.4</v>
      </c>
      <c r="L161" s="12">
        <v>166108.70000000001</v>
      </c>
      <c r="M161" s="12"/>
      <c r="N161" s="12"/>
    </row>
    <row r="162" spans="1:14" x14ac:dyDescent="0.3">
      <c r="A162" s="11" t="str">
        <f t="shared" si="2"/>
        <v>VALOR (Miles Euros)Light/Zero</v>
      </c>
      <c r="B162" s="11" t="s">
        <v>136</v>
      </c>
      <c r="C162" s="11" t="s">
        <v>112</v>
      </c>
      <c r="D162" s="12">
        <v>201464.9</v>
      </c>
      <c r="E162" s="12">
        <v>112148</v>
      </c>
      <c r="F162" s="12">
        <v>107493.1</v>
      </c>
      <c r="G162" s="12">
        <v>132681.29999999999</v>
      </c>
      <c r="H162" s="12">
        <v>190354.7</v>
      </c>
      <c r="I162" s="12">
        <v>116449.1</v>
      </c>
      <c r="J162" s="12">
        <v>113129.8</v>
      </c>
      <c r="K162" s="12">
        <v>126618.1</v>
      </c>
      <c r="L162" s="12">
        <v>188161</v>
      </c>
      <c r="M162" s="12"/>
      <c r="N162" s="12"/>
    </row>
    <row r="163" spans="1:14" x14ac:dyDescent="0.3">
      <c r="A163" s="11" t="str">
        <f t="shared" si="2"/>
        <v>VALOR (Miles Euros)Otra Variedad Cola</v>
      </c>
      <c r="B163" s="11" t="s">
        <v>136</v>
      </c>
      <c r="C163" s="11" t="s">
        <v>113</v>
      </c>
      <c r="D163" s="12" t="s">
        <v>134</v>
      </c>
      <c r="E163" s="12" t="s">
        <v>134</v>
      </c>
      <c r="F163" s="12" t="s">
        <v>134</v>
      </c>
      <c r="G163" s="12" t="s">
        <v>134</v>
      </c>
      <c r="H163" s="12" t="s">
        <v>134</v>
      </c>
      <c r="I163" s="12" t="s">
        <v>134</v>
      </c>
      <c r="J163" s="12" t="s">
        <v>134</v>
      </c>
      <c r="K163" s="12" t="s">
        <v>134</v>
      </c>
      <c r="L163" s="12" t="s">
        <v>134</v>
      </c>
      <c r="M163" s="12"/>
      <c r="N163" s="12"/>
    </row>
    <row r="164" spans="1:14" x14ac:dyDescent="0.3">
      <c r="A164" s="11" t="str">
        <f t="shared" si="2"/>
        <v>VALOR (Miles Euros)Con Cafeina</v>
      </c>
      <c r="B164" s="11" t="s">
        <v>136</v>
      </c>
      <c r="C164" s="11" t="s">
        <v>114</v>
      </c>
      <c r="D164" s="12">
        <v>305522.5</v>
      </c>
      <c r="E164" s="12">
        <v>177618.2</v>
      </c>
      <c r="F164" s="12">
        <v>169043.7</v>
      </c>
      <c r="G164" s="12">
        <v>196535.5</v>
      </c>
      <c r="H164" s="12">
        <v>296056.40000000002</v>
      </c>
      <c r="I164" s="12">
        <v>180196</v>
      </c>
      <c r="J164" s="12">
        <v>174518.6</v>
      </c>
      <c r="K164" s="12">
        <v>194901.1</v>
      </c>
      <c r="L164" s="12">
        <v>292698.7</v>
      </c>
      <c r="M164" s="12"/>
      <c r="N164" s="12"/>
    </row>
    <row r="165" spans="1:14" x14ac:dyDescent="0.3">
      <c r="A165" s="11" t="str">
        <f t="shared" si="2"/>
        <v>VALOR (Miles Euros)Sin Cafeina</v>
      </c>
      <c r="B165" s="11" t="s">
        <v>136</v>
      </c>
      <c r="C165" s="11" t="s">
        <v>115</v>
      </c>
      <c r="D165" s="12">
        <v>65841.289999999994</v>
      </c>
      <c r="E165" s="12">
        <v>34269.72</v>
      </c>
      <c r="F165" s="12">
        <v>31670.92</v>
      </c>
      <c r="G165" s="12">
        <v>38983.760000000002</v>
      </c>
      <c r="H165" s="12">
        <v>52817.32</v>
      </c>
      <c r="I165" s="12">
        <v>33325.49</v>
      </c>
      <c r="J165" s="12">
        <v>31934.57</v>
      </c>
      <c r="K165" s="12">
        <v>36994.21</v>
      </c>
      <c r="L165" s="12">
        <v>53582.89</v>
      </c>
      <c r="M165" s="12"/>
      <c r="N165" s="12"/>
    </row>
    <row r="166" spans="1:14" x14ac:dyDescent="0.3">
      <c r="A166" s="11" t="str">
        <f t="shared" si="2"/>
        <v>VALOR (Miles Euros)Frutas con gas</v>
      </c>
      <c r="B166" s="11" t="s">
        <v>136</v>
      </c>
      <c r="C166" s="11" t="s">
        <v>116</v>
      </c>
      <c r="D166" s="12">
        <v>77053.899999999994</v>
      </c>
      <c r="E166" s="12">
        <v>35445.519999999997</v>
      </c>
      <c r="F166" s="12">
        <v>34862.32</v>
      </c>
      <c r="G166" s="12">
        <v>45326.92</v>
      </c>
      <c r="H166" s="12">
        <v>77256.62</v>
      </c>
      <c r="I166" s="12">
        <v>42584.98</v>
      </c>
      <c r="J166" s="12">
        <v>38379.120000000003</v>
      </c>
      <c r="K166" s="12">
        <v>42725.03</v>
      </c>
      <c r="L166" s="12">
        <v>65776.320000000007</v>
      </c>
      <c r="M166" s="12"/>
      <c r="N166" s="12"/>
    </row>
    <row r="167" spans="1:14" x14ac:dyDescent="0.3">
      <c r="A167" s="11" t="str">
        <f t="shared" si="2"/>
        <v>VALOR (Miles Euros)Frutas sin gas</v>
      </c>
      <c r="B167" s="11" t="s">
        <v>136</v>
      </c>
      <c r="C167" s="11" t="s">
        <v>117</v>
      </c>
      <c r="D167" s="12">
        <v>22589.59</v>
      </c>
      <c r="E167" s="12">
        <v>9841.3019999999997</v>
      </c>
      <c r="F167" s="12">
        <v>9882.2549999999992</v>
      </c>
      <c r="G167" s="12">
        <v>12099.12</v>
      </c>
      <c r="H167" s="12">
        <v>42318.53</v>
      </c>
      <c r="I167" s="12">
        <v>25480.06</v>
      </c>
      <c r="J167" s="12">
        <v>32583.91</v>
      </c>
      <c r="K167" s="12">
        <v>44401.760000000002</v>
      </c>
      <c r="L167" s="12">
        <v>66566.039999999994</v>
      </c>
      <c r="M167" s="12"/>
      <c r="N167" s="12"/>
    </row>
    <row r="168" spans="1:14" x14ac:dyDescent="0.3">
      <c r="A168" s="11" t="str">
        <f t="shared" si="2"/>
        <v>VALOR (Miles Euros)Mixers</v>
      </c>
      <c r="B168" s="11" t="s">
        <v>136</v>
      </c>
      <c r="C168" s="11" t="s">
        <v>118</v>
      </c>
      <c r="D168" s="12">
        <v>12209.92</v>
      </c>
      <c r="E168" s="12">
        <v>5720.0039999999999</v>
      </c>
      <c r="F168" s="12">
        <v>5619.3280000000004</v>
      </c>
      <c r="G168" s="12">
        <v>7326.1450000000004</v>
      </c>
      <c r="H168" s="12">
        <v>10872.51</v>
      </c>
      <c r="I168" s="12">
        <v>4879.2340000000004</v>
      </c>
      <c r="J168" s="12">
        <v>4447.3069999999998</v>
      </c>
      <c r="K168" s="12">
        <v>5802.9579999999996</v>
      </c>
      <c r="L168" s="12">
        <v>9340.0249999999996</v>
      </c>
      <c r="M168" s="12"/>
      <c r="N168" s="12"/>
    </row>
    <row r="169" spans="1:14" x14ac:dyDescent="0.3">
      <c r="A169" s="11" t="str">
        <f t="shared" si="2"/>
        <v>VALOR (Miles Euros)Isotonicas</v>
      </c>
      <c r="B169" s="11" t="s">
        <v>136</v>
      </c>
      <c r="C169" s="11" t="s">
        <v>119</v>
      </c>
      <c r="D169" s="12">
        <v>81439.83</v>
      </c>
      <c r="E169" s="12">
        <v>40247.269999999997</v>
      </c>
      <c r="F169" s="12">
        <v>40408.1</v>
      </c>
      <c r="G169" s="12">
        <v>47937.279999999999</v>
      </c>
      <c r="H169" s="12">
        <v>89454.83</v>
      </c>
      <c r="I169" s="12">
        <v>45190.78</v>
      </c>
      <c r="J169" s="12">
        <v>45242.34</v>
      </c>
      <c r="K169" s="12">
        <v>52301.61</v>
      </c>
      <c r="L169" s="12">
        <v>102208.6</v>
      </c>
      <c r="M169" s="12"/>
      <c r="N169" s="12"/>
    </row>
    <row r="170" spans="1:14" x14ac:dyDescent="0.3">
      <c r="A170" s="11" t="str">
        <f t="shared" si="2"/>
        <v>VALOR (Miles Euros)Energeticas</v>
      </c>
      <c r="B170" s="11" t="s">
        <v>136</v>
      </c>
      <c r="C170" s="11" t="s">
        <v>120</v>
      </c>
      <c r="D170" s="12">
        <v>17698.96</v>
      </c>
      <c r="E170" s="12">
        <v>16494.46</v>
      </c>
      <c r="F170" s="12">
        <v>10791.22</v>
      </c>
      <c r="G170" s="12">
        <v>9449.9660000000003</v>
      </c>
      <c r="H170" s="12">
        <v>14097.1</v>
      </c>
      <c r="I170" s="12">
        <v>8445.2579999999998</v>
      </c>
      <c r="J170" s="12">
        <v>8533.2469999999994</v>
      </c>
      <c r="K170" s="12">
        <v>10978.25</v>
      </c>
      <c r="L170" s="12">
        <v>18382.560000000001</v>
      </c>
      <c r="M170" s="12"/>
      <c r="N170" s="12"/>
    </row>
    <row r="171" spans="1:14" x14ac:dyDescent="0.3">
      <c r="A171" s="11" t="str">
        <f t="shared" si="2"/>
        <v>VALOR (Miles Euros)Gaseosas</v>
      </c>
      <c r="B171" s="11" t="s">
        <v>136</v>
      </c>
      <c r="C171" s="11" t="s">
        <v>121</v>
      </c>
      <c r="D171" s="12">
        <v>5608.402</v>
      </c>
      <c r="E171" s="12">
        <v>4922.9650000000001</v>
      </c>
      <c r="F171" s="12">
        <v>3356.7089999999998</v>
      </c>
      <c r="G171" s="12">
        <v>3853.7919999999999</v>
      </c>
      <c r="H171" s="12">
        <v>6712.6279999999997</v>
      </c>
      <c r="I171" s="12">
        <v>4032.3589999999999</v>
      </c>
      <c r="J171" s="12">
        <v>2939.971</v>
      </c>
      <c r="K171" s="12">
        <v>4500.8469999999998</v>
      </c>
      <c r="L171" s="12">
        <v>6263.4189999999999</v>
      </c>
      <c r="M171" s="12"/>
      <c r="N171" s="12"/>
    </row>
    <row r="172" spans="1:14" x14ac:dyDescent="0.3">
      <c r="A172" s="11" t="str">
        <f t="shared" si="2"/>
        <v>VALOR (Miles Euros)Bebidas Zumo+Leche</v>
      </c>
      <c r="B172" s="11" t="s">
        <v>136</v>
      </c>
      <c r="C172" s="11" t="s">
        <v>122</v>
      </c>
      <c r="D172" s="12">
        <v>3146.835</v>
      </c>
      <c r="E172" s="12">
        <v>1997.223</v>
      </c>
      <c r="F172" s="12">
        <v>2860.0459999999998</v>
      </c>
      <c r="G172" s="12">
        <v>1896.5719999999999</v>
      </c>
      <c r="H172" s="12">
        <v>3206.5459999999998</v>
      </c>
      <c r="I172" s="12">
        <v>2038.6410000000001</v>
      </c>
      <c r="J172" s="12">
        <v>2724.3020000000001</v>
      </c>
      <c r="K172" s="12">
        <v>2575.645</v>
      </c>
      <c r="L172" s="12">
        <v>3961.9209999999998</v>
      </c>
      <c r="M172" s="12"/>
      <c r="N172" s="12"/>
    </row>
    <row r="173" spans="1:14" x14ac:dyDescent="0.3">
      <c r="A173" s="11" t="str">
        <f t="shared" si="2"/>
        <v>VALOR (Miles Euros)Resto</v>
      </c>
      <c r="B173" s="11" t="s">
        <v>136</v>
      </c>
      <c r="C173" s="11" t="s">
        <v>123</v>
      </c>
      <c r="D173" s="12">
        <v>59277.56</v>
      </c>
      <c r="E173" s="12">
        <v>27926.7</v>
      </c>
      <c r="F173" s="12">
        <v>28249.46</v>
      </c>
      <c r="G173" s="12">
        <v>38302.83</v>
      </c>
      <c r="H173" s="12">
        <v>44083.4</v>
      </c>
      <c r="I173" s="12">
        <v>16680.599999999999</v>
      </c>
      <c r="J173" s="12">
        <v>14302.33</v>
      </c>
      <c r="K173" s="12">
        <v>14334.41</v>
      </c>
      <c r="L173" s="12">
        <v>19885.88</v>
      </c>
      <c r="M173" s="12"/>
      <c r="N173" s="12"/>
    </row>
    <row r="174" spans="1:14" x14ac:dyDescent="0.3">
      <c r="A174" s="11" t="str">
        <f t="shared" si="2"/>
        <v>PENETRACION (%)TOTAL BEBIDAS</v>
      </c>
      <c r="B174" s="11" t="s">
        <v>58</v>
      </c>
      <c r="C174" s="11" t="s">
        <v>46</v>
      </c>
      <c r="D174" s="12">
        <v>89.526660000000007</v>
      </c>
      <c r="E174" s="12">
        <v>86.977029999999999</v>
      </c>
      <c r="F174" s="12">
        <v>86.654510000000002</v>
      </c>
      <c r="G174" s="12">
        <v>86.04392</v>
      </c>
      <c r="H174" s="12">
        <v>88.393090000000001</v>
      </c>
      <c r="I174" s="12">
        <v>86.877430000000004</v>
      </c>
      <c r="J174" s="12">
        <v>85.961079999999995</v>
      </c>
      <c r="K174" s="12">
        <v>85.550399999999996</v>
      </c>
      <c r="L174" s="12">
        <v>87.709220000000002</v>
      </c>
      <c r="M174" s="12"/>
      <c r="N174" s="12"/>
    </row>
    <row r="175" spans="1:14" x14ac:dyDescent="0.3">
      <c r="A175" s="11" t="str">
        <f t="shared" si="2"/>
        <v>PENETRACION (%).Total Bebidas Caliente</v>
      </c>
      <c r="B175" s="11" t="s">
        <v>58</v>
      </c>
      <c r="C175" s="11" t="s">
        <v>51</v>
      </c>
      <c r="D175" s="12">
        <v>70.006029999999996</v>
      </c>
      <c r="E175" s="12">
        <v>70.173720000000003</v>
      </c>
      <c r="F175" s="12">
        <v>68.848920000000007</v>
      </c>
      <c r="G175" s="12">
        <v>67.109870000000001</v>
      </c>
      <c r="H175" s="12">
        <v>68.23751</v>
      </c>
      <c r="I175" s="12">
        <v>69.444149999999993</v>
      </c>
      <c r="J175" s="12">
        <v>67.688879999999997</v>
      </c>
      <c r="K175" s="12">
        <v>66.136439999999993</v>
      </c>
      <c r="L175" s="12">
        <v>67.564639999999997</v>
      </c>
      <c r="M175" s="12"/>
      <c r="N175" s="12"/>
    </row>
    <row r="176" spans="1:14" x14ac:dyDescent="0.3">
      <c r="A176" s="11" t="str">
        <f t="shared" si="2"/>
        <v>PENETRACION (%)Cafe</v>
      </c>
      <c r="B176" s="11" t="s">
        <v>58</v>
      </c>
      <c r="C176" s="11" t="s">
        <v>56</v>
      </c>
      <c r="D176" s="12">
        <v>49.387680000000003</v>
      </c>
      <c r="E176" s="12">
        <v>45.24944</v>
      </c>
      <c r="F176" s="12">
        <v>43.926639999999999</v>
      </c>
      <c r="G176" s="12">
        <v>43.576830000000001</v>
      </c>
      <c r="H176" s="12">
        <v>47.411659999999998</v>
      </c>
      <c r="I176" s="12">
        <v>43.986730000000001</v>
      </c>
      <c r="J176" s="12">
        <v>43.400649999999999</v>
      </c>
      <c r="K176" s="12">
        <v>42.477420000000002</v>
      </c>
      <c r="L176" s="12">
        <v>46.426389999999998</v>
      </c>
      <c r="M176" s="12"/>
      <c r="N176" s="12"/>
    </row>
    <row r="177" spans="1:14" x14ac:dyDescent="0.3">
      <c r="A177" s="11" t="str">
        <f t="shared" si="2"/>
        <v>PENETRACION (%)Leche+bebidas vegetales</v>
      </c>
      <c r="B177" s="11" t="s">
        <v>58</v>
      </c>
      <c r="C177" s="11" t="s">
        <v>59</v>
      </c>
      <c r="D177" s="12">
        <v>54.787399999999998</v>
      </c>
      <c r="E177" s="12">
        <v>54.211680000000001</v>
      </c>
      <c r="F177" s="12">
        <v>53.457590000000003</v>
      </c>
      <c r="G177" s="12">
        <v>52.266910000000003</v>
      </c>
      <c r="H177" s="12">
        <v>52.539920000000002</v>
      </c>
      <c r="I177" s="12">
        <v>53.987110000000001</v>
      </c>
      <c r="J177" s="12">
        <v>52.53687</v>
      </c>
      <c r="K177" s="12">
        <v>51.544550000000001</v>
      </c>
      <c r="L177" s="12">
        <v>52.368969999999997</v>
      </c>
      <c r="M177" s="12"/>
      <c r="N177" s="12"/>
    </row>
    <row r="178" spans="1:14" x14ac:dyDescent="0.3">
      <c r="A178" s="11" t="str">
        <f t="shared" si="2"/>
        <v>PENETRACION (%)Leche</v>
      </c>
      <c r="B178" s="11" t="s">
        <v>58</v>
      </c>
      <c r="C178" s="11" t="s">
        <v>62</v>
      </c>
      <c r="D178" s="12">
        <v>53.287590000000002</v>
      </c>
      <c r="E178" s="12">
        <v>52.557310000000001</v>
      </c>
      <c r="F178" s="12">
        <v>51.880209999999998</v>
      </c>
      <c r="G178" s="12">
        <v>50.955840000000002</v>
      </c>
      <c r="H178" s="12">
        <v>51.244450000000001</v>
      </c>
      <c r="I178" s="12">
        <v>52.146259999999998</v>
      </c>
      <c r="J178" s="12">
        <v>51.009140000000002</v>
      </c>
      <c r="K178" s="12">
        <v>49.770899999999997</v>
      </c>
      <c r="L178" s="12">
        <v>50.621690000000001</v>
      </c>
      <c r="M178" s="12"/>
      <c r="N178" s="12"/>
    </row>
    <row r="179" spans="1:14" x14ac:dyDescent="0.3">
      <c r="A179" s="11" t="str">
        <f t="shared" si="2"/>
        <v>PENETRACION (%)Leche Sola</v>
      </c>
      <c r="B179" s="11" t="s">
        <v>58</v>
      </c>
      <c r="C179" s="11" t="s">
        <v>64</v>
      </c>
      <c r="D179" s="12">
        <v>2.7807010000000001</v>
      </c>
      <c r="E179" s="12">
        <v>2.1847639999999999</v>
      </c>
      <c r="F179" s="12">
        <v>2.3659910000000002</v>
      </c>
      <c r="G179" s="12">
        <v>2.1443439999999998</v>
      </c>
      <c r="H179" s="12">
        <v>2.9350960000000001</v>
      </c>
      <c r="I179" s="12">
        <v>2.813275</v>
      </c>
      <c r="J179" s="12">
        <v>2.4243519999999998</v>
      </c>
      <c r="K179" s="12">
        <v>1.7291179999999999</v>
      </c>
      <c r="L179" s="12">
        <v>3.0141800000000001</v>
      </c>
      <c r="M179" s="12"/>
      <c r="N179" s="12"/>
    </row>
    <row r="180" spans="1:14" x14ac:dyDescent="0.3">
      <c r="A180" s="11" t="str">
        <f t="shared" si="2"/>
        <v>PENETRACION (%)Leche Con Cacao</v>
      </c>
      <c r="B180" s="11" t="s">
        <v>58</v>
      </c>
      <c r="C180" s="11" t="s">
        <v>67</v>
      </c>
      <c r="D180" s="12">
        <v>7.4688220000000003</v>
      </c>
      <c r="E180" s="12">
        <v>6.5252489999999996</v>
      </c>
      <c r="F180" s="12">
        <v>6.713114</v>
      </c>
      <c r="G180" s="12">
        <v>6.3290139999999999</v>
      </c>
      <c r="H180" s="12">
        <v>7.65069</v>
      </c>
      <c r="I180" s="12">
        <v>7.3073980000000001</v>
      </c>
      <c r="J180" s="12">
        <v>6.4021720000000002</v>
      </c>
      <c r="K180" s="12">
        <v>5.2500929999999997</v>
      </c>
      <c r="L180" s="12">
        <v>7.114935</v>
      </c>
      <c r="M180" s="12"/>
      <c r="N180" s="12"/>
    </row>
    <row r="181" spans="1:14" x14ac:dyDescent="0.3">
      <c r="A181" s="11" t="str">
        <f t="shared" si="2"/>
        <v>PENETRACION (%)Leche Con Cafe</v>
      </c>
      <c r="B181" s="11" t="s">
        <v>58</v>
      </c>
      <c r="C181" s="11" t="s">
        <v>70</v>
      </c>
      <c r="D181" s="12">
        <v>51.046709999999997</v>
      </c>
      <c r="E181" s="12">
        <v>50.855980000000002</v>
      </c>
      <c r="F181" s="12">
        <v>49.889110000000002</v>
      </c>
      <c r="G181" s="12">
        <v>49.320369999999997</v>
      </c>
      <c r="H181" s="12">
        <v>49.359389999999998</v>
      </c>
      <c r="I181" s="12">
        <v>50.07761</v>
      </c>
      <c r="J181" s="12">
        <v>49.272410000000001</v>
      </c>
      <c r="K181" s="12">
        <v>48.222639999999998</v>
      </c>
      <c r="L181" s="12">
        <v>48.326169999999998</v>
      </c>
      <c r="M181" s="12"/>
      <c r="N181" s="12"/>
    </row>
    <row r="182" spans="1:14" x14ac:dyDescent="0.3">
      <c r="A182" s="11" t="str">
        <f t="shared" si="2"/>
        <v>PENETRACION (%)Bebidas Vegetales</v>
      </c>
      <c r="B182" s="11" t="s">
        <v>58</v>
      </c>
      <c r="C182" s="11" t="s">
        <v>72</v>
      </c>
      <c r="D182" s="12">
        <v>6.3048599999999997</v>
      </c>
      <c r="E182" s="12">
        <v>5.8503949999999998</v>
      </c>
      <c r="F182" s="12">
        <v>5.7326860000000002</v>
      </c>
      <c r="G182" s="12">
        <v>5.5593529999999998</v>
      </c>
      <c r="H182" s="12">
        <v>5.9404170000000001</v>
      </c>
      <c r="I182" s="12">
        <v>6.4501220000000004</v>
      </c>
      <c r="J182" s="12">
        <v>6.1275029999999999</v>
      </c>
      <c r="K182" s="12">
        <v>6.3447870000000002</v>
      </c>
      <c r="L182" s="12">
        <v>6.5869540000000004</v>
      </c>
      <c r="M182" s="12"/>
      <c r="N182" s="12"/>
    </row>
    <row r="183" spans="1:14" x14ac:dyDescent="0.3">
      <c r="A183" s="11" t="str">
        <f t="shared" si="2"/>
        <v>PENETRACION (%)Infusiones</v>
      </c>
      <c r="B183" s="11" t="s">
        <v>58</v>
      </c>
      <c r="C183" s="11" t="s">
        <v>75</v>
      </c>
      <c r="D183" s="12">
        <v>14.94946</v>
      </c>
      <c r="E183" s="12">
        <v>17.676279999999998</v>
      </c>
      <c r="F183" s="12">
        <v>17.377790000000001</v>
      </c>
      <c r="G183" s="12">
        <v>15.67995</v>
      </c>
      <c r="H183" s="12">
        <v>15.399990000000001</v>
      </c>
      <c r="I183" s="12">
        <v>17.795970000000001</v>
      </c>
      <c r="J183" s="12">
        <v>17.038730000000001</v>
      </c>
      <c r="K183" s="12">
        <v>15.258850000000001</v>
      </c>
      <c r="L183" s="12">
        <v>13.64725</v>
      </c>
      <c r="M183" s="12"/>
      <c r="N183" s="12"/>
    </row>
    <row r="184" spans="1:14" x14ac:dyDescent="0.3">
      <c r="A184" s="11" t="str">
        <f t="shared" si="2"/>
        <v>PENETRACION (%)Resto Bebidas Caliente</v>
      </c>
      <c r="B184" s="11" t="s">
        <v>58</v>
      </c>
      <c r="C184" s="11" t="s">
        <v>78</v>
      </c>
      <c r="D184" s="12">
        <v>9.9515039999999999</v>
      </c>
      <c r="E184" s="12">
        <v>15.080970000000001</v>
      </c>
      <c r="F184" s="12">
        <v>14.64404</v>
      </c>
      <c r="G184" s="12">
        <v>9.2876130000000003</v>
      </c>
      <c r="H184" s="12">
        <v>9.0635879999999993</v>
      </c>
      <c r="I184" s="12">
        <v>14.66455</v>
      </c>
      <c r="J184" s="12">
        <v>14.088850000000001</v>
      </c>
      <c r="K184" s="12">
        <v>8.9093260000000001</v>
      </c>
      <c r="L184" s="12">
        <v>8.1966830000000002</v>
      </c>
      <c r="M184" s="12"/>
      <c r="N184" s="12"/>
    </row>
    <row r="185" spans="1:14" x14ac:dyDescent="0.3">
      <c r="A185" s="11" t="str">
        <f t="shared" si="2"/>
        <v>PENETRACION (%).Total Bebidas Frias</v>
      </c>
      <c r="B185" s="11" t="s">
        <v>58</v>
      </c>
      <c r="C185" s="11" t="s">
        <v>52</v>
      </c>
      <c r="D185" s="12">
        <v>86.141109999999998</v>
      </c>
      <c r="E185" s="12">
        <v>81.019000000000005</v>
      </c>
      <c r="F185" s="12">
        <v>79.791240000000002</v>
      </c>
      <c r="G185" s="12">
        <v>80.759159999999994</v>
      </c>
      <c r="H185" s="12">
        <v>84.921570000000003</v>
      </c>
      <c r="I185" s="12">
        <v>80.110249999999994</v>
      </c>
      <c r="J185" s="12">
        <v>79.191900000000004</v>
      </c>
      <c r="K185" s="12">
        <v>80.219130000000007</v>
      </c>
      <c r="L185" s="12">
        <v>83.613600000000005</v>
      </c>
      <c r="M185" s="12"/>
      <c r="N185" s="12"/>
    </row>
    <row r="186" spans="1:14" x14ac:dyDescent="0.3">
      <c r="A186" s="11" t="str">
        <f t="shared" si="2"/>
        <v>PENETRACION (%)Total bebidas de vino</v>
      </c>
      <c r="B186" s="11" t="s">
        <v>58</v>
      </c>
      <c r="C186" s="11" t="s">
        <v>79</v>
      </c>
      <c r="D186" s="12">
        <v>33.414149999999999</v>
      </c>
      <c r="E186" s="12">
        <v>30.152650000000001</v>
      </c>
      <c r="F186" s="12">
        <v>26.542200000000001</v>
      </c>
      <c r="G186" s="12">
        <v>28.340070000000001</v>
      </c>
      <c r="H186" s="12">
        <v>32.965519999999998</v>
      </c>
      <c r="I186" s="12">
        <v>27.084869999999999</v>
      </c>
      <c r="J186" s="12">
        <v>25.557950000000002</v>
      </c>
      <c r="K186" s="12">
        <v>26.931470000000001</v>
      </c>
      <c r="L186" s="12">
        <v>31.36176</v>
      </c>
      <c r="M186" s="12"/>
      <c r="N186" s="12"/>
    </row>
    <row r="187" spans="1:14" x14ac:dyDescent="0.3">
      <c r="A187" s="11" t="str">
        <f t="shared" si="2"/>
        <v>PENETRACION (%)Vino</v>
      </c>
      <c r="B187" s="11" t="s">
        <v>58</v>
      </c>
      <c r="C187" s="11" t="s">
        <v>80</v>
      </c>
      <c r="D187" s="12">
        <v>22.626059999999999</v>
      </c>
      <c r="E187" s="12">
        <v>24.897500000000001</v>
      </c>
      <c r="F187" s="12">
        <v>22.017489999999999</v>
      </c>
      <c r="G187" s="12">
        <v>21.649819999999998</v>
      </c>
      <c r="H187" s="12">
        <v>22.846589999999999</v>
      </c>
      <c r="I187" s="12">
        <v>22.587160000000001</v>
      </c>
      <c r="J187" s="12">
        <v>21.418769999999999</v>
      </c>
      <c r="K187" s="12">
        <v>20.935770000000002</v>
      </c>
      <c r="L187" s="12">
        <v>20.676469999999998</v>
      </c>
      <c r="M187" s="12"/>
      <c r="N187" s="12"/>
    </row>
    <row r="188" spans="1:14" x14ac:dyDescent="0.3">
      <c r="A188" s="11" t="str">
        <f t="shared" si="2"/>
        <v>PENETRACION (%)Tinto</v>
      </c>
      <c r="B188" s="11" t="s">
        <v>58</v>
      </c>
      <c r="C188" s="11" t="s">
        <v>81</v>
      </c>
      <c r="D188" s="12">
        <v>14.55153</v>
      </c>
      <c r="E188" s="12">
        <v>17.968499999999999</v>
      </c>
      <c r="F188" s="12">
        <v>16.081489999999999</v>
      </c>
      <c r="G188" s="12">
        <v>14.96041</v>
      </c>
      <c r="H188" s="12">
        <v>15.03009</v>
      </c>
      <c r="I188" s="12">
        <v>16.568650000000002</v>
      </c>
      <c r="J188" s="12">
        <v>15.853</v>
      </c>
      <c r="K188" s="12">
        <v>14.685309999999999</v>
      </c>
      <c r="L188" s="12">
        <v>13.562939999999999</v>
      </c>
      <c r="M188" s="12"/>
      <c r="N188" s="12"/>
    </row>
    <row r="189" spans="1:14" x14ac:dyDescent="0.3">
      <c r="A189" s="11" t="str">
        <f t="shared" si="2"/>
        <v>PENETRACION (%)Blanco</v>
      </c>
      <c r="B189" s="11" t="s">
        <v>58</v>
      </c>
      <c r="C189" s="11" t="s">
        <v>82</v>
      </c>
      <c r="D189" s="12">
        <v>14.16831</v>
      </c>
      <c r="E189" s="12">
        <v>13.13552</v>
      </c>
      <c r="F189" s="12">
        <v>11.841530000000001</v>
      </c>
      <c r="G189" s="12">
        <v>12.566409999999999</v>
      </c>
      <c r="H189" s="12">
        <v>14.29171</v>
      </c>
      <c r="I189" s="12">
        <v>12.14467</v>
      </c>
      <c r="J189" s="12">
        <v>11.07192</v>
      </c>
      <c r="K189" s="12">
        <v>11.447789999999999</v>
      </c>
      <c r="L189" s="12">
        <v>12.82315</v>
      </c>
      <c r="M189" s="12"/>
      <c r="N189" s="12"/>
    </row>
    <row r="190" spans="1:14" x14ac:dyDescent="0.3">
      <c r="A190" s="11" t="str">
        <f t="shared" si="2"/>
        <v>PENETRACION (%)Rosado</v>
      </c>
      <c r="B190" s="11" t="s">
        <v>58</v>
      </c>
      <c r="C190" s="11" t="s">
        <v>83</v>
      </c>
      <c r="D190" s="12">
        <v>2.658093</v>
      </c>
      <c r="E190" s="12">
        <v>2.451022</v>
      </c>
      <c r="F190" s="12">
        <v>1.755098</v>
      </c>
      <c r="G190" s="12">
        <v>1.708259</v>
      </c>
      <c r="H190" s="12">
        <v>0</v>
      </c>
      <c r="I190" s="12">
        <v>0</v>
      </c>
      <c r="J190" s="12">
        <v>0</v>
      </c>
      <c r="K190" s="12">
        <v>0</v>
      </c>
      <c r="L190" s="12">
        <v>0</v>
      </c>
      <c r="M190" s="12"/>
      <c r="N190" s="12"/>
    </row>
    <row r="191" spans="1:14" x14ac:dyDescent="0.3">
      <c r="A191" s="11" t="str">
        <f t="shared" si="2"/>
        <v>PENETRACION (%)Resto vino</v>
      </c>
      <c r="B191" s="11" t="s">
        <v>58</v>
      </c>
      <c r="C191" s="11" t="s">
        <v>84</v>
      </c>
      <c r="D191" s="12">
        <v>1.0290349999999999</v>
      </c>
      <c r="E191" s="12">
        <v>1.085747</v>
      </c>
      <c r="F191" s="12">
        <v>0.99831590000000003</v>
      </c>
      <c r="G191" s="12">
        <v>1.394992</v>
      </c>
      <c r="H191" s="12">
        <v>2.4794459999999998</v>
      </c>
      <c r="I191" s="12">
        <v>2.339515</v>
      </c>
      <c r="J191" s="12">
        <v>1.8736930000000001</v>
      </c>
      <c r="K191" s="12">
        <v>2.2686850000000001</v>
      </c>
      <c r="L191" s="12">
        <v>2.5574140000000001</v>
      </c>
      <c r="M191" s="12"/>
      <c r="N191" s="12"/>
    </row>
    <row r="192" spans="1:14" x14ac:dyDescent="0.3">
      <c r="A192" s="11" t="str">
        <f t="shared" si="2"/>
        <v>PENETRACION (%)Cava</v>
      </c>
      <c r="B192" s="11" t="s">
        <v>58</v>
      </c>
      <c r="C192" s="11" t="s">
        <v>85</v>
      </c>
      <c r="D192" s="12">
        <v>1.8492839999999999</v>
      </c>
      <c r="E192" s="12">
        <v>2.8127040000000001</v>
      </c>
      <c r="F192" s="12">
        <v>1.881642</v>
      </c>
      <c r="G192" s="12">
        <v>1.1216219999999999</v>
      </c>
      <c r="H192" s="12">
        <v>1.978194</v>
      </c>
      <c r="I192" s="12">
        <v>1.800162</v>
      </c>
      <c r="J192" s="12">
        <v>1.9848220000000001</v>
      </c>
      <c r="K192" s="12">
        <v>1.2354849999999999</v>
      </c>
      <c r="L192" s="12">
        <v>1.7483569999999999</v>
      </c>
      <c r="M192" s="12"/>
      <c r="N192" s="12"/>
    </row>
    <row r="193" spans="1:14" x14ac:dyDescent="0.3">
      <c r="A193" s="11" t="str">
        <f t="shared" si="2"/>
        <v>PENETRACION (%)Otr.Bebidas Deri.Vino</v>
      </c>
      <c r="B193" s="11" t="s">
        <v>58</v>
      </c>
      <c r="C193" s="11" t="s">
        <v>86</v>
      </c>
      <c r="D193" s="12">
        <v>19.16873</v>
      </c>
      <c r="E193" s="12">
        <v>10.28688</v>
      </c>
      <c r="F193" s="12">
        <v>8.3099129999999999</v>
      </c>
      <c r="G193" s="12">
        <v>12.13865</v>
      </c>
      <c r="H193" s="12">
        <v>19.22654</v>
      </c>
      <c r="I193" s="12">
        <v>8.7259440000000001</v>
      </c>
      <c r="J193" s="12">
        <v>7.9305099999999999</v>
      </c>
      <c r="K193" s="12">
        <v>11.733779999999999</v>
      </c>
      <c r="L193" s="12">
        <v>18.54907</v>
      </c>
      <c r="M193" s="12"/>
      <c r="N193" s="12"/>
    </row>
    <row r="194" spans="1:14" x14ac:dyDescent="0.3">
      <c r="A194" s="11" t="str">
        <f t="shared" si="2"/>
        <v>PENETRACION (%)Tinto de Verano</v>
      </c>
      <c r="B194" s="11" t="s">
        <v>58</v>
      </c>
      <c r="C194" s="11" t="s">
        <v>87</v>
      </c>
      <c r="D194" s="12">
        <v>14.804449999999999</v>
      </c>
      <c r="E194" s="12">
        <v>6.6584320000000004</v>
      </c>
      <c r="F194" s="12">
        <v>5.1939760000000001</v>
      </c>
      <c r="G194" s="12">
        <v>8.5806360000000002</v>
      </c>
      <c r="H194" s="12">
        <v>15.165469999999999</v>
      </c>
      <c r="I194" s="12">
        <v>5.6050709999999997</v>
      </c>
      <c r="J194" s="12">
        <v>4.9125439999999996</v>
      </c>
      <c r="K194" s="12">
        <v>8.1318769999999994</v>
      </c>
      <c r="L194" s="12">
        <v>14.85074</v>
      </c>
      <c r="M194" s="12"/>
      <c r="N194" s="12"/>
    </row>
    <row r="195" spans="1:14" x14ac:dyDescent="0.3">
      <c r="A195" s="11" t="str">
        <f t="shared" si="2"/>
        <v>PENETRACION (%)Sangria de Vino</v>
      </c>
      <c r="B195" s="11" t="s">
        <v>58</v>
      </c>
      <c r="C195" s="11" t="s">
        <v>88</v>
      </c>
      <c r="D195" s="12">
        <v>2.9796610000000001</v>
      </c>
      <c r="E195" s="12">
        <v>1.1856329999999999</v>
      </c>
      <c r="F195" s="12">
        <v>0.89137429999999995</v>
      </c>
      <c r="G195" s="12">
        <v>1.3707009999999999</v>
      </c>
      <c r="H195" s="12">
        <v>3.1094560000000002</v>
      </c>
      <c r="I195" s="12">
        <v>1.0600290000000001</v>
      </c>
      <c r="J195" s="12">
        <v>0.85787310000000006</v>
      </c>
      <c r="K195" s="12">
        <v>1.8263210000000001</v>
      </c>
      <c r="L195" s="12">
        <v>2.6923710000000001</v>
      </c>
      <c r="M195" s="12"/>
      <c r="N195" s="12"/>
    </row>
    <row r="196" spans="1:14" x14ac:dyDescent="0.3">
      <c r="A196" s="11" t="str">
        <f t="shared" ref="A196:A259" si="3">B196&amp;C196</f>
        <v>PENETRACION (%)Sangria de Cava</v>
      </c>
      <c r="B196" s="11" t="s">
        <v>58</v>
      </c>
      <c r="C196" s="11" t="s">
        <v>89</v>
      </c>
      <c r="D196" s="12">
        <v>1.3812850000000001</v>
      </c>
      <c r="E196" s="12">
        <v>0.48323939999999999</v>
      </c>
      <c r="F196" s="12">
        <v>0.66805519999999996</v>
      </c>
      <c r="G196" s="12">
        <v>0.72006930000000002</v>
      </c>
      <c r="H196" s="12">
        <v>1.0795889999999999</v>
      </c>
      <c r="I196" s="12">
        <v>0.46231889999999998</v>
      </c>
      <c r="J196" s="12">
        <v>0.65787070000000003</v>
      </c>
      <c r="K196" s="12">
        <v>1.053946</v>
      </c>
      <c r="L196" s="12">
        <v>1.0972139999999999</v>
      </c>
      <c r="M196" s="12"/>
      <c r="N196" s="12"/>
    </row>
    <row r="197" spans="1:14" x14ac:dyDescent="0.3">
      <c r="A197" s="11" t="str">
        <f t="shared" si="3"/>
        <v>PENETRACION (%)Calimocho</v>
      </c>
      <c r="B197" s="11" t="s">
        <v>58</v>
      </c>
      <c r="C197" s="11" t="s">
        <v>90</v>
      </c>
      <c r="D197" s="12">
        <v>1.5174019999999999</v>
      </c>
      <c r="E197" s="12">
        <v>0.49530550000000001</v>
      </c>
      <c r="F197" s="12">
        <v>0.51062149999999995</v>
      </c>
      <c r="G197" s="12">
        <v>1.0603899999999999</v>
      </c>
      <c r="H197" s="12">
        <v>1.312851</v>
      </c>
      <c r="I197" s="12">
        <v>0.74137529999999996</v>
      </c>
      <c r="J197" s="12">
        <v>0.62178710000000004</v>
      </c>
      <c r="K197" s="12">
        <v>0.67600950000000004</v>
      </c>
      <c r="L197" s="12">
        <v>1.429314</v>
      </c>
      <c r="M197" s="12"/>
      <c r="N197" s="12"/>
    </row>
    <row r="198" spans="1:14" x14ac:dyDescent="0.3">
      <c r="A198" s="11" t="str">
        <f t="shared" si="3"/>
        <v>PENETRACION (%)Rebujito</v>
      </c>
      <c r="B198" s="11" t="s">
        <v>58</v>
      </c>
      <c r="C198" s="11" t="s">
        <v>91</v>
      </c>
      <c r="D198" s="12">
        <v>0.35313509999999998</v>
      </c>
      <c r="E198" s="12">
        <v>6.4619309999999999E-2</v>
      </c>
      <c r="F198" s="12">
        <v>3.5135649999999997E-2</v>
      </c>
      <c r="G198" s="12">
        <v>0.63176350000000003</v>
      </c>
      <c r="H198" s="12">
        <v>0.20543239999999999</v>
      </c>
      <c r="I198" s="12">
        <v>6.079507E-2</v>
      </c>
      <c r="J198" s="12">
        <v>0.1104271</v>
      </c>
      <c r="K198" s="12">
        <v>0.45432240000000002</v>
      </c>
      <c r="L198" s="12">
        <v>0.27946559999999998</v>
      </c>
      <c r="M198" s="12"/>
      <c r="N198" s="12"/>
    </row>
    <row r="199" spans="1:14" x14ac:dyDescent="0.3">
      <c r="A199" s="11" t="str">
        <f t="shared" si="3"/>
        <v>PENETRACION (%)Espum/Lambrusc/Mosca</v>
      </c>
      <c r="B199" s="11" t="s">
        <v>58</v>
      </c>
      <c r="C199" s="11" t="s">
        <v>92</v>
      </c>
      <c r="D199" s="12">
        <v>1.6385369999999999</v>
      </c>
      <c r="E199" s="12">
        <v>2.3081830000000001</v>
      </c>
      <c r="F199" s="12">
        <v>1.6672560000000001</v>
      </c>
      <c r="G199" s="12">
        <v>1.3027139999999999</v>
      </c>
      <c r="H199" s="12">
        <v>1.733053</v>
      </c>
      <c r="I199" s="12">
        <v>1.578613</v>
      </c>
      <c r="J199" s="12">
        <v>1.5857650000000001</v>
      </c>
      <c r="K199" s="12">
        <v>1.188739</v>
      </c>
      <c r="L199" s="12">
        <v>1.534721</v>
      </c>
      <c r="M199" s="12"/>
      <c r="N199" s="12"/>
    </row>
    <row r="200" spans="1:14" x14ac:dyDescent="0.3">
      <c r="A200" s="11" t="str">
        <f t="shared" si="3"/>
        <v>PENETRACION (%)Sidra</v>
      </c>
      <c r="B200" s="11" t="s">
        <v>58</v>
      </c>
      <c r="C200" s="11" t="s">
        <v>93</v>
      </c>
      <c r="D200" s="12">
        <v>4.4552550000000002</v>
      </c>
      <c r="E200" s="12">
        <v>2.9103119999999998</v>
      </c>
      <c r="F200" s="12">
        <v>2.4985200000000001</v>
      </c>
      <c r="G200" s="12">
        <v>2.6693880000000001</v>
      </c>
      <c r="H200" s="12">
        <v>3.7723339999999999</v>
      </c>
      <c r="I200" s="12">
        <v>2.666757</v>
      </c>
      <c r="J200" s="12">
        <v>2.5386060000000001</v>
      </c>
      <c r="K200" s="12">
        <v>2.701946</v>
      </c>
      <c r="L200" s="12">
        <v>2.9564370000000002</v>
      </c>
      <c r="M200" s="12"/>
      <c r="N200" s="12"/>
    </row>
    <row r="201" spans="1:14" x14ac:dyDescent="0.3">
      <c r="A201" s="11" t="str">
        <f t="shared" si="3"/>
        <v>PENETRACION (%)Cerveza</v>
      </c>
      <c r="B201" s="11" t="s">
        <v>58</v>
      </c>
      <c r="C201" s="11" t="s">
        <v>94</v>
      </c>
      <c r="D201" s="12">
        <v>63.088839999999998</v>
      </c>
      <c r="E201" s="12">
        <v>54.590389999999999</v>
      </c>
      <c r="F201" s="12">
        <v>53.209060000000001</v>
      </c>
      <c r="G201" s="12">
        <v>56.313960000000002</v>
      </c>
      <c r="H201" s="12">
        <v>59.836019999999998</v>
      </c>
      <c r="I201" s="12">
        <v>52.927950000000003</v>
      </c>
      <c r="J201" s="12">
        <v>50.380969999999998</v>
      </c>
      <c r="K201" s="12">
        <v>53.578409999999998</v>
      </c>
      <c r="L201" s="12">
        <v>57.912410000000001</v>
      </c>
      <c r="M201" s="12"/>
      <c r="N201" s="12"/>
    </row>
    <row r="202" spans="1:14" x14ac:dyDescent="0.3">
      <c r="A202" s="11" t="str">
        <f t="shared" si="3"/>
        <v>PENETRACION (%)Con alcohol</v>
      </c>
      <c r="B202" s="11" t="s">
        <v>58</v>
      </c>
      <c r="C202" s="11" t="s">
        <v>95</v>
      </c>
      <c r="D202" s="12">
        <v>59.53875</v>
      </c>
      <c r="E202" s="12">
        <v>51.478850000000001</v>
      </c>
      <c r="F202" s="12">
        <v>49.504390000000001</v>
      </c>
      <c r="G202" s="12">
        <v>52.631030000000003</v>
      </c>
      <c r="H202" s="12">
        <v>56.677349999999997</v>
      </c>
      <c r="I202" s="12">
        <v>49.852080000000001</v>
      </c>
      <c r="J202" s="12">
        <v>46.896790000000003</v>
      </c>
      <c r="K202" s="12">
        <v>49.703139999999998</v>
      </c>
      <c r="L202" s="12">
        <v>54.29721</v>
      </c>
      <c r="M202" s="12"/>
      <c r="N202" s="12"/>
    </row>
    <row r="203" spans="1:14" x14ac:dyDescent="0.3">
      <c r="A203" s="11" t="str">
        <f t="shared" si="3"/>
        <v>PENETRACION (%)Sin alcohol</v>
      </c>
      <c r="B203" s="11" t="s">
        <v>58</v>
      </c>
      <c r="C203" s="11" t="s">
        <v>96</v>
      </c>
      <c r="D203" s="12">
        <v>23.89997</v>
      </c>
      <c r="E203" s="12">
        <v>17.186</v>
      </c>
      <c r="F203" s="12">
        <v>16.738910000000001</v>
      </c>
      <c r="G203" s="12">
        <v>19.343810000000001</v>
      </c>
      <c r="H203" s="12">
        <v>22.289709999999999</v>
      </c>
      <c r="I203" s="12">
        <v>16.450500000000002</v>
      </c>
      <c r="J203" s="12">
        <v>17.019729999999999</v>
      </c>
      <c r="K203" s="12">
        <v>20.390160000000002</v>
      </c>
      <c r="L203" s="12">
        <v>22.44547</v>
      </c>
      <c r="M203" s="12"/>
      <c r="N203" s="12"/>
    </row>
    <row r="204" spans="1:14" x14ac:dyDescent="0.3">
      <c r="A204" s="11" t="str">
        <f t="shared" si="3"/>
        <v>PENETRACION (%)Cerveza Envasada</v>
      </c>
      <c r="B204" s="11" t="s">
        <v>58</v>
      </c>
      <c r="C204" s="11" t="s">
        <v>97</v>
      </c>
      <c r="D204" s="12">
        <v>48.383580000000002</v>
      </c>
      <c r="E204" s="12">
        <v>39.235790000000001</v>
      </c>
      <c r="F204" s="12">
        <v>39.038910000000001</v>
      </c>
      <c r="G204" s="12">
        <v>41.410530000000001</v>
      </c>
      <c r="H204" s="12">
        <v>46.231580000000001</v>
      </c>
      <c r="I204" s="12">
        <v>38.251040000000003</v>
      </c>
      <c r="J204" s="12">
        <v>36.331530000000001</v>
      </c>
      <c r="K204" s="12">
        <v>39.607439999999997</v>
      </c>
      <c r="L204" s="12">
        <v>43.382649999999998</v>
      </c>
      <c r="M204" s="12"/>
      <c r="N204" s="12"/>
    </row>
    <row r="205" spans="1:14" x14ac:dyDescent="0.3">
      <c r="A205" s="11" t="str">
        <f t="shared" si="3"/>
        <v>PENETRACION (%)Cerveza Surtidor</v>
      </c>
      <c r="B205" s="11" t="s">
        <v>58</v>
      </c>
      <c r="C205" s="11" t="s">
        <v>98</v>
      </c>
      <c r="D205" s="12">
        <v>52.480530000000002</v>
      </c>
      <c r="E205" s="12">
        <v>42.086320000000001</v>
      </c>
      <c r="F205" s="12">
        <v>40.44538</v>
      </c>
      <c r="G205" s="12">
        <v>44.229129999999998</v>
      </c>
      <c r="H205" s="12">
        <v>48.33681</v>
      </c>
      <c r="I205" s="12">
        <v>40.926380000000002</v>
      </c>
      <c r="J205" s="12">
        <v>37.571449999999999</v>
      </c>
      <c r="K205" s="12">
        <v>42.085340000000002</v>
      </c>
      <c r="L205" s="12">
        <v>46.792409999999997</v>
      </c>
      <c r="M205" s="12"/>
      <c r="N205" s="12"/>
    </row>
    <row r="206" spans="1:14" x14ac:dyDescent="0.3">
      <c r="A206" s="11" t="str">
        <f t="shared" si="3"/>
        <v>PENETRACION (%)Otras Cervezas</v>
      </c>
      <c r="B206" s="11" t="s">
        <v>58</v>
      </c>
      <c r="C206" s="11" t="s">
        <v>99</v>
      </c>
      <c r="D206" s="12">
        <v>0.63862699999999994</v>
      </c>
      <c r="E206" s="12">
        <v>0.31850879999999998</v>
      </c>
      <c r="F206" s="12">
        <v>0.27751710000000002</v>
      </c>
      <c r="G206" s="12">
        <v>0.42270429999999998</v>
      </c>
      <c r="H206" s="12">
        <v>0.49539070000000002</v>
      </c>
      <c r="I206" s="12">
        <v>0.52307590000000004</v>
      </c>
      <c r="J206" s="12">
        <v>0.39024989999999998</v>
      </c>
      <c r="K206" s="12">
        <v>0.46538869999999999</v>
      </c>
      <c r="L206" s="12">
        <v>0.65599379999999996</v>
      </c>
      <c r="M206" s="12"/>
      <c r="N206" s="12"/>
    </row>
    <row r="207" spans="1:14" x14ac:dyDescent="0.3">
      <c r="A207" s="11" t="str">
        <f t="shared" si="3"/>
        <v>PENETRACION (%)Espirituosas</v>
      </c>
      <c r="B207" s="11" t="s">
        <v>58</v>
      </c>
      <c r="C207" s="11" t="s">
        <v>100</v>
      </c>
      <c r="D207" s="12">
        <v>29.45459</v>
      </c>
      <c r="E207" s="12">
        <v>24.744720000000001</v>
      </c>
      <c r="F207" s="12">
        <v>20.79429</v>
      </c>
      <c r="G207" s="12">
        <v>22.725460000000002</v>
      </c>
      <c r="H207" s="12">
        <v>28.20926</v>
      </c>
      <c r="I207" s="12">
        <v>23.163650000000001</v>
      </c>
      <c r="J207" s="12">
        <v>19.035340000000001</v>
      </c>
      <c r="K207" s="12">
        <v>21.027940000000001</v>
      </c>
      <c r="L207" s="12">
        <v>26.176359999999999</v>
      </c>
      <c r="M207" s="12"/>
      <c r="N207" s="12"/>
    </row>
    <row r="208" spans="1:14" x14ac:dyDescent="0.3">
      <c r="A208" s="11" t="str">
        <f t="shared" si="3"/>
        <v>PENETRACION (%)Whisky</v>
      </c>
      <c r="B208" s="11" t="s">
        <v>58</v>
      </c>
      <c r="C208" s="11" t="s">
        <v>101</v>
      </c>
      <c r="D208" s="12">
        <v>4.3004899999999999</v>
      </c>
      <c r="E208" s="12">
        <v>3.6560839999999999</v>
      </c>
      <c r="F208" s="12">
        <v>2.7246990000000002</v>
      </c>
      <c r="G208" s="12">
        <v>3.4404880000000002</v>
      </c>
      <c r="H208" s="12">
        <v>4.0591869999999997</v>
      </c>
      <c r="I208" s="12">
        <v>3.6261540000000001</v>
      </c>
      <c r="J208" s="12">
        <v>2.9234529999999999</v>
      </c>
      <c r="K208" s="12">
        <v>3.142118</v>
      </c>
      <c r="L208" s="12">
        <v>3.6685140000000001</v>
      </c>
      <c r="M208" s="12"/>
      <c r="N208" s="12"/>
    </row>
    <row r="209" spans="1:14" x14ac:dyDescent="0.3">
      <c r="A209" s="11" t="str">
        <f t="shared" si="3"/>
        <v>PENETRACION (%)Brandy</v>
      </c>
      <c r="B209" s="11" t="s">
        <v>58</v>
      </c>
      <c r="C209" s="11" t="s">
        <v>102</v>
      </c>
      <c r="D209" s="12">
        <v>0.52373510000000001</v>
      </c>
      <c r="E209" s="12">
        <v>0.75608359999999997</v>
      </c>
      <c r="F209" s="12">
        <v>0.50557759999999996</v>
      </c>
      <c r="G209" s="12">
        <v>0.44939449999999997</v>
      </c>
      <c r="H209" s="12">
        <v>0.78929910000000003</v>
      </c>
      <c r="I209" s="12">
        <v>0.65504759999999995</v>
      </c>
      <c r="J209" s="12">
        <v>0.67506219999999995</v>
      </c>
      <c r="K209" s="12">
        <v>0.5439638</v>
      </c>
      <c r="L209" s="12">
        <v>0.68096319999999999</v>
      </c>
      <c r="M209" s="12"/>
      <c r="N209" s="12"/>
    </row>
    <row r="210" spans="1:14" x14ac:dyDescent="0.3">
      <c r="A210" s="11" t="str">
        <f t="shared" si="3"/>
        <v>PENETRACION (%)Ginebra</v>
      </c>
      <c r="B210" s="11" t="s">
        <v>58</v>
      </c>
      <c r="C210" s="11" t="s">
        <v>103</v>
      </c>
      <c r="D210" s="12">
        <v>11.226900000000001</v>
      </c>
      <c r="E210" s="12">
        <v>8.2426539999999999</v>
      </c>
      <c r="F210" s="12">
        <v>6.752319</v>
      </c>
      <c r="G210" s="12">
        <v>7.6679310000000003</v>
      </c>
      <c r="H210" s="12">
        <v>10.59041</v>
      </c>
      <c r="I210" s="12">
        <v>7.8559349999999997</v>
      </c>
      <c r="J210" s="12">
        <v>6.5179239999999998</v>
      </c>
      <c r="K210" s="12">
        <v>6.6983779999999999</v>
      </c>
      <c r="L210" s="12">
        <v>8.9042689999999993</v>
      </c>
      <c r="M210" s="12"/>
      <c r="N210" s="12"/>
    </row>
    <row r="211" spans="1:14" x14ac:dyDescent="0.3">
      <c r="A211" s="11" t="str">
        <f t="shared" si="3"/>
        <v>PENETRACION (%)Ron</v>
      </c>
      <c r="B211" s="11" t="s">
        <v>58</v>
      </c>
      <c r="C211" s="11" t="s">
        <v>104</v>
      </c>
      <c r="D211" s="12">
        <v>5.501023</v>
      </c>
      <c r="E211" s="12">
        <v>4.4170179999999997</v>
      </c>
      <c r="F211" s="12">
        <v>3.5666910000000001</v>
      </c>
      <c r="G211" s="12">
        <v>4.1756489999999999</v>
      </c>
      <c r="H211" s="12">
        <v>5.4163009999999998</v>
      </c>
      <c r="I211" s="12">
        <v>4.1525600000000003</v>
      </c>
      <c r="J211" s="12">
        <v>3.3452820000000001</v>
      </c>
      <c r="K211" s="12">
        <v>3.880655</v>
      </c>
      <c r="L211" s="12">
        <v>4.7610409999999996</v>
      </c>
      <c r="M211" s="12"/>
      <c r="N211" s="12"/>
    </row>
    <row r="212" spans="1:14" x14ac:dyDescent="0.3">
      <c r="A212" s="11" t="str">
        <f t="shared" si="3"/>
        <v>PENETRACION (%)Anis</v>
      </c>
      <c r="B212" s="11" t="s">
        <v>58</v>
      </c>
      <c r="C212" s="11" t="s">
        <v>105</v>
      </c>
      <c r="D212" s="12">
        <v>0.40952569999999999</v>
      </c>
      <c r="E212" s="12">
        <v>1.2096389999999999</v>
      </c>
      <c r="F212" s="12">
        <v>0.92152590000000001</v>
      </c>
      <c r="G212" s="12">
        <v>0.53462330000000002</v>
      </c>
      <c r="H212" s="12">
        <v>0.66059270000000003</v>
      </c>
      <c r="I212" s="12">
        <v>0.81803760000000003</v>
      </c>
      <c r="J212" s="12">
        <v>0.69148419999999999</v>
      </c>
      <c r="K212" s="12">
        <v>0.40784419999999999</v>
      </c>
      <c r="L212" s="12">
        <v>0.64245280000000005</v>
      </c>
      <c r="M212" s="12"/>
      <c r="N212" s="12"/>
    </row>
    <row r="213" spans="1:14" x14ac:dyDescent="0.3">
      <c r="A213" s="11" t="str">
        <f t="shared" si="3"/>
        <v>PENETRACION (%)Otras Espirituosas</v>
      </c>
      <c r="B213" s="11" t="s">
        <v>58</v>
      </c>
      <c r="C213" s="11" t="s">
        <v>106</v>
      </c>
      <c r="D213" s="12">
        <v>21.312259999999998</v>
      </c>
      <c r="E213" s="12">
        <v>15.98414</v>
      </c>
      <c r="F213" s="12">
        <v>13.93135</v>
      </c>
      <c r="G213" s="12">
        <v>15.968360000000001</v>
      </c>
      <c r="H213" s="12">
        <v>20.510370000000002</v>
      </c>
      <c r="I213" s="12">
        <v>15.24633</v>
      </c>
      <c r="J213" s="12">
        <v>12.69383</v>
      </c>
      <c r="K213" s="12">
        <v>14.65108</v>
      </c>
      <c r="L213" s="12">
        <v>19.415559999999999</v>
      </c>
      <c r="M213" s="12"/>
      <c r="N213" s="12"/>
    </row>
    <row r="214" spans="1:14" x14ac:dyDescent="0.3">
      <c r="A214" s="11" t="str">
        <f t="shared" si="3"/>
        <v>PENETRACION (%)T.Zumo+Horchata+Mosto</v>
      </c>
      <c r="B214" s="11" t="s">
        <v>58</v>
      </c>
      <c r="C214" s="11" t="s">
        <v>107</v>
      </c>
      <c r="D214" s="12">
        <v>26.786909999999999</v>
      </c>
      <c r="E214" s="12">
        <v>16.906359999999999</v>
      </c>
      <c r="F214" s="12">
        <v>17.0258</v>
      </c>
      <c r="G214" s="12">
        <v>18.94491</v>
      </c>
      <c r="H214" s="12">
        <v>25.807120000000001</v>
      </c>
      <c r="I214" s="12">
        <v>16.76641</v>
      </c>
      <c r="J214" s="12">
        <v>16.025929999999999</v>
      </c>
      <c r="K214" s="12">
        <v>18.200710000000001</v>
      </c>
      <c r="L214" s="12">
        <v>24.569089999999999</v>
      </c>
      <c r="M214" s="12"/>
      <c r="N214" s="12"/>
    </row>
    <row r="215" spans="1:14" x14ac:dyDescent="0.3">
      <c r="A215" s="11" t="str">
        <f t="shared" si="3"/>
        <v>PENETRACION (%)Agua Envasada</v>
      </c>
      <c r="B215" s="11" t="s">
        <v>58</v>
      </c>
      <c r="C215" s="11" t="s">
        <v>108</v>
      </c>
      <c r="D215" s="12">
        <v>59.852290000000004</v>
      </c>
      <c r="E215" s="12">
        <v>49.434950000000001</v>
      </c>
      <c r="F215" s="12">
        <v>46.508159999999997</v>
      </c>
      <c r="G215" s="12">
        <v>50.6447</v>
      </c>
      <c r="H215" s="12">
        <v>59.9422</v>
      </c>
      <c r="I215" s="12">
        <v>48.132869999999997</v>
      </c>
      <c r="J215" s="12">
        <v>47.783630000000002</v>
      </c>
      <c r="K215" s="12">
        <v>50.453679999999999</v>
      </c>
      <c r="L215" s="12">
        <v>57.512540000000001</v>
      </c>
      <c r="M215" s="12"/>
      <c r="N215" s="12"/>
    </row>
    <row r="216" spans="1:14" x14ac:dyDescent="0.3">
      <c r="A216" s="11" t="str">
        <f t="shared" si="3"/>
        <v>PENETRACION (%)Bebidas Refrescantes</v>
      </c>
      <c r="B216" s="11" t="s">
        <v>58</v>
      </c>
      <c r="C216" s="11" t="s">
        <v>109</v>
      </c>
      <c r="D216" s="12">
        <v>69.481120000000004</v>
      </c>
      <c r="E216" s="12">
        <v>59.479950000000002</v>
      </c>
      <c r="F216" s="12">
        <v>58.269880000000001</v>
      </c>
      <c r="G216" s="12">
        <v>60.693420000000003</v>
      </c>
      <c r="H216" s="12">
        <v>67.320580000000007</v>
      </c>
      <c r="I216" s="12">
        <v>58.422400000000003</v>
      </c>
      <c r="J216" s="12">
        <v>56.969470000000001</v>
      </c>
      <c r="K216" s="12">
        <v>59.664450000000002</v>
      </c>
      <c r="L216" s="12">
        <v>66.381969999999995</v>
      </c>
      <c r="M216" s="12"/>
      <c r="N216" s="12"/>
    </row>
    <row r="217" spans="1:14" x14ac:dyDescent="0.3">
      <c r="A217" s="11" t="str">
        <f t="shared" si="3"/>
        <v>PENETRACION (%)Colas</v>
      </c>
      <c r="B217" s="11" t="s">
        <v>58</v>
      </c>
      <c r="C217" s="11" t="s">
        <v>110</v>
      </c>
      <c r="D217" s="12">
        <v>55.265909999999998</v>
      </c>
      <c r="E217" s="12">
        <v>44.903080000000003</v>
      </c>
      <c r="F217" s="12">
        <v>45.82085</v>
      </c>
      <c r="G217" s="12">
        <v>47.645699999999998</v>
      </c>
      <c r="H217" s="12">
        <v>53.565069999999999</v>
      </c>
      <c r="I217" s="12">
        <v>45.275869999999998</v>
      </c>
      <c r="J217" s="12">
        <v>43.845889999999997</v>
      </c>
      <c r="K217" s="12">
        <v>46.263509999999997</v>
      </c>
      <c r="L217" s="12">
        <v>53.202739999999999</v>
      </c>
      <c r="M217" s="12"/>
      <c r="N217" s="12"/>
    </row>
    <row r="218" spans="1:14" x14ac:dyDescent="0.3">
      <c r="A218" s="11" t="str">
        <f t="shared" si="3"/>
        <v>PENETRACION (%)Cola Regular</v>
      </c>
      <c r="B218" s="11" t="s">
        <v>58</v>
      </c>
      <c r="C218" s="11" t="s">
        <v>111</v>
      </c>
      <c r="D218" s="12">
        <v>36.912700000000001</v>
      </c>
      <c r="E218" s="12">
        <v>27.571429999999999</v>
      </c>
      <c r="F218" s="12">
        <v>27.548380000000002</v>
      </c>
      <c r="G218" s="12">
        <v>29.05772</v>
      </c>
      <c r="H218" s="12">
        <v>35.037170000000003</v>
      </c>
      <c r="I218" s="12">
        <v>28.096060000000001</v>
      </c>
      <c r="J218" s="12">
        <v>26.651759999999999</v>
      </c>
      <c r="K218" s="12">
        <v>29.31034</v>
      </c>
      <c r="L218" s="12">
        <v>34.776240000000001</v>
      </c>
      <c r="M218" s="12"/>
      <c r="N218" s="12"/>
    </row>
    <row r="219" spans="1:14" x14ac:dyDescent="0.3">
      <c r="A219" s="11" t="str">
        <f t="shared" si="3"/>
        <v>PENETRACION (%)Light/Zero</v>
      </c>
      <c r="B219" s="11" t="s">
        <v>58</v>
      </c>
      <c r="C219" s="11" t="s">
        <v>112</v>
      </c>
      <c r="D219" s="12">
        <v>34.156660000000002</v>
      </c>
      <c r="E219" s="12">
        <v>27.869039999999998</v>
      </c>
      <c r="F219" s="12">
        <v>28.113119999999999</v>
      </c>
      <c r="G219" s="12">
        <v>30.409120000000001</v>
      </c>
      <c r="H219" s="12">
        <v>34.312049999999999</v>
      </c>
      <c r="I219" s="12">
        <v>27.683260000000001</v>
      </c>
      <c r="J219" s="12">
        <v>27.636700000000001</v>
      </c>
      <c r="K219" s="12">
        <v>28.678290000000001</v>
      </c>
      <c r="L219" s="12">
        <v>34.206699999999998</v>
      </c>
      <c r="M219" s="12"/>
      <c r="N219" s="12"/>
    </row>
    <row r="220" spans="1:14" x14ac:dyDescent="0.3">
      <c r="A220" s="11" t="str">
        <f t="shared" si="3"/>
        <v>PENETRACION (%)Otra Variedad Cola</v>
      </c>
      <c r="B220" s="11" t="s">
        <v>58</v>
      </c>
      <c r="C220" s="11" t="s">
        <v>113</v>
      </c>
      <c r="D220" s="12">
        <v>0</v>
      </c>
      <c r="E220" s="12">
        <v>0</v>
      </c>
      <c r="F220" s="12">
        <v>0</v>
      </c>
      <c r="G220" s="12">
        <v>0</v>
      </c>
      <c r="H220" s="12">
        <v>0</v>
      </c>
      <c r="I220" s="12">
        <v>0</v>
      </c>
      <c r="J220" s="12">
        <v>0</v>
      </c>
      <c r="K220" s="12">
        <v>0</v>
      </c>
      <c r="L220" s="12">
        <v>0</v>
      </c>
      <c r="M220" s="12"/>
      <c r="N220" s="12"/>
    </row>
    <row r="221" spans="1:14" x14ac:dyDescent="0.3">
      <c r="A221" s="11" t="str">
        <f t="shared" si="3"/>
        <v>PENETRACION (%)Con Cafeina</v>
      </c>
      <c r="B221" s="11" t="s">
        <v>58</v>
      </c>
      <c r="C221" s="11" t="s">
        <v>114</v>
      </c>
      <c r="D221" s="12">
        <v>49.232700000000001</v>
      </c>
      <c r="E221" s="12">
        <v>40.03933</v>
      </c>
      <c r="F221" s="12">
        <v>39.3461</v>
      </c>
      <c r="G221" s="12">
        <v>41.816699999999997</v>
      </c>
      <c r="H221" s="12">
        <v>48.147640000000003</v>
      </c>
      <c r="I221" s="12">
        <v>40.648110000000003</v>
      </c>
      <c r="J221" s="12">
        <v>39.362369999999999</v>
      </c>
      <c r="K221" s="12">
        <v>40.931809999999999</v>
      </c>
      <c r="L221" s="12">
        <v>47.834850000000003</v>
      </c>
      <c r="M221" s="12"/>
      <c r="N221" s="12"/>
    </row>
    <row r="222" spans="1:14" x14ac:dyDescent="0.3">
      <c r="A222" s="11" t="str">
        <f t="shared" si="3"/>
        <v>PENETRACION (%)Sin Cafeina</v>
      </c>
      <c r="B222" s="11" t="s">
        <v>58</v>
      </c>
      <c r="C222" s="11" t="s">
        <v>115</v>
      </c>
      <c r="D222" s="12">
        <v>16.005410000000001</v>
      </c>
      <c r="E222" s="12">
        <v>10.32747</v>
      </c>
      <c r="F222" s="12">
        <v>12.011839999999999</v>
      </c>
      <c r="G222" s="12">
        <v>13.54208</v>
      </c>
      <c r="H222" s="12">
        <v>15.7136</v>
      </c>
      <c r="I222" s="12">
        <v>10.949669999999999</v>
      </c>
      <c r="J222" s="12">
        <v>12.261240000000001</v>
      </c>
      <c r="K222" s="12">
        <v>13.7552</v>
      </c>
      <c r="L222" s="12">
        <v>16.079360000000001</v>
      </c>
      <c r="M222" s="12"/>
      <c r="N222" s="12"/>
    </row>
    <row r="223" spans="1:14" x14ac:dyDescent="0.3">
      <c r="A223" s="11" t="str">
        <f t="shared" si="3"/>
        <v>PENETRACION (%)Frutas con gas</v>
      </c>
      <c r="B223" s="11" t="s">
        <v>58</v>
      </c>
      <c r="C223" s="11" t="s">
        <v>116</v>
      </c>
      <c r="D223" s="12">
        <v>25.143270000000001</v>
      </c>
      <c r="E223" s="12">
        <v>17.248000000000001</v>
      </c>
      <c r="F223" s="12">
        <v>15.342930000000001</v>
      </c>
      <c r="G223" s="12">
        <v>18.128229999999999</v>
      </c>
      <c r="H223" s="12">
        <v>23.009180000000001</v>
      </c>
      <c r="I223" s="12">
        <v>16.711790000000001</v>
      </c>
      <c r="J223" s="12">
        <v>15.6892</v>
      </c>
      <c r="K223" s="12">
        <v>17.578230000000001</v>
      </c>
      <c r="L223" s="12">
        <v>23.469580000000001</v>
      </c>
      <c r="M223" s="12"/>
      <c r="N223" s="12"/>
    </row>
    <row r="224" spans="1:14" x14ac:dyDescent="0.3">
      <c r="A224" s="11" t="str">
        <f t="shared" si="3"/>
        <v>PENETRACION (%)Frutas sin gas</v>
      </c>
      <c r="B224" s="11" t="s">
        <v>58</v>
      </c>
      <c r="C224" s="11" t="s">
        <v>117</v>
      </c>
      <c r="D224" s="12">
        <v>10.42615</v>
      </c>
      <c r="E224" s="12">
        <v>5.6212660000000003</v>
      </c>
      <c r="F224" s="12">
        <v>5.291353</v>
      </c>
      <c r="G224" s="12">
        <v>7.3832979999999999</v>
      </c>
      <c r="H224" s="12">
        <v>15.39668</v>
      </c>
      <c r="I224" s="12">
        <v>11.035780000000001</v>
      </c>
      <c r="J224" s="12">
        <v>12.382849999999999</v>
      </c>
      <c r="K224" s="12">
        <v>16.34619</v>
      </c>
      <c r="L224" s="12">
        <v>21.428149999999999</v>
      </c>
      <c r="M224" s="12"/>
      <c r="N224" s="12"/>
    </row>
    <row r="225" spans="1:14" x14ac:dyDescent="0.3">
      <c r="A225" s="11" t="str">
        <f t="shared" si="3"/>
        <v>PENETRACION (%)Mixers</v>
      </c>
      <c r="B225" s="11" t="s">
        <v>58</v>
      </c>
      <c r="C225" s="11" t="s">
        <v>118</v>
      </c>
      <c r="D225" s="12">
        <v>5.7890030000000001</v>
      </c>
      <c r="E225" s="12">
        <v>3.5829900000000001</v>
      </c>
      <c r="F225" s="12">
        <v>3.4650620000000001</v>
      </c>
      <c r="G225" s="12">
        <v>3.9774159999999998</v>
      </c>
      <c r="H225" s="12">
        <v>4.882708</v>
      </c>
      <c r="I225" s="12">
        <v>2.9154010000000001</v>
      </c>
      <c r="J225" s="12">
        <v>2.6730870000000002</v>
      </c>
      <c r="K225" s="12">
        <v>2.8515809999999999</v>
      </c>
      <c r="L225" s="12">
        <v>4.7611600000000003</v>
      </c>
      <c r="M225" s="12"/>
      <c r="N225" s="12"/>
    </row>
    <row r="226" spans="1:14" x14ac:dyDescent="0.3">
      <c r="A226" s="11" t="str">
        <f t="shared" si="3"/>
        <v>PENETRACION (%)Isotonicas</v>
      </c>
      <c r="B226" s="11" t="s">
        <v>58</v>
      </c>
      <c r="C226" s="11" t="s">
        <v>119</v>
      </c>
      <c r="D226" s="12">
        <v>24.710840000000001</v>
      </c>
      <c r="E226" s="12">
        <v>16.201440000000002</v>
      </c>
      <c r="F226" s="12">
        <v>14.89096</v>
      </c>
      <c r="G226" s="12">
        <v>18.164429999999999</v>
      </c>
      <c r="H226" s="12">
        <v>25.857009999999999</v>
      </c>
      <c r="I226" s="12">
        <v>15.65178</v>
      </c>
      <c r="J226" s="12">
        <v>15.636469999999999</v>
      </c>
      <c r="K226" s="12">
        <v>17.842040000000001</v>
      </c>
      <c r="L226" s="12">
        <v>24.537600000000001</v>
      </c>
      <c r="M226" s="12"/>
      <c r="N226" s="12"/>
    </row>
    <row r="227" spans="1:14" x14ac:dyDescent="0.3">
      <c r="A227" s="11" t="str">
        <f t="shared" si="3"/>
        <v>PENETRACION (%)Energeticas</v>
      </c>
      <c r="B227" s="11" t="s">
        <v>58</v>
      </c>
      <c r="C227" s="11" t="s">
        <v>120</v>
      </c>
      <c r="D227" s="12">
        <v>5.626582</v>
      </c>
      <c r="E227" s="12">
        <v>4.3859250000000003</v>
      </c>
      <c r="F227" s="12">
        <v>4.0777749999999999</v>
      </c>
      <c r="G227" s="12">
        <v>3.4366940000000001</v>
      </c>
      <c r="H227" s="12">
        <v>4.2394400000000001</v>
      </c>
      <c r="I227" s="12">
        <v>3.1851829999999999</v>
      </c>
      <c r="J227" s="12">
        <v>3.363213</v>
      </c>
      <c r="K227" s="12">
        <v>3.2563900000000001</v>
      </c>
      <c r="L227" s="12">
        <v>4.1327889999999998</v>
      </c>
      <c r="M227" s="12"/>
      <c r="N227" s="12"/>
    </row>
    <row r="228" spans="1:14" x14ac:dyDescent="0.3">
      <c r="A228" s="11" t="str">
        <f t="shared" si="3"/>
        <v>PENETRACION (%)Gaseosas</v>
      </c>
      <c r="B228" s="11" t="s">
        <v>58</v>
      </c>
      <c r="C228" s="11" t="s">
        <v>121</v>
      </c>
      <c r="D228" s="12">
        <v>3.9871660000000002</v>
      </c>
      <c r="E228" s="12">
        <v>2.7328239999999999</v>
      </c>
      <c r="F228" s="12">
        <v>1.9297740000000001</v>
      </c>
      <c r="G228" s="12">
        <v>2.4803350000000002</v>
      </c>
      <c r="H228" s="12">
        <v>3.898523</v>
      </c>
      <c r="I228" s="12">
        <v>2.7741169999999999</v>
      </c>
      <c r="J228" s="12">
        <v>2.3308490000000002</v>
      </c>
      <c r="K228" s="12">
        <v>2.8552590000000002</v>
      </c>
      <c r="L228" s="12">
        <v>3.355251</v>
      </c>
      <c r="M228" s="12"/>
      <c r="N228" s="12"/>
    </row>
    <row r="229" spans="1:14" x14ac:dyDescent="0.3">
      <c r="A229" s="11" t="str">
        <f t="shared" si="3"/>
        <v>PENETRACION (%)Bebidas Zumo+Leche</v>
      </c>
      <c r="B229" s="11" t="s">
        <v>58</v>
      </c>
      <c r="C229" s="11" t="s">
        <v>122</v>
      </c>
      <c r="D229" s="12">
        <v>2.303817</v>
      </c>
      <c r="E229" s="12">
        <v>1.608457</v>
      </c>
      <c r="F229" s="12">
        <v>1.996372</v>
      </c>
      <c r="G229" s="12">
        <v>1.1841520000000001</v>
      </c>
      <c r="H229" s="12">
        <v>2.140625</v>
      </c>
      <c r="I229" s="12">
        <v>1.069151</v>
      </c>
      <c r="J229" s="12">
        <v>1.905816</v>
      </c>
      <c r="K229" s="12">
        <v>1.442534</v>
      </c>
      <c r="L229" s="12">
        <v>2.2029209999999999</v>
      </c>
      <c r="M229" s="12"/>
      <c r="N229" s="12"/>
    </row>
    <row r="230" spans="1:14" x14ac:dyDescent="0.3">
      <c r="A230" s="11" t="str">
        <f t="shared" si="3"/>
        <v>PENETRACION (%)Resto</v>
      </c>
      <c r="B230" s="11" t="s">
        <v>58</v>
      </c>
      <c r="C230" s="11" t="s">
        <v>123</v>
      </c>
      <c r="D230" s="12">
        <v>17.76136</v>
      </c>
      <c r="E230" s="12">
        <v>11.94975</v>
      </c>
      <c r="F230" s="12">
        <v>10.880940000000001</v>
      </c>
      <c r="G230" s="12">
        <v>13.5435</v>
      </c>
      <c r="H230" s="12">
        <v>14.31635</v>
      </c>
      <c r="I230" s="12">
        <v>7.0147570000000004</v>
      </c>
      <c r="J230" s="12">
        <v>5.6422840000000001</v>
      </c>
      <c r="K230" s="12">
        <v>6.1957789999999999</v>
      </c>
      <c r="L230" s="12">
        <v>7.7199210000000003</v>
      </c>
      <c r="M230" s="12"/>
      <c r="N230" s="12"/>
    </row>
    <row r="231" spans="1:14" x14ac:dyDescent="0.3">
      <c r="A231" s="11" t="str">
        <f t="shared" si="3"/>
        <v>FRECUENCIA COMPRA (Actos)TOTAL BEBIDAS</v>
      </c>
      <c r="B231" s="11" t="s">
        <v>137</v>
      </c>
      <c r="C231" s="11" t="s">
        <v>46</v>
      </c>
      <c r="D231" s="12">
        <v>31.667689885268601</v>
      </c>
      <c r="E231" s="12">
        <v>22.688407656875299</v>
      </c>
      <c r="F231" s="12">
        <v>22.6708662707405</v>
      </c>
      <c r="G231" s="12">
        <v>23.247697483437499</v>
      </c>
      <c r="H231" s="12">
        <v>30.9061708660067</v>
      </c>
      <c r="I231" s="12">
        <v>22.294202141974701</v>
      </c>
      <c r="J231" s="12">
        <v>22.003583070219801</v>
      </c>
      <c r="K231" s="12">
        <v>22.6593026833932</v>
      </c>
      <c r="L231" s="12">
        <v>29.622841993280701</v>
      </c>
      <c r="M231" s="12"/>
      <c r="N231" s="12"/>
    </row>
    <row r="232" spans="1:14" x14ac:dyDescent="0.3">
      <c r="A232" s="11" t="str">
        <f t="shared" si="3"/>
        <v>FRECUENCIA COMPRA (Actos).Total Bebidas Caliente</v>
      </c>
      <c r="B232" s="11" t="s">
        <v>137</v>
      </c>
      <c r="C232" s="11" t="s">
        <v>51</v>
      </c>
      <c r="D232" s="12">
        <v>19.664051501977699</v>
      </c>
      <c r="E232" s="12">
        <v>15.8572865189431</v>
      </c>
      <c r="F232" s="12">
        <v>16.6918267814474</v>
      </c>
      <c r="G232" s="12">
        <v>16.082980529243901</v>
      </c>
      <c r="H232" s="12">
        <v>19.537147313229301</v>
      </c>
      <c r="I232" s="12">
        <v>15.465592299866501</v>
      </c>
      <c r="J232" s="12">
        <v>15.998294665938699</v>
      </c>
      <c r="K232" s="12">
        <v>15.4928418869951</v>
      </c>
      <c r="L232" s="12">
        <v>18.7255423265768</v>
      </c>
      <c r="M232" s="12"/>
      <c r="N232" s="12"/>
    </row>
    <row r="233" spans="1:14" x14ac:dyDescent="0.3">
      <c r="A233" s="11" t="str">
        <f t="shared" si="3"/>
        <v>FRECUENCIA COMPRA (Actos)Cafe</v>
      </c>
      <c r="B233" s="11" t="s">
        <v>137</v>
      </c>
      <c r="C233" s="11" t="s">
        <v>56</v>
      </c>
      <c r="D233" s="12">
        <v>12.810491634783601</v>
      </c>
      <c r="E233" s="12">
        <v>10.8725738151425</v>
      </c>
      <c r="F233" s="12">
        <v>11.467718466369799</v>
      </c>
      <c r="G233" s="12">
        <v>11.236487023728801</v>
      </c>
      <c r="H233" s="12">
        <v>13.1158816235322</v>
      </c>
      <c r="I233" s="12">
        <v>10.791193533864201</v>
      </c>
      <c r="J233" s="12">
        <v>11.061124070424</v>
      </c>
      <c r="K233" s="12">
        <v>10.9497123989466</v>
      </c>
      <c r="L233" s="12">
        <v>12.775275261775199</v>
      </c>
      <c r="M233" s="12"/>
      <c r="N233" s="12"/>
    </row>
    <row r="234" spans="1:14" x14ac:dyDescent="0.3">
      <c r="A234" s="11" t="str">
        <f t="shared" si="3"/>
        <v>FRECUENCIA COMPRA (Actos)Leche+bebidas vegetales</v>
      </c>
      <c r="B234" s="11" t="s">
        <v>137</v>
      </c>
      <c r="C234" s="11" t="s">
        <v>59</v>
      </c>
      <c r="D234" s="12">
        <v>13.562059400610099</v>
      </c>
      <c r="E234" s="12">
        <v>11.1379096180431</v>
      </c>
      <c r="F234" s="12">
        <v>11.745723770880501</v>
      </c>
      <c r="G234" s="12">
        <v>11.432234037392901</v>
      </c>
      <c r="H234" s="12">
        <v>13.735316620548099</v>
      </c>
      <c r="I234" s="12">
        <v>10.9275431739119</v>
      </c>
      <c r="J234" s="12">
        <v>11.2283408761537</v>
      </c>
      <c r="K234" s="12">
        <v>10.7942249571601</v>
      </c>
      <c r="L234" s="12">
        <v>12.8549482269195</v>
      </c>
      <c r="M234" s="12"/>
      <c r="N234" s="12"/>
    </row>
    <row r="235" spans="1:14" x14ac:dyDescent="0.3">
      <c r="A235" s="11" t="str">
        <f t="shared" si="3"/>
        <v>FRECUENCIA COMPRA (Actos)Leche</v>
      </c>
      <c r="B235" s="11" t="s">
        <v>137</v>
      </c>
      <c r="C235" s="11" t="s">
        <v>62</v>
      </c>
      <c r="D235" s="12">
        <v>13.2763794837412</v>
      </c>
      <c r="E235" s="12">
        <v>10.9432382091825</v>
      </c>
      <c r="F235" s="12">
        <v>11.5047966448463</v>
      </c>
      <c r="G235" s="12">
        <v>11.0955128233478</v>
      </c>
      <c r="H235" s="12">
        <v>13.3795202214684</v>
      </c>
      <c r="I235" s="12">
        <v>10.657133827982101</v>
      </c>
      <c r="J235" s="12">
        <v>10.9066611965484</v>
      </c>
      <c r="K235" s="12">
        <v>10.561081570692901</v>
      </c>
      <c r="L235" s="12">
        <v>12.557971675760999</v>
      </c>
      <c r="M235" s="12"/>
      <c r="N235" s="12"/>
    </row>
    <row r="236" spans="1:14" x14ac:dyDescent="0.3">
      <c r="A236" s="11" t="str">
        <f t="shared" si="3"/>
        <v>FRECUENCIA COMPRA (Actos)Leche Sola</v>
      </c>
      <c r="B236" s="11" t="s">
        <v>137</v>
      </c>
      <c r="C236" s="11" t="s">
        <v>64</v>
      </c>
      <c r="D236" s="12">
        <v>1.73299190212698</v>
      </c>
      <c r="E236" s="12">
        <v>1.7907589153780401</v>
      </c>
      <c r="F236" s="12">
        <v>2.02382739710142</v>
      </c>
      <c r="G236" s="12">
        <v>1.73569391906582</v>
      </c>
      <c r="H236" s="12">
        <v>2.0486951163799598</v>
      </c>
      <c r="I236" s="12">
        <v>1.5687175692967299</v>
      </c>
      <c r="J236" s="12">
        <v>2.0412385784145002</v>
      </c>
      <c r="K236" s="12">
        <v>2.1569267101661298</v>
      </c>
      <c r="L236" s="12">
        <v>1.8637578960390999</v>
      </c>
      <c r="M236" s="12"/>
      <c r="N236" s="12"/>
    </row>
    <row r="237" spans="1:14" x14ac:dyDescent="0.3">
      <c r="A237" s="11" t="str">
        <f t="shared" si="3"/>
        <v>FRECUENCIA COMPRA (Actos)Leche Con Cacao</v>
      </c>
      <c r="B237" s="11" t="s">
        <v>137</v>
      </c>
      <c r="C237" s="11" t="s">
        <v>67</v>
      </c>
      <c r="D237" s="12">
        <v>3.5974103753367599</v>
      </c>
      <c r="E237" s="12">
        <v>3.4115082313034799</v>
      </c>
      <c r="F237" s="12">
        <v>3.5146577986656</v>
      </c>
      <c r="G237" s="12">
        <v>3.0852767002930901</v>
      </c>
      <c r="H237" s="12">
        <v>3.34239494831411</v>
      </c>
      <c r="I237" s="12">
        <v>2.77899971473289</v>
      </c>
      <c r="J237" s="12">
        <v>2.9659239586366999</v>
      </c>
      <c r="K237" s="12">
        <v>3.32645787638595</v>
      </c>
      <c r="L237" s="12">
        <v>3.2988534204757198</v>
      </c>
      <c r="M237" s="12"/>
      <c r="N237" s="12"/>
    </row>
    <row r="238" spans="1:14" x14ac:dyDescent="0.3">
      <c r="A238" s="11" t="str">
        <f t="shared" si="3"/>
        <v>FRECUENCIA COMPRA (Actos)Leche Con Cafe</v>
      </c>
      <c r="B238" s="11" t="s">
        <v>137</v>
      </c>
      <c r="C238" s="11" t="s">
        <v>70</v>
      </c>
      <c r="D238" s="12">
        <v>13.437498775177501</v>
      </c>
      <c r="E238" s="12">
        <v>10.956387343337299</v>
      </c>
      <c r="F238" s="12">
        <v>11.5908441566508</v>
      </c>
      <c r="G238" s="12">
        <v>11.1515052860643</v>
      </c>
      <c r="H238" s="12">
        <v>13.4829840892631</v>
      </c>
      <c r="I238" s="12">
        <v>10.776291282769</v>
      </c>
      <c r="J238" s="12">
        <v>10.9821013554308</v>
      </c>
      <c r="K238" s="12">
        <v>10.606466482848701</v>
      </c>
      <c r="L238" s="12">
        <v>12.773776639147201</v>
      </c>
      <c r="M238" s="12"/>
      <c r="N238" s="12"/>
    </row>
    <row r="239" spans="1:14" x14ac:dyDescent="0.3">
      <c r="A239" s="11" t="str">
        <f t="shared" si="3"/>
        <v>FRECUENCIA COMPRA (Actos)Bebidas Vegetales</v>
      </c>
      <c r="B239" s="11" t="s">
        <v>137</v>
      </c>
      <c r="C239" s="11" t="s">
        <v>72</v>
      </c>
      <c r="D239" s="12">
        <v>6.22582148471996</v>
      </c>
      <c r="E239" s="12">
        <v>5.48647697959822</v>
      </c>
      <c r="F239" s="12">
        <v>6.0785993112720202</v>
      </c>
      <c r="G239" s="12">
        <v>6.4344304243884798</v>
      </c>
      <c r="H239" s="12">
        <v>6.7095268670149899</v>
      </c>
      <c r="I239" s="12">
        <v>5.8766145427309304</v>
      </c>
      <c r="J239" s="12">
        <v>6.1375363891929204</v>
      </c>
      <c r="K239" s="12">
        <v>5.4853749358549804</v>
      </c>
      <c r="L239" s="12">
        <v>6.2784251497461403</v>
      </c>
      <c r="M239" s="12"/>
      <c r="N239" s="12"/>
    </row>
    <row r="240" spans="1:14" x14ac:dyDescent="0.3">
      <c r="A240" s="11" t="str">
        <f t="shared" si="3"/>
        <v>FRECUENCIA COMPRA (Actos)Infusiones</v>
      </c>
      <c r="B240" s="11" t="s">
        <v>137</v>
      </c>
      <c r="C240" s="11" t="s">
        <v>75</v>
      </c>
      <c r="D240" s="12">
        <v>3.8638551904147498</v>
      </c>
      <c r="E240" s="12">
        <v>3.1939084862946401</v>
      </c>
      <c r="F240" s="12">
        <v>3.5449693166107199</v>
      </c>
      <c r="G240" s="12">
        <v>3.2874532112761798</v>
      </c>
      <c r="H240" s="12">
        <v>3.6510162330963198</v>
      </c>
      <c r="I240" s="12">
        <v>3.2914305993850599</v>
      </c>
      <c r="J240" s="12">
        <v>3.7203590913159199</v>
      </c>
      <c r="K240" s="12">
        <v>3.4475783140132701</v>
      </c>
      <c r="L240" s="12">
        <v>4.0113517145330304</v>
      </c>
      <c r="M240" s="12"/>
      <c r="N240" s="12"/>
    </row>
    <row r="241" spans="1:14" x14ac:dyDescent="0.3">
      <c r="A241" s="11" t="str">
        <f t="shared" si="3"/>
        <v>FRECUENCIA COMPRA (Actos)Resto Bebidas Caliente</v>
      </c>
      <c r="B241" s="11" t="s">
        <v>137</v>
      </c>
      <c r="C241" s="11" t="s">
        <v>78</v>
      </c>
      <c r="D241" s="12">
        <v>2.42265455432159</v>
      </c>
      <c r="E241" s="12">
        <v>2.1970288369783502</v>
      </c>
      <c r="F241" s="12">
        <v>2.3665098782112999</v>
      </c>
      <c r="G241" s="12">
        <v>1.9883804233032101</v>
      </c>
      <c r="H241" s="12">
        <v>2.5014982170890301</v>
      </c>
      <c r="I241" s="12">
        <v>2.2463069895385499</v>
      </c>
      <c r="J241" s="12">
        <v>2.2892054355321099</v>
      </c>
      <c r="K241" s="12">
        <v>2.3469764995374098</v>
      </c>
      <c r="L241" s="12">
        <v>2.5756116705788998</v>
      </c>
      <c r="M241" s="12"/>
      <c r="N241" s="12"/>
    </row>
    <row r="242" spans="1:14" x14ac:dyDescent="0.3">
      <c r="A242" s="11" t="str">
        <f t="shared" si="3"/>
        <v>FRECUENCIA COMPRA (Actos).Total Bebidas Frias</v>
      </c>
      <c r="B242" s="11" t="s">
        <v>137</v>
      </c>
      <c r="C242" s="11" t="s">
        <v>52</v>
      </c>
      <c r="D242" s="12">
        <v>20.0009788235669</v>
      </c>
      <c r="E242" s="12">
        <v>12.874901882619</v>
      </c>
      <c r="F242" s="12">
        <v>12.426211543560299</v>
      </c>
      <c r="G242" s="12">
        <v>13.704605703761599</v>
      </c>
      <c r="H242" s="12">
        <v>19.481702280671801</v>
      </c>
      <c r="I242" s="12">
        <v>12.9181413447517</v>
      </c>
      <c r="J242" s="12">
        <v>12.4427843318607</v>
      </c>
      <c r="K242" s="12">
        <v>13.702156651679401</v>
      </c>
      <c r="L242" s="12">
        <v>18.868481152779299</v>
      </c>
      <c r="M242" s="12"/>
      <c r="N242" s="12"/>
    </row>
    <row r="243" spans="1:14" x14ac:dyDescent="0.3">
      <c r="A243" s="11" t="str">
        <f t="shared" si="3"/>
        <v>FRECUENCIA COMPRA (Actos)Total bebidas de vino</v>
      </c>
      <c r="B243" s="11" t="s">
        <v>137</v>
      </c>
      <c r="C243" s="11" t="s">
        <v>79</v>
      </c>
      <c r="D243" s="12">
        <v>4.6248881581986199</v>
      </c>
      <c r="E243" s="12">
        <v>3.9547960475926902</v>
      </c>
      <c r="F243" s="12">
        <v>4.0319367081850102</v>
      </c>
      <c r="G243" s="12">
        <v>4.0195000636152596</v>
      </c>
      <c r="H243" s="12">
        <v>4.7791669443860503</v>
      </c>
      <c r="I243" s="12">
        <v>4.18694461085318</v>
      </c>
      <c r="J243" s="12">
        <v>4.0788201036810303</v>
      </c>
      <c r="K243" s="12">
        <v>4.1520136940411803</v>
      </c>
      <c r="L243" s="12">
        <v>4.5725902125775404</v>
      </c>
      <c r="M243" s="12"/>
      <c r="N243" s="12"/>
    </row>
    <row r="244" spans="1:14" x14ac:dyDescent="0.3">
      <c r="A244" s="11" t="str">
        <f t="shared" si="3"/>
        <v>FRECUENCIA COMPRA (Actos)Vino</v>
      </c>
      <c r="B244" s="11" t="s">
        <v>137</v>
      </c>
      <c r="C244" s="11" t="s">
        <v>80</v>
      </c>
      <c r="D244" s="12">
        <v>4.5355424092218097</v>
      </c>
      <c r="E244" s="12">
        <v>3.96288878597821</v>
      </c>
      <c r="F244" s="12">
        <v>4.0916869796269904</v>
      </c>
      <c r="G244" s="12">
        <v>4.0910290925807198</v>
      </c>
      <c r="H244" s="12">
        <v>4.6965167393887199</v>
      </c>
      <c r="I244" s="12">
        <v>4.2180114883095303</v>
      </c>
      <c r="J244" s="12">
        <v>4.1073777666446301</v>
      </c>
      <c r="K244" s="12">
        <v>4.1608341832553801</v>
      </c>
      <c r="L244" s="12">
        <v>4.4956056764162797</v>
      </c>
      <c r="M244" s="12"/>
      <c r="N244" s="12"/>
    </row>
    <row r="245" spans="1:14" x14ac:dyDescent="0.3">
      <c r="A245" s="11" t="str">
        <f t="shared" si="3"/>
        <v>FRECUENCIA COMPRA (Actos)Tinto</v>
      </c>
      <c r="B245" s="11" t="s">
        <v>137</v>
      </c>
      <c r="C245" s="11" t="s">
        <v>81</v>
      </c>
      <c r="D245" s="12">
        <v>3.4121832175081801</v>
      </c>
      <c r="E245" s="12">
        <v>3.26391847099391</v>
      </c>
      <c r="F245" s="12">
        <v>3.2343778328000901</v>
      </c>
      <c r="G245" s="12">
        <v>3.31780464621633</v>
      </c>
      <c r="H245" s="12">
        <v>3.7593003602630399</v>
      </c>
      <c r="I245" s="12">
        <v>3.4531571467457098</v>
      </c>
      <c r="J245" s="12">
        <v>3.5350664296640399</v>
      </c>
      <c r="K245" s="12">
        <v>3.52483018753512</v>
      </c>
      <c r="L245" s="12">
        <v>3.6254585990306198</v>
      </c>
      <c r="M245" s="12"/>
      <c r="N245" s="12"/>
    </row>
    <row r="246" spans="1:14" x14ac:dyDescent="0.3">
      <c r="A246" s="11" t="str">
        <f t="shared" si="3"/>
        <v>FRECUENCIA COMPRA (Actos)Blanco</v>
      </c>
      <c r="B246" s="11" t="s">
        <v>137</v>
      </c>
      <c r="C246" s="11" t="s">
        <v>82</v>
      </c>
      <c r="D246" s="12">
        <v>3.4684567825522801</v>
      </c>
      <c r="E246" s="12">
        <v>2.8951374428001602</v>
      </c>
      <c r="F246" s="12">
        <v>3.08801839546831</v>
      </c>
      <c r="G246" s="12">
        <v>2.92964665964876</v>
      </c>
      <c r="H246" s="12">
        <v>3.3556068993193602</v>
      </c>
      <c r="I246" s="12">
        <v>3.1163915607750798</v>
      </c>
      <c r="J246" s="12">
        <v>2.9120420766789499</v>
      </c>
      <c r="K246" s="12">
        <v>3.01217527179594</v>
      </c>
      <c r="L246" s="12">
        <v>3.3127002373496901</v>
      </c>
      <c r="M246" s="12"/>
      <c r="N246" s="12"/>
    </row>
    <row r="247" spans="1:14" x14ac:dyDescent="0.3">
      <c r="A247" s="11" t="str">
        <f t="shared" si="3"/>
        <v>FRECUENCIA COMPRA (Actos)Rosado</v>
      </c>
      <c r="B247" s="11" t="s">
        <v>137</v>
      </c>
      <c r="C247" s="11" t="s">
        <v>83</v>
      </c>
      <c r="D247" s="12">
        <v>2.2727070867450698</v>
      </c>
      <c r="E247" s="12">
        <v>2.0340662865949399</v>
      </c>
      <c r="F247" s="12">
        <v>2.3273091057744901</v>
      </c>
      <c r="G247" s="12">
        <v>2.0193991923049701</v>
      </c>
      <c r="H247" s="12" t="s">
        <v>134</v>
      </c>
      <c r="I247" s="12" t="s">
        <v>134</v>
      </c>
      <c r="J247" s="12" t="s">
        <v>134</v>
      </c>
      <c r="K247" s="12" t="s">
        <v>134</v>
      </c>
      <c r="L247" s="12" t="s">
        <v>134</v>
      </c>
      <c r="M247" s="12"/>
      <c r="N247" s="12"/>
    </row>
    <row r="248" spans="1:14" x14ac:dyDescent="0.3">
      <c r="A248" s="11" t="str">
        <f t="shared" si="3"/>
        <v>FRECUENCIA COMPRA (Actos)Resto vino</v>
      </c>
      <c r="B248" s="11" t="s">
        <v>137</v>
      </c>
      <c r="C248" s="11" t="s">
        <v>84</v>
      </c>
      <c r="D248" s="12">
        <v>1.18467734543606</v>
      </c>
      <c r="E248" s="12">
        <v>1.1877275609832501</v>
      </c>
      <c r="F248" s="12">
        <v>1.55553354614738</v>
      </c>
      <c r="G248" s="12">
        <v>1.5129610696393601</v>
      </c>
      <c r="H248" s="12">
        <v>2.6938419924633701</v>
      </c>
      <c r="I248" s="12">
        <v>1.6855049676908</v>
      </c>
      <c r="J248" s="12">
        <v>1.9406840429001599</v>
      </c>
      <c r="K248" s="12">
        <v>1.81355802056992</v>
      </c>
      <c r="L248" s="12">
        <v>1.6453699812600799</v>
      </c>
      <c r="M248" s="12"/>
      <c r="N248" s="12"/>
    </row>
    <row r="249" spans="1:14" x14ac:dyDescent="0.3">
      <c r="A249" s="11" t="str">
        <f t="shared" si="3"/>
        <v>FRECUENCIA COMPRA (Actos)Cava</v>
      </c>
      <c r="B249" s="11" t="s">
        <v>137</v>
      </c>
      <c r="C249" s="11" t="s">
        <v>85</v>
      </c>
      <c r="D249" s="12">
        <v>1.5528254913064701</v>
      </c>
      <c r="E249" s="12">
        <v>1.2937541072546901</v>
      </c>
      <c r="F249" s="12">
        <v>1.2289981174233799</v>
      </c>
      <c r="G249" s="12">
        <v>1.6072616428169</v>
      </c>
      <c r="H249" s="12">
        <v>1.4579058921099399</v>
      </c>
      <c r="I249" s="12">
        <v>1.54431475534203</v>
      </c>
      <c r="J249" s="12">
        <v>1.3552817333381</v>
      </c>
      <c r="K249" s="12">
        <v>1.71046064630086</v>
      </c>
      <c r="L249" s="12">
        <v>1.6106541845140201</v>
      </c>
      <c r="M249" s="12"/>
      <c r="N249" s="12"/>
    </row>
    <row r="250" spans="1:14" x14ac:dyDescent="0.3">
      <c r="A250" s="11" t="str">
        <f t="shared" si="3"/>
        <v>FRECUENCIA COMPRA (Actos)Otr.Bebidas Deri.Vino</v>
      </c>
      <c r="B250" s="11" t="s">
        <v>137</v>
      </c>
      <c r="C250" s="11" t="s">
        <v>86</v>
      </c>
      <c r="D250" s="12">
        <v>2.7242978976442802</v>
      </c>
      <c r="E250" s="12">
        <v>1.8737708643945601</v>
      </c>
      <c r="F250" s="12">
        <v>1.9811030695435501</v>
      </c>
      <c r="G250" s="12">
        <v>2.1142357007247701</v>
      </c>
      <c r="H250" s="12">
        <v>2.6605048374813198</v>
      </c>
      <c r="I250" s="12">
        <v>2.0044075632015401</v>
      </c>
      <c r="J250" s="12">
        <v>1.9700290301990599</v>
      </c>
      <c r="K250" s="12">
        <v>2.1023804718444201</v>
      </c>
      <c r="L250" s="12">
        <v>2.7390638628820798</v>
      </c>
      <c r="M250" s="12"/>
      <c r="N250" s="12"/>
    </row>
    <row r="251" spans="1:14" x14ac:dyDescent="0.3">
      <c r="A251" s="11" t="str">
        <f t="shared" si="3"/>
        <v>FRECUENCIA COMPRA (Actos)Tinto de Verano</v>
      </c>
      <c r="B251" s="11" t="s">
        <v>137</v>
      </c>
      <c r="C251" s="11" t="s">
        <v>87</v>
      </c>
      <c r="D251" s="12">
        <v>2.6352835332185198</v>
      </c>
      <c r="E251" s="12">
        <v>1.9317166812329001</v>
      </c>
      <c r="F251" s="12">
        <v>2.1268161354232702</v>
      </c>
      <c r="G251" s="12">
        <v>2.12609539367529</v>
      </c>
      <c r="H251" s="12">
        <v>2.6059968771837099</v>
      </c>
      <c r="I251" s="12">
        <v>2.1204855486797598</v>
      </c>
      <c r="J251" s="12">
        <v>1.9802600124624701</v>
      </c>
      <c r="K251" s="12">
        <v>2.11498303149807</v>
      </c>
      <c r="L251" s="12">
        <v>2.6448395666360698</v>
      </c>
      <c r="M251" s="12"/>
      <c r="N251" s="12"/>
    </row>
    <row r="252" spans="1:14" x14ac:dyDescent="0.3">
      <c r="A252" s="11" t="str">
        <f t="shared" si="3"/>
        <v>FRECUENCIA COMPRA (Actos)Sangria de Vino</v>
      </c>
      <c r="B252" s="11" t="s">
        <v>137</v>
      </c>
      <c r="C252" s="11" t="s">
        <v>88</v>
      </c>
      <c r="D252" s="12">
        <v>1.40948973376371</v>
      </c>
      <c r="E252" s="12">
        <v>1.1283442686537899</v>
      </c>
      <c r="F252" s="12">
        <v>1.19300383496534</v>
      </c>
      <c r="G252" s="12">
        <v>1.29142153231006</v>
      </c>
      <c r="H252" s="12">
        <v>1.3844240225832301</v>
      </c>
      <c r="I252" s="12">
        <v>1.1003394893177101</v>
      </c>
      <c r="J252" s="12">
        <v>1.24737002250605</v>
      </c>
      <c r="K252" s="12">
        <v>1.1694092726065399</v>
      </c>
      <c r="L252" s="12">
        <v>1.2964248257539599</v>
      </c>
      <c r="M252" s="12"/>
      <c r="N252" s="12"/>
    </row>
    <row r="253" spans="1:14" x14ac:dyDescent="0.3">
      <c r="A253" s="11" t="str">
        <f t="shared" si="3"/>
        <v>FRECUENCIA COMPRA (Actos)Sangria de Cava</v>
      </c>
      <c r="B253" s="11" t="s">
        <v>137</v>
      </c>
      <c r="C253" s="11" t="s">
        <v>89</v>
      </c>
      <c r="D253" s="12">
        <v>1.57678158912146</v>
      </c>
      <c r="E253" s="12">
        <v>1.53463720292824</v>
      </c>
      <c r="F253" s="12">
        <v>1.3408357688102399</v>
      </c>
      <c r="G253" s="12">
        <v>1.2717876615250201</v>
      </c>
      <c r="H253" s="12">
        <v>1.41776548738376</v>
      </c>
      <c r="I253" s="12">
        <v>1.2838208860643801</v>
      </c>
      <c r="J253" s="12">
        <v>1.3111089678755801</v>
      </c>
      <c r="K253" s="12">
        <v>0.93966979463158895</v>
      </c>
      <c r="L253" s="12">
        <v>1.5122808290123899</v>
      </c>
      <c r="M253" s="12"/>
      <c r="N253" s="12"/>
    </row>
    <row r="254" spans="1:14" x14ac:dyDescent="0.3">
      <c r="A254" s="11" t="str">
        <f t="shared" si="3"/>
        <v>FRECUENCIA COMPRA (Actos)Calimocho</v>
      </c>
      <c r="B254" s="11" t="s">
        <v>137</v>
      </c>
      <c r="C254" s="11" t="s">
        <v>90</v>
      </c>
      <c r="D254" s="12">
        <v>2.4637583156870102</v>
      </c>
      <c r="E254" s="12">
        <v>2.4444148862503199</v>
      </c>
      <c r="F254" s="12">
        <v>2.0436401892463198</v>
      </c>
      <c r="G254" s="12">
        <v>1.85823579620396</v>
      </c>
      <c r="H254" s="12">
        <v>2.2401068039680698</v>
      </c>
      <c r="I254" s="12">
        <v>2.0361795946903598</v>
      </c>
      <c r="J254" s="12">
        <v>2.3672814130917899</v>
      </c>
      <c r="K254" s="12">
        <v>2.4792277885470799</v>
      </c>
      <c r="L254" s="12">
        <v>2.5774584844095898</v>
      </c>
      <c r="M254" s="12"/>
      <c r="N254" s="12"/>
    </row>
    <row r="255" spans="1:14" x14ac:dyDescent="0.3">
      <c r="A255" s="11" t="str">
        <f t="shared" si="3"/>
        <v>FRECUENCIA COMPRA (Actos)Rebujito</v>
      </c>
      <c r="B255" s="11" t="s">
        <v>137</v>
      </c>
      <c r="C255" s="11" t="s">
        <v>91</v>
      </c>
      <c r="D255" s="12">
        <v>1.2931708639716999</v>
      </c>
      <c r="E255" s="12">
        <v>1.1789150748527799</v>
      </c>
      <c r="F255" s="12">
        <v>0.80687764724558197</v>
      </c>
      <c r="G255" s="12">
        <v>1.4451405780073601</v>
      </c>
      <c r="H255" s="12">
        <v>1.58739681238527</v>
      </c>
      <c r="I255" s="12">
        <v>0.97311379548413701</v>
      </c>
      <c r="J255" s="12">
        <v>0.92659344525290999</v>
      </c>
      <c r="K255" s="12">
        <v>1.2327825353530999</v>
      </c>
      <c r="L255" s="12">
        <v>1.044783535623</v>
      </c>
      <c r="M255" s="12"/>
      <c r="N255" s="12"/>
    </row>
    <row r="256" spans="1:14" x14ac:dyDescent="0.3">
      <c r="A256" s="11" t="str">
        <f t="shared" si="3"/>
        <v>FRECUENCIA COMPRA (Actos)Espum/Lambrusc/Mosca</v>
      </c>
      <c r="B256" s="11" t="s">
        <v>137</v>
      </c>
      <c r="C256" s="11" t="s">
        <v>92</v>
      </c>
      <c r="D256" s="12">
        <v>1.7166407774272601</v>
      </c>
      <c r="E256" s="12">
        <v>1.3318855239993701</v>
      </c>
      <c r="F256" s="12">
        <v>1.4776839946866001</v>
      </c>
      <c r="G256" s="12">
        <v>1.51749273059848</v>
      </c>
      <c r="H256" s="12">
        <v>1.59432516696112</v>
      </c>
      <c r="I256" s="12">
        <v>1.5338818411575701</v>
      </c>
      <c r="J256" s="12">
        <v>1.58877297081114</v>
      </c>
      <c r="K256" s="12">
        <v>1.8428821846385901</v>
      </c>
      <c r="L256" s="12">
        <v>1.69061289603718</v>
      </c>
      <c r="M256" s="12"/>
      <c r="N256" s="12"/>
    </row>
    <row r="257" spans="1:14" x14ac:dyDescent="0.3">
      <c r="A257" s="11" t="str">
        <f t="shared" si="3"/>
        <v>FRECUENCIA COMPRA (Actos)Sidra</v>
      </c>
      <c r="B257" s="11" t="s">
        <v>137</v>
      </c>
      <c r="C257" s="11" t="s">
        <v>93</v>
      </c>
      <c r="D257" s="12">
        <v>3.1137434707800198</v>
      </c>
      <c r="E257" s="12">
        <v>4.0140773419024303</v>
      </c>
      <c r="F257" s="12">
        <v>4.1804172889275604</v>
      </c>
      <c r="G257" s="12">
        <v>3.6945256780851499</v>
      </c>
      <c r="H257" s="12">
        <v>3.6012109227984399</v>
      </c>
      <c r="I257" s="12">
        <v>3.1956428942879298</v>
      </c>
      <c r="J257" s="12">
        <v>3.26104612610705</v>
      </c>
      <c r="K257" s="12">
        <v>3.3461810125150802</v>
      </c>
      <c r="L257" s="12">
        <v>4.2648956878278002</v>
      </c>
      <c r="M257" s="12"/>
      <c r="N257" s="12"/>
    </row>
    <row r="258" spans="1:14" x14ac:dyDescent="0.3">
      <c r="A258" s="11" t="str">
        <f t="shared" si="3"/>
        <v>FRECUENCIA COMPRA (Actos)Cerveza</v>
      </c>
      <c r="B258" s="11" t="s">
        <v>137</v>
      </c>
      <c r="C258" s="11" t="s">
        <v>94</v>
      </c>
      <c r="D258" s="12">
        <v>10.672357803136199</v>
      </c>
      <c r="E258" s="12">
        <v>7.3988981945133796</v>
      </c>
      <c r="F258" s="12">
        <v>7.0121453117381396</v>
      </c>
      <c r="G258" s="12">
        <v>7.6588279608243104</v>
      </c>
      <c r="H258" s="12">
        <v>10.594579224188401</v>
      </c>
      <c r="I258" s="12">
        <v>7.1617664434502402</v>
      </c>
      <c r="J258" s="12">
        <v>7.1377312519712302</v>
      </c>
      <c r="K258" s="12">
        <v>7.7123853380168503</v>
      </c>
      <c r="L258" s="12">
        <v>10.091126287079501</v>
      </c>
      <c r="M258" s="12"/>
      <c r="N258" s="12"/>
    </row>
    <row r="259" spans="1:14" x14ac:dyDescent="0.3">
      <c r="A259" s="11" t="str">
        <f t="shared" si="3"/>
        <v>FRECUENCIA COMPRA (Actos)Con alcohol</v>
      </c>
      <c r="B259" s="11" t="s">
        <v>137</v>
      </c>
      <c r="C259" s="11" t="s">
        <v>95</v>
      </c>
      <c r="D259" s="12">
        <v>10.068523367985501</v>
      </c>
      <c r="E259" s="12">
        <v>6.9161947772824597</v>
      </c>
      <c r="F259" s="12">
        <v>6.6349733834462397</v>
      </c>
      <c r="G259" s="12">
        <v>7.19804469811963</v>
      </c>
      <c r="H259" s="12">
        <v>9.8968237479833405</v>
      </c>
      <c r="I259" s="12">
        <v>6.7090127552476302</v>
      </c>
      <c r="J259" s="12">
        <v>6.7052671055426796</v>
      </c>
      <c r="K259" s="12">
        <v>7.2032361462984502</v>
      </c>
      <c r="L259" s="12">
        <v>9.5149339596967302</v>
      </c>
      <c r="M259" s="12"/>
      <c r="N259" s="12"/>
    </row>
    <row r="260" spans="1:14" x14ac:dyDescent="0.3">
      <c r="A260" s="11" t="str">
        <f t="shared" ref="A260:A323" si="4">B260&amp;C260</f>
        <v>FRECUENCIA COMPRA (Actos)Sin alcohol</v>
      </c>
      <c r="B260" s="11" t="s">
        <v>137</v>
      </c>
      <c r="C260" s="11" t="s">
        <v>96</v>
      </c>
      <c r="D260" s="12">
        <v>4.6114778808432302</v>
      </c>
      <c r="E260" s="12">
        <v>3.9688202399018802</v>
      </c>
      <c r="F260" s="12">
        <v>3.7618107046025102</v>
      </c>
      <c r="G260" s="12">
        <v>3.9177737436000801</v>
      </c>
      <c r="H260" s="12">
        <v>4.9109280145893104</v>
      </c>
      <c r="I260" s="12">
        <v>3.9743527833944299</v>
      </c>
      <c r="J260" s="12">
        <v>3.8011540622969999</v>
      </c>
      <c r="K260" s="12">
        <v>3.9804623173954901</v>
      </c>
      <c r="L260" s="12">
        <v>4.5553505178208402</v>
      </c>
      <c r="M260" s="12"/>
      <c r="N260" s="12"/>
    </row>
    <row r="261" spans="1:14" x14ac:dyDescent="0.3">
      <c r="A261" s="11" t="str">
        <f t="shared" si="4"/>
        <v>FRECUENCIA COMPRA (Actos)Cerveza Envasada</v>
      </c>
      <c r="B261" s="11" t="s">
        <v>137</v>
      </c>
      <c r="C261" s="11" t="s">
        <v>97</v>
      </c>
      <c r="D261" s="12">
        <v>6.9026192138695803</v>
      </c>
      <c r="E261" s="12">
        <v>5.1884816105552103</v>
      </c>
      <c r="F261" s="12">
        <v>4.9944820828243204</v>
      </c>
      <c r="G261" s="12">
        <v>5.3433788786412304</v>
      </c>
      <c r="H261" s="12">
        <v>6.7865723361071497</v>
      </c>
      <c r="I261" s="12">
        <v>5.0892105838746797</v>
      </c>
      <c r="J261" s="12">
        <v>5.3337260140507201</v>
      </c>
      <c r="K261" s="12">
        <v>5.4099036877989599</v>
      </c>
      <c r="L261" s="12">
        <v>6.7418157792609703</v>
      </c>
      <c r="M261" s="12"/>
      <c r="N261" s="12"/>
    </row>
    <row r="262" spans="1:14" x14ac:dyDescent="0.3">
      <c r="A262" s="11" t="str">
        <f t="shared" si="4"/>
        <v>FRECUENCIA COMPRA (Actos)Cerveza Surtidor</v>
      </c>
      <c r="B262" s="11" t="s">
        <v>137</v>
      </c>
      <c r="C262" s="11" t="s">
        <v>98</v>
      </c>
      <c r="D262" s="12">
        <v>7.0675624599022502</v>
      </c>
      <c r="E262" s="12">
        <v>5.16982144360927</v>
      </c>
      <c r="F262" s="12">
        <v>4.8255286162126803</v>
      </c>
      <c r="G262" s="12">
        <v>5.2350849884338304</v>
      </c>
      <c r="H262" s="12">
        <v>7.3165247888441902</v>
      </c>
      <c r="I262" s="12">
        <v>4.9793343974494304</v>
      </c>
      <c r="J262" s="12">
        <v>4.8712537395018103</v>
      </c>
      <c r="K262" s="12">
        <v>5.2843702866634397</v>
      </c>
      <c r="L262" s="12">
        <v>6.8845251249796302</v>
      </c>
      <c r="M262" s="12"/>
      <c r="N262" s="12"/>
    </row>
    <row r="263" spans="1:14" x14ac:dyDescent="0.3">
      <c r="A263" s="11" t="str">
        <f t="shared" si="4"/>
        <v>FRECUENCIA COMPRA (Actos)Otras Cervezas</v>
      </c>
      <c r="B263" s="11" t="s">
        <v>137</v>
      </c>
      <c r="C263" s="11" t="s">
        <v>99</v>
      </c>
      <c r="D263" s="12">
        <v>1.27838936038708</v>
      </c>
      <c r="E263" s="12">
        <v>1.38084097892258</v>
      </c>
      <c r="F263" s="12">
        <v>1.1257023839818501</v>
      </c>
      <c r="G263" s="12">
        <v>1.09402137730972</v>
      </c>
      <c r="H263" s="12">
        <v>2.7285584149137501</v>
      </c>
      <c r="I263" s="12">
        <v>1.8690949079958099</v>
      </c>
      <c r="J263" s="12">
        <v>1.4291383361440999</v>
      </c>
      <c r="K263" s="12">
        <v>1.9125419764071101</v>
      </c>
      <c r="L263" s="12">
        <v>1.97962921955561</v>
      </c>
      <c r="M263" s="12"/>
      <c r="N263" s="12"/>
    </row>
    <row r="264" spans="1:14" x14ac:dyDescent="0.3">
      <c r="A264" s="11" t="str">
        <f t="shared" si="4"/>
        <v>FRECUENCIA COMPRA (Actos)Espirituosas</v>
      </c>
      <c r="B264" s="11" t="s">
        <v>137</v>
      </c>
      <c r="C264" s="11" t="s">
        <v>100</v>
      </c>
      <c r="D264" s="12">
        <v>3.9552637528880799</v>
      </c>
      <c r="E264" s="12">
        <v>3.4307793385669001</v>
      </c>
      <c r="F264" s="12">
        <v>3.53509617299407</v>
      </c>
      <c r="G264" s="12">
        <v>3.50655191097042</v>
      </c>
      <c r="H264" s="12">
        <v>4.0512810526830902</v>
      </c>
      <c r="I264" s="12">
        <v>3.19698499979022</v>
      </c>
      <c r="J264" s="12">
        <v>3.5519711894034498</v>
      </c>
      <c r="K264" s="12">
        <v>3.3110620310490702</v>
      </c>
      <c r="L264" s="12">
        <v>3.8753569241233499</v>
      </c>
      <c r="M264" s="12"/>
      <c r="N264" s="12"/>
    </row>
    <row r="265" spans="1:14" x14ac:dyDescent="0.3">
      <c r="A265" s="11" t="str">
        <f t="shared" si="4"/>
        <v>FRECUENCIA COMPRA (Actos)Whisky</v>
      </c>
      <c r="B265" s="11" t="s">
        <v>137</v>
      </c>
      <c r="C265" s="11" t="s">
        <v>101</v>
      </c>
      <c r="D265" s="12">
        <v>4.0087218382920797</v>
      </c>
      <c r="E265" s="12">
        <v>3.91331237159502</v>
      </c>
      <c r="F265" s="12">
        <v>3.8700962950778699</v>
      </c>
      <c r="G265" s="12">
        <v>3.4712738354417998</v>
      </c>
      <c r="H265" s="12">
        <v>4.1762410867641702</v>
      </c>
      <c r="I265" s="12">
        <v>3.4554966704266099</v>
      </c>
      <c r="J265" s="12">
        <v>4.3183767416225498</v>
      </c>
      <c r="K265" s="12">
        <v>3.7803130944916199</v>
      </c>
      <c r="L265" s="12">
        <v>4.8590517427751996</v>
      </c>
      <c r="M265" s="12"/>
      <c r="N265" s="12"/>
    </row>
    <row r="266" spans="1:14" x14ac:dyDescent="0.3">
      <c r="A266" s="11" t="str">
        <f t="shared" si="4"/>
        <v>FRECUENCIA COMPRA (Actos)Brandy</v>
      </c>
      <c r="B266" s="11" t="s">
        <v>137</v>
      </c>
      <c r="C266" s="11" t="s">
        <v>102</v>
      </c>
      <c r="D266" s="12">
        <v>3.2021628536220899</v>
      </c>
      <c r="E266" s="12">
        <v>3.2058614613847198</v>
      </c>
      <c r="F266" s="12">
        <v>3.0721662351324102</v>
      </c>
      <c r="G266" s="12">
        <v>5.2586950130726899</v>
      </c>
      <c r="H266" s="12">
        <v>2.3950866185571398</v>
      </c>
      <c r="I266" s="12">
        <v>2.71812309411149</v>
      </c>
      <c r="J266" s="12">
        <v>3.3542491479113701</v>
      </c>
      <c r="K266" s="12">
        <v>4.0451597819847898</v>
      </c>
      <c r="L266" s="12">
        <v>2.2743119805935699</v>
      </c>
      <c r="M266" s="12"/>
      <c r="N266" s="12"/>
    </row>
    <row r="267" spans="1:14" x14ac:dyDescent="0.3">
      <c r="A267" s="11" t="str">
        <f t="shared" si="4"/>
        <v>FRECUENCIA COMPRA (Actos)Ginebra</v>
      </c>
      <c r="B267" s="11" t="s">
        <v>137</v>
      </c>
      <c r="C267" s="11" t="s">
        <v>103</v>
      </c>
      <c r="D267" s="12">
        <v>2.38292004426724</v>
      </c>
      <c r="E267" s="12">
        <v>2.2780043837064299</v>
      </c>
      <c r="F267" s="12">
        <v>2.4326122843517601</v>
      </c>
      <c r="G267" s="12">
        <v>2.3579810649991999</v>
      </c>
      <c r="H267" s="12">
        <v>2.7711917920956499</v>
      </c>
      <c r="I267" s="12">
        <v>2.2379692231563202</v>
      </c>
      <c r="J267" s="12">
        <v>2.2302038481161799</v>
      </c>
      <c r="K267" s="12">
        <v>2.0805262700904401</v>
      </c>
      <c r="L267" s="12">
        <v>2.4782659651070298</v>
      </c>
      <c r="M267" s="12"/>
      <c r="N267" s="12"/>
    </row>
    <row r="268" spans="1:14" x14ac:dyDescent="0.3">
      <c r="A268" s="11" t="str">
        <f t="shared" si="4"/>
        <v>FRECUENCIA COMPRA (Actos)Ron</v>
      </c>
      <c r="B268" s="11" t="s">
        <v>137</v>
      </c>
      <c r="C268" s="11" t="s">
        <v>104</v>
      </c>
      <c r="D268" s="12">
        <v>2.5283789997635902</v>
      </c>
      <c r="E268" s="12">
        <v>1.9768232361665401</v>
      </c>
      <c r="F268" s="12">
        <v>2.2319179620675702</v>
      </c>
      <c r="G268" s="12">
        <v>1.9411145644088801</v>
      </c>
      <c r="H268" s="12">
        <v>2.4155974448936899</v>
      </c>
      <c r="I268" s="12">
        <v>2.15717027299659</v>
      </c>
      <c r="J268" s="12">
        <v>2.2487099776975699</v>
      </c>
      <c r="K268" s="12">
        <v>1.9693798816500201</v>
      </c>
      <c r="L268" s="12">
        <v>2.47519184695029</v>
      </c>
      <c r="M268" s="12"/>
      <c r="N268" s="12"/>
    </row>
    <row r="269" spans="1:14" x14ac:dyDescent="0.3">
      <c r="A269" s="11" t="str">
        <f t="shared" si="4"/>
        <v>FRECUENCIA COMPRA (Actos)Anis</v>
      </c>
      <c r="B269" s="11" t="s">
        <v>137</v>
      </c>
      <c r="C269" s="11" t="s">
        <v>105</v>
      </c>
      <c r="D269" s="12">
        <v>1.9765376962316701</v>
      </c>
      <c r="E269" s="12">
        <v>1.5951458932760001</v>
      </c>
      <c r="F269" s="12">
        <v>1.9782691562879</v>
      </c>
      <c r="G269" s="12">
        <v>3.45109349132131</v>
      </c>
      <c r="H269" s="12">
        <v>2.9280972979611501</v>
      </c>
      <c r="I269" s="12">
        <v>1.92838294204567</v>
      </c>
      <c r="J269" s="12">
        <v>2.7063899298781098</v>
      </c>
      <c r="K269" s="12">
        <v>2.9826546841768802</v>
      </c>
      <c r="L269" s="12">
        <v>4.3736176914700398</v>
      </c>
      <c r="M269" s="12"/>
      <c r="N269" s="12"/>
    </row>
    <row r="270" spans="1:14" x14ac:dyDescent="0.3">
      <c r="A270" s="11" t="str">
        <f t="shared" si="4"/>
        <v>FRECUENCIA COMPRA (Actos)Otras Espirituosas</v>
      </c>
      <c r="B270" s="11" t="s">
        <v>137</v>
      </c>
      <c r="C270" s="11" t="s">
        <v>106</v>
      </c>
      <c r="D270" s="12">
        <v>3.1305736396349602</v>
      </c>
      <c r="E270" s="12">
        <v>2.8066240884689999</v>
      </c>
      <c r="F270" s="12">
        <v>2.8906930383157401</v>
      </c>
      <c r="G270" s="12">
        <v>2.7630583626231999</v>
      </c>
      <c r="H270" s="12">
        <v>2.9996536187229399</v>
      </c>
      <c r="I270" s="12">
        <v>2.4839389192076502</v>
      </c>
      <c r="J270" s="12">
        <v>2.7128870107415</v>
      </c>
      <c r="K270" s="12">
        <v>2.6073483237024702</v>
      </c>
      <c r="L270" s="12">
        <v>2.8157243304472002</v>
      </c>
      <c r="M270" s="12"/>
      <c r="N270" s="12"/>
    </row>
    <row r="271" spans="1:14" x14ac:dyDescent="0.3">
      <c r="A271" s="11" t="str">
        <f t="shared" si="4"/>
        <v>FRECUENCIA COMPRA (Actos)T.Zumo+Horchata+Mosto</v>
      </c>
      <c r="B271" s="11" t="s">
        <v>137</v>
      </c>
      <c r="C271" s="11" t="s">
        <v>107</v>
      </c>
      <c r="D271" s="12">
        <v>3.2116314784964102</v>
      </c>
      <c r="E271" s="12">
        <v>2.7643002559241401</v>
      </c>
      <c r="F271" s="12">
        <v>2.7347888002300502</v>
      </c>
      <c r="G271" s="12">
        <v>2.7977184593057798</v>
      </c>
      <c r="H271" s="12">
        <v>3.14205026976544</v>
      </c>
      <c r="I271" s="12">
        <v>2.6046220692035198</v>
      </c>
      <c r="J271" s="12">
        <v>2.7387688811797801</v>
      </c>
      <c r="K271" s="12">
        <v>2.7864097650266801</v>
      </c>
      <c r="L271" s="12">
        <v>3.0461329984008101</v>
      </c>
      <c r="M271" s="12"/>
      <c r="N271" s="12"/>
    </row>
    <row r="272" spans="1:14" x14ac:dyDescent="0.3">
      <c r="A272" s="11" t="str">
        <f t="shared" si="4"/>
        <v>FRECUENCIA COMPRA (Actos)Agua Envasada</v>
      </c>
      <c r="B272" s="11" t="s">
        <v>137</v>
      </c>
      <c r="C272" s="11" t="s">
        <v>108</v>
      </c>
      <c r="D272" s="12">
        <v>7.8050422768467298</v>
      </c>
      <c r="E272" s="12">
        <v>5.3659280878685802</v>
      </c>
      <c r="F272" s="12">
        <v>5.45087010849781</v>
      </c>
      <c r="G272" s="12">
        <v>5.6102451660128301</v>
      </c>
      <c r="H272" s="12">
        <v>7.5554139444916002</v>
      </c>
      <c r="I272" s="12">
        <v>5.6772910908055598</v>
      </c>
      <c r="J272" s="12">
        <v>5.3290902822346302</v>
      </c>
      <c r="K272" s="12">
        <v>5.9423092409128104</v>
      </c>
      <c r="L272" s="12">
        <v>7.5827152381648197</v>
      </c>
      <c r="M272" s="12"/>
      <c r="N272" s="12"/>
    </row>
    <row r="273" spans="1:14" x14ac:dyDescent="0.3">
      <c r="A273" s="11" t="str">
        <f t="shared" si="4"/>
        <v>FRECUENCIA COMPRA (Actos)Bebidas Refrescantes</v>
      </c>
      <c r="B273" s="11" t="s">
        <v>137</v>
      </c>
      <c r="C273" s="11" t="s">
        <v>109</v>
      </c>
      <c r="D273" s="12">
        <v>8.9655643354275902</v>
      </c>
      <c r="E273" s="12">
        <v>5.6995704524737096</v>
      </c>
      <c r="F273" s="12">
        <v>5.6070509873422401</v>
      </c>
      <c r="G273" s="12">
        <v>6.3192443200778996</v>
      </c>
      <c r="H273" s="12">
        <v>8.8434563454387103</v>
      </c>
      <c r="I273" s="12">
        <v>6.13580804091918</v>
      </c>
      <c r="J273" s="12">
        <v>6.0673925138642604</v>
      </c>
      <c r="K273" s="12">
        <v>6.66700248223676</v>
      </c>
      <c r="L273" s="12">
        <v>8.9269311064718195</v>
      </c>
      <c r="M273" s="12"/>
      <c r="N273" s="12"/>
    </row>
    <row r="274" spans="1:14" x14ac:dyDescent="0.3">
      <c r="A274" s="11" t="str">
        <f t="shared" si="4"/>
        <v>FRECUENCIA COMPRA (Actos)Colas</v>
      </c>
      <c r="B274" s="11" t="s">
        <v>137</v>
      </c>
      <c r="C274" s="11" t="s">
        <v>110</v>
      </c>
      <c r="D274" s="12">
        <v>6.9158162196659001</v>
      </c>
      <c r="E274" s="12">
        <v>4.8614656918472399</v>
      </c>
      <c r="F274" s="12">
        <v>4.5897509040318401</v>
      </c>
      <c r="G274" s="12">
        <v>5.1714711233010204</v>
      </c>
      <c r="H274" s="12">
        <v>6.84396251191815</v>
      </c>
      <c r="I274" s="12">
        <v>5.11315898191447</v>
      </c>
      <c r="J274" s="12">
        <v>5.0689211986427898</v>
      </c>
      <c r="K274" s="12">
        <v>5.4585620337894198</v>
      </c>
      <c r="L274" s="12">
        <v>6.8286948407492698</v>
      </c>
      <c r="M274" s="12"/>
      <c r="N274" s="12"/>
    </row>
    <row r="275" spans="1:14" x14ac:dyDescent="0.3">
      <c r="A275" s="11" t="str">
        <f t="shared" si="4"/>
        <v>FRECUENCIA COMPRA (Actos)Cola Regular</v>
      </c>
      <c r="B275" s="11" t="s">
        <v>137</v>
      </c>
      <c r="C275" s="11" t="s">
        <v>111</v>
      </c>
      <c r="D275" s="12">
        <v>5.1715105159562897</v>
      </c>
      <c r="E275" s="12">
        <v>3.98121646296774</v>
      </c>
      <c r="F275" s="12">
        <v>3.8145118211171001</v>
      </c>
      <c r="G275" s="12">
        <v>4.1003098328298702</v>
      </c>
      <c r="H275" s="12">
        <v>5.1428675947991103</v>
      </c>
      <c r="I275" s="12">
        <v>4.0368740403651699</v>
      </c>
      <c r="J275" s="12">
        <v>4.1048161964936698</v>
      </c>
      <c r="K275" s="12">
        <v>4.2886126257164596</v>
      </c>
      <c r="L275" s="12">
        <v>5.2214726056994003</v>
      </c>
      <c r="M275" s="12"/>
      <c r="N275" s="12"/>
    </row>
    <row r="276" spans="1:14" x14ac:dyDescent="0.3">
      <c r="A276" s="11" t="str">
        <f t="shared" si="4"/>
        <v>FRECUENCIA COMPRA (Actos)Light/Zero</v>
      </c>
      <c r="B276" s="11" t="s">
        <v>137</v>
      </c>
      <c r="C276" s="11" t="s">
        <v>112</v>
      </c>
      <c r="D276" s="12">
        <v>5.7796182554558797</v>
      </c>
      <c r="E276" s="12">
        <v>4.0430812576643103</v>
      </c>
      <c r="F276" s="12">
        <v>3.8784980849054498</v>
      </c>
      <c r="G276" s="12">
        <v>4.3595693179323298</v>
      </c>
      <c r="H276" s="12">
        <v>5.6386970289323797</v>
      </c>
      <c r="I276" s="12">
        <v>4.4307381901001204</v>
      </c>
      <c r="J276" s="12">
        <v>4.24952155437082</v>
      </c>
      <c r="K276" s="12">
        <v>4.6251904322934401</v>
      </c>
      <c r="L276" s="12">
        <v>5.5476001233313497</v>
      </c>
      <c r="M276" s="12"/>
      <c r="N276" s="12"/>
    </row>
    <row r="277" spans="1:14" x14ac:dyDescent="0.3">
      <c r="A277" s="11" t="str">
        <f t="shared" si="4"/>
        <v>FRECUENCIA COMPRA (Actos)Otra Variedad Cola</v>
      </c>
      <c r="B277" s="11" t="s">
        <v>137</v>
      </c>
      <c r="C277" s="11" t="s">
        <v>113</v>
      </c>
      <c r="D277" s="12" t="s">
        <v>134</v>
      </c>
      <c r="E277" s="12" t="s">
        <v>134</v>
      </c>
      <c r="F277" s="12" t="s">
        <v>134</v>
      </c>
      <c r="G277" s="12" t="s">
        <v>134</v>
      </c>
      <c r="H277" s="12" t="s">
        <v>134</v>
      </c>
      <c r="I277" s="12" t="s">
        <v>134</v>
      </c>
      <c r="J277" s="12" t="s">
        <v>134</v>
      </c>
      <c r="K277" s="12" t="s">
        <v>134</v>
      </c>
      <c r="L277" s="12" t="s">
        <v>134</v>
      </c>
      <c r="M277" s="12"/>
      <c r="N277" s="12"/>
    </row>
    <row r="278" spans="1:14" x14ac:dyDescent="0.3">
      <c r="A278" s="11" t="str">
        <f t="shared" si="4"/>
        <v>FRECUENCIA COMPRA (Actos)Con Cafeina</v>
      </c>
      <c r="B278" s="11" t="s">
        <v>137</v>
      </c>
      <c r="C278" s="11" t="s">
        <v>114</v>
      </c>
      <c r="D278" s="12">
        <v>6.5175680084713798</v>
      </c>
      <c r="E278" s="12">
        <v>4.5878575844232596</v>
      </c>
      <c r="F278" s="12">
        <v>4.52269547823024</v>
      </c>
      <c r="G278" s="12">
        <v>4.9440138340240498</v>
      </c>
      <c r="H278" s="12">
        <v>6.4431894041470903</v>
      </c>
      <c r="I278" s="12">
        <v>4.9170925819022004</v>
      </c>
      <c r="J278" s="12">
        <v>4.8706658616525802</v>
      </c>
      <c r="K278" s="12">
        <v>5.2680764359270897</v>
      </c>
      <c r="L278" s="12">
        <v>6.4694921387324902</v>
      </c>
      <c r="M278" s="12"/>
      <c r="N278" s="12"/>
    </row>
    <row r="279" spans="1:14" x14ac:dyDescent="0.3">
      <c r="A279" s="11" t="str">
        <f t="shared" si="4"/>
        <v>FRECUENCIA COMPRA (Actos)Sin Cafeina</v>
      </c>
      <c r="B279" s="11" t="s">
        <v>137</v>
      </c>
      <c r="C279" s="11" t="s">
        <v>115</v>
      </c>
      <c r="D279" s="12">
        <v>3.4155073885397398</v>
      </c>
      <c r="E279" s="12">
        <v>2.8893447386803599</v>
      </c>
      <c r="F279" s="12">
        <v>2.3781625350044302</v>
      </c>
      <c r="G279" s="12">
        <v>2.5328363691884999</v>
      </c>
      <c r="H279" s="12">
        <v>3.2065931839836801</v>
      </c>
      <c r="I279" s="12">
        <v>2.6243210758234001</v>
      </c>
      <c r="J279" s="12">
        <v>2.3539571663218002</v>
      </c>
      <c r="K279" s="12">
        <v>2.6246820952268801</v>
      </c>
      <c r="L279" s="12">
        <v>3.1593181747774599</v>
      </c>
      <c r="M279" s="12"/>
      <c r="N279" s="12"/>
    </row>
    <row r="280" spans="1:14" x14ac:dyDescent="0.3">
      <c r="A280" s="11" t="str">
        <f t="shared" si="4"/>
        <v>FRECUENCIA COMPRA (Actos)Frutas con gas</v>
      </c>
      <c r="B280" s="11" t="s">
        <v>137</v>
      </c>
      <c r="C280" s="11" t="s">
        <v>116</v>
      </c>
      <c r="D280" s="12">
        <v>3.5951112240298699</v>
      </c>
      <c r="E280" s="12">
        <v>2.5290257044211102</v>
      </c>
      <c r="F280" s="12">
        <v>2.57918725667226</v>
      </c>
      <c r="G280" s="12">
        <v>2.8506488289782599</v>
      </c>
      <c r="H280" s="12">
        <v>3.7079123790760802</v>
      </c>
      <c r="I280" s="12">
        <v>3.0163361868071599</v>
      </c>
      <c r="J280" s="12">
        <v>2.8333072299510502</v>
      </c>
      <c r="K280" s="12">
        <v>2.9449699551016502</v>
      </c>
      <c r="L280" s="12">
        <v>3.2404899512517402</v>
      </c>
      <c r="M280" s="12"/>
      <c r="N280" s="12"/>
    </row>
    <row r="281" spans="1:14" x14ac:dyDescent="0.3">
      <c r="A281" s="11" t="str">
        <f t="shared" si="4"/>
        <v>FRECUENCIA COMPRA (Actos)Frutas sin gas</v>
      </c>
      <c r="B281" s="11" t="s">
        <v>137</v>
      </c>
      <c r="C281" s="11" t="s">
        <v>117</v>
      </c>
      <c r="D281" s="12">
        <v>2.3193875760732499</v>
      </c>
      <c r="E281" s="12">
        <v>1.70472132464541</v>
      </c>
      <c r="F281" s="12">
        <v>1.96469628713161</v>
      </c>
      <c r="G281" s="12">
        <v>1.74756191036499</v>
      </c>
      <c r="H281" s="12">
        <v>2.6296914768017099</v>
      </c>
      <c r="I281" s="12">
        <v>2.17482101929216</v>
      </c>
      <c r="J281" s="12">
        <v>2.4068896051390198</v>
      </c>
      <c r="K281" s="12">
        <v>2.50088823916863</v>
      </c>
      <c r="L281" s="12">
        <v>2.7949917891263198</v>
      </c>
      <c r="M281" s="12"/>
      <c r="N281" s="12"/>
    </row>
    <row r="282" spans="1:14" x14ac:dyDescent="0.3">
      <c r="A282" s="11" t="str">
        <f t="shared" si="4"/>
        <v>FRECUENCIA COMPRA (Actos)Mixers</v>
      </c>
      <c r="B282" s="11" t="s">
        <v>137</v>
      </c>
      <c r="C282" s="11" t="s">
        <v>118</v>
      </c>
      <c r="D282" s="12">
        <v>2.2539566238981799</v>
      </c>
      <c r="E282" s="12">
        <v>1.53333168472425</v>
      </c>
      <c r="F282" s="12">
        <v>1.6031886042072501</v>
      </c>
      <c r="G282" s="12">
        <v>1.86948881970158</v>
      </c>
      <c r="H282" s="12">
        <v>2.08528676520221</v>
      </c>
      <c r="I282" s="12">
        <v>1.5476205889997601</v>
      </c>
      <c r="J282" s="12">
        <v>1.50423715800335</v>
      </c>
      <c r="K282" s="12">
        <v>1.83420609888437</v>
      </c>
      <c r="L282" s="12">
        <v>1.93133658033644</v>
      </c>
      <c r="M282" s="12"/>
      <c r="N282" s="12"/>
    </row>
    <row r="283" spans="1:14" x14ac:dyDescent="0.3">
      <c r="A283" s="11" t="str">
        <f t="shared" si="4"/>
        <v>FRECUENCIA COMPRA (Actos)Isotonicas</v>
      </c>
      <c r="B283" s="11" t="s">
        <v>137</v>
      </c>
      <c r="C283" s="11" t="s">
        <v>119</v>
      </c>
      <c r="D283" s="12">
        <v>3.42930864992341</v>
      </c>
      <c r="E283" s="12">
        <v>2.66954942888706</v>
      </c>
      <c r="F283" s="12">
        <v>2.8275175566719701</v>
      </c>
      <c r="G283" s="12">
        <v>2.78990809240881</v>
      </c>
      <c r="H283" s="12">
        <v>3.4520375962441201</v>
      </c>
      <c r="I283" s="12">
        <v>2.9924036744999598</v>
      </c>
      <c r="J283" s="12">
        <v>2.9385330773398</v>
      </c>
      <c r="K283" s="12">
        <v>2.8808390654687801</v>
      </c>
      <c r="L283" s="12">
        <v>3.9736735678465802</v>
      </c>
      <c r="M283" s="12"/>
      <c r="N283" s="12"/>
    </row>
    <row r="284" spans="1:14" x14ac:dyDescent="0.3">
      <c r="A284" s="11" t="str">
        <f t="shared" si="4"/>
        <v>FRECUENCIA COMPRA (Actos)Energeticas</v>
      </c>
      <c r="B284" s="11" t="s">
        <v>137</v>
      </c>
      <c r="C284" s="11" t="s">
        <v>120</v>
      </c>
      <c r="D284" s="12">
        <v>4.6636260562214096</v>
      </c>
      <c r="E284" s="12">
        <v>3.5741441051023002</v>
      </c>
      <c r="F284" s="12">
        <v>3.48696510580446</v>
      </c>
      <c r="G284" s="12">
        <v>4.0588690454722798</v>
      </c>
      <c r="H284" s="12">
        <v>4.8558349939500198</v>
      </c>
      <c r="I284" s="12">
        <v>4.0089050164011804</v>
      </c>
      <c r="J284" s="12">
        <v>3.6427245760432898</v>
      </c>
      <c r="K284" s="12">
        <v>4.9594950857945701</v>
      </c>
      <c r="L284" s="12">
        <v>6.4555486873681902</v>
      </c>
      <c r="M284" s="12"/>
      <c r="N284" s="12"/>
    </row>
    <row r="285" spans="1:14" x14ac:dyDescent="0.3">
      <c r="A285" s="11" t="str">
        <f t="shared" si="4"/>
        <v>FRECUENCIA COMPRA (Actos)Gaseosas</v>
      </c>
      <c r="B285" s="11" t="s">
        <v>137</v>
      </c>
      <c r="C285" s="11" t="s">
        <v>121</v>
      </c>
      <c r="D285" s="12">
        <v>2.53963645643592</v>
      </c>
      <c r="E285" s="12">
        <v>3.2854341995088099</v>
      </c>
      <c r="F285" s="12">
        <v>3.2160262449460202</v>
      </c>
      <c r="G285" s="12">
        <v>2.7178827878557299</v>
      </c>
      <c r="H285" s="12">
        <v>3.1223629637123</v>
      </c>
      <c r="I285" s="12">
        <v>2.7999562544597199</v>
      </c>
      <c r="J285" s="12">
        <v>2.3049668718014198</v>
      </c>
      <c r="K285" s="12">
        <v>2.7761085657089</v>
      </c>
      <c r="L285" s="12">
        <v>3.0176934414087699</v>
      </c>
      <c r="M285" s="12"/>
      <c r="N285" s="12"/>
    </row>
    <row r="286" spans="1:14" x14ac:dyDescent="0.3">
      <c r="A286" s="11" t="str">
        <f t="shared" si="4"/>
        <v>FRECUENCIA COMPRA (Actos)Bebidas Zumo+Leche</v>
      </c>
      <c r="B286" s="11" t="s">
        <v>137</v>
      </c>
      <c r="C286" s="11" t="s">
        <v>122</v>
      </c>
      <c r="D286" s="12">
        <v>1.7561008955663799</v>
      </c>
      <c r="E286" s="12">
        <v>1.65199026568565</v>
      </c>
      <c r="F286" s="12">
        <v>1.6594830444786299</v>
      </c>
      <c r="G286" s="12">
        <v>2.1856923829019399</v>
      </c>
      <c r="H286" s="12">
        <v>1.8038571279304101</v>
      </c>
      <c r="I286" s="12">
        <v>2.7438313322214598</v>
      </c>
      <c r="J286" s="12">
        <v>1.7048428836785401</v>
      </c>
      <c r="K286" s="12">
        <v>1.86144524972091</v>
      </c>
      <c r="L286" s="12">
        <v>1.98929352202121</v>
      </c>
      <c r="M286" s="12"/>
      <c r="N286" s="12"/>
    </row>
    <row r="287" spans="1:14" x14ac:dyDescent="0.3">
      <c r="A287" s="11" t="str">
        <f t="shared" si="4"/>
        <v>FRECUENCIA COMPRA (Actos)Resto</v>
      </c>
      <c r="B287" s="11" t="s">
        <v>137</v>
      </c>
      <c r="C287" s="11" t="s">
        <v>123</v>
      </c>
      <c r="D287" s="12">
        <v>3.3824844005841501</v>
      </c>
      <c r="E287" s="12">
        <v>2.2964714948871801</v>
      </c>
      <c r="F287" s="12">
        <v>2.5178685987466598</v>
      </c>
      <c r="G287" s="12">
        <v>2.66616248847712</v>
      </c>
      <c r="H287" s="12">
        <v>2.6379921812957101</v>
      </c>
      <c r="I287" s="12">
        <v>2.1998767154918801</v>
      </c>
      <c r="J287" s="12">
        <v>2.22445115431205</v>
      </c>
      <c r="K287" s="12">
        <v>1.8801731010647</v>
      </c>
      <c r="L287" s="12">
        <v>2.3536248235936599</v>
      </c>
      <c r="M287" s="12"/>
      <c r="N287" s="12"/>
    </row>
    <row r="288" spans="1:14" x14ac:dyDescent="0.3">
      <c r="A288" s="11" t="str">
        <f t="shared" si="4"/>
        <v>COMPRA MEDIA (Consumiciones)TOTAL BEBIDAS</v>
      </c>
      <c r="B288" s="11" t="s">
        <v>138</v>
      </c>
      <c r="C288" s="11" t="s">
        <v>46</v>
      </c>
      <c r="D288" s="12">
        <v>74.450470951925297</v>
      </c>
      <c r="E288" s="12">
        <v>52.339825353943702</v>
      </c>
      <c r="F288" s="12">
        <v>49.774540555880797</v>
      </c>
      <c r="G288" s="12">
        <v>52.971762169976998</v>
      </c>
      <c r="H288" s="12">
        <v>72.255833089537703</v>
      </c>
      <c r="I288" s="12">
        <v>49.135006663272897</v>
      </c>
      <c r="J288" s="12">
        <v>48.116411581720897</v>
      </c>
      <c r="K288" s="12">
        <v>50.662081905068</v>
      </c>
      <c r="L288" s="12">
        <v>68.212477342376999</v>
      </c>
      <c r="M288" s="12"/>
      <c r="N288" s="12"/>
    </row>
    <row r="289" spans="1:14" x14ac:dyDescent="0.3">
      <c r="A289" s="11" t="str">
        <f t="shared" si="4"/>
        <v>COMPRA MEDIA (Consumiciones).Total Bebidas Caliente</v>
      </c>
      <c r="B289" s="11" t="s">
        <v>138</v>
      </c>
      <c r="C289" s="11" t="s">
        <v>51</v>
      </c>
      <c r="D289" s="12">
        <v>32.242122660151601</v>
      </c>
      <c r="E289" s="12">
        <v>27.011784515213002</v>
      </c>
      <c r="F289" s="12">
        <v>27.720348761088001</v>
      </c>
      <c r="G289" s="12">
        <v>26.606444414781802</v>
      </c>
      <c r="H289" s="12">
        <v>32.0456792503537</v>
      </c>
      <c r="I289" s="12">
        <v>25.358696481102601</v>
      </c>
      <c r="J289" s="12">
        <v>26.070870032824001</v>
      </c>
      <c r="K289" s="12">
        <v>24.9454557848089</v>
      </c>
      <c r="L289" s="12">
        <v>30.3896835108585</v>
      </c>
      <c r="M289" s="12"/>
      <c r="N289" s="12"/>
    </row>
    <row r="290" spans="1:14" x14ac:dyDescent="0.3">
      <c r="A290" s="11" t="str">
        <f t="shared" si="4"/>
        <v>COMPRA MEDIA (Consumiciones)Cafe</v>
      </c>
      <c r="B290" s="11" t="s">
        <v>138</v>
      </c>
      <c r="C290" s="11" t="s">
        <v>56</v>
      </c>
      <c r="D290" s="12">
        <v>19.6372941249322</v>
      </c>
      <c r="E290" s="12">
        <v>17.5359537729985</v>
      </c>
      <c r="F290" s="12">
        <v>17.6332646940185</v>
      </c>
      <c r="G290" s="12">
        <v>17.063271402427599</v>
      </c>
      <c r="H290" s="12">
        <v>19.7048312281538</v>
      </c>
      <c r="I290" s="12">
        <v>15.9112231978579</v>
      </c>
      <c r="J290" s="12">
        <v>16.403645335737401</v>
      </c>
      <c r="K290" s="12">
        <v>16.309043382555299</v>
      </c>
      <c r="L290" s="12">
        <v>19.4668352193613</v>
      </c>
      <c r="M290" s="12"/>
      <c r="N290" s="12"/>
    </row>
    <row r="291" spans="1:14" x14ac:dyDescent="0.3">
      <c r="A291" s="11" t="str">
        <f t="shared" si="4"/>
        <v>COMPRA MEDIA (Consumiciones)Leche+bebidas vegetales</v>
      </c>
      <c r="B291" s="11" t="s">
        <v>138</v>
      </c>
      <c r="C291" s="11" t="s">
        <v>59</v>
      </c>
      <c r="D291" s="12">
        <v>21.387949702871701</v>
      </c>
      <c r="E291" s="12">
        <v>17.833312068396499</v>
      </c>
      <c r="F291" s="12">
        <v>18.495736944722601</v>
      </c>
      <c r="G291" s="12">
        <v>18.083651768053802</v>
      </c>
      <c r="H291" s="12">
        <v>21.735712305756401</v>
      </c>
      <c r="I291" s="12">
        <v>17.171286302637199</v>
      </c>
      <c r="J291" s="12">
        <v>17.400672073767101</v>
      </c>
      <c r="K291" s="12">
        <v>16.6561245104592</v>
      </c>
      <c r="L291" s="12">
        <v>19.987804657717401</v>
      </c>
      <c r="M291" s="12"/>
      <c r="N291" s="12"/>
    </row>
    <row r="292" spans="1:14" x14ac:dyDescent="0.3">
      <c r="A292" s="11" t="str">
        <f t="shared" si="4"/>
        <v>COMPRA MEDIA (Consumiciones)Leche</v>
      </c>
      <c r="B292" s="11" t="s">
        <v>138</v>
      </c>
      <c r="C292" s="11" t="s">
        <v>62</v>
      </c>
      <c r="D292" s="12">
        <v>20.938475360375499</v>
      </c>
      <c r="E292" s="12">
        <v>17.554139192147201</v>
      </c>
      <c r="F292" s="12">
        <v>18.196561445270198</v>
      </c>
      <c r="G292" s="12">
        <v>17.6538403704375</v>
      </c>
      <c r="H292" s="12">
        <v>21.258095211394899</v>
      </c>
      <c r="I292" s="12">
        <v>16.858447069246299</v>
      </c>
      <c r="J292" s="12">
        <v>16.960450935602999</v>
      </c>
      <c r="K292" s="12">
        <v>16.356816567981198</v>
      </c>
      <c r="L292" s="12">
        <v>19.658013565113801</v>
      </c>
      <c r="M292" s="12"/>
      <c r="N292" s="12"/>
    </row>
    <row r="293" spans="1:14" x14ac:dyDescent="0.3">
      <c r="A293" s="11" t="str">
        <f t="shared" si="4"/>
        <v>COMPRA MEDIA (Consumiciones)Leche Sola</v>
      </c>
      <c r="B293" s="11" t="s">
        <v>138</v>
      </c>
      <c r="C293" s="11" t="s">
        <v>64</v>
      </c>
      <c r="D293" s="12">
        <v>3.1681644625865899</v>
      </c>
      <c r="E293" s="12">
        <v>3.0690857988579801</v>
      </c>
      <c r="F293" s="12">
        <v>3.2612702047643101</v>
      </c>
      <c r="G293" s="12">
        <v>2.64084595391498</v>
      </c>
      <c r="H293" s="12">
        <v>4.0774954603563396</v>
      </c>
      <c r="I293" s="12">
        <v>2.74514009442998</v>
      </c>
      <c r="J293" s="12">
        <v>3.4152621147837099</v>
      </c>
      <c r="K293" s="12">
        <v>4.4750218192042102</v>
      </c>
      <c r="L293" s="12">
        <v>3.7915205634000499</v>
      </c>
      <c r="M293" s="12"/>
      <c r="N293" s="12"/>
    </row>
    <row r="294" spans="1:14" x14ac:dyDescent="0.3">
      <c r="A294" s="11" t="str">
        <f t="shared" si="4"/>
        <v>COMPRA MEDIA (Consumiciones)Leche Con Cacao</v>
      </c>
      <c r="B294" s="11" t="s">
        <v>138</v>
      </c>
      <c r="C294" s="11" t="s">
        <v>67</v>
      </c>
      <c r="D294" s="12">
        <v>4.6595372581435202</v>
      </c>
      <c r="E294" s="12">
        <v>4.2136888784542403</v>
      </c>
      <c r="F294" s="12">
        <v>4.4422810624816398</v>
      </c>
      <c r="G294" s="12">
        <v>3.9133386298845698</v>
      </c>
      <c r="H294" s="12">
        <v>4.1597356333477498</v>
      </c>
      <c r="I294" s="12">
        <v>3.2500489580040601</v>
      </c>
      <c r="J294" s="12">
        <v>3.66249005689845</v>
      </c>
      <c r="K294" s="12">
        <v>3.9530338479413398</v>
      </c>
      <c r="L294" s="12">
        <v>4.0079241689107397</v>
      </c>
      <c r="M294" s="12"/>
      <c r="N294" s="12"/>
    </row>
    <row r="295" spans="1:14" x14ac:dyDescent="0.3">
      <c r="A295" s="11" t="str">
        <f t="shared" si="4"/>
        <v>COMPRA MEDIA (Consumiciones)Leche Con Cafe</v>
      </c>
      <c r="B295" s="11" t="s">
        <v>138</v>
      </c>
      <c r="C295" s="11" t="s">
        <v>70</v>
      </c>
      <c r="D295" s="12">
        <v>21.003313040006802</v>
      </c>
      <c r="E295" s="12">
        <v>17.4688978811892</v>
      </c>
      <c r="F295" s="12">
        <v>18.170367166528699</v>
      </c>
      <c r="G295" s="12">
        <v>17.6222477339319</v>
      </c>
      <c r="H295" s="12">
        <v>21.1827329211688</v>
      </c>
      <c r="I295" s="12">
        <v>16.926386714585998</v>
      </c>
      <c r="J295" s="12">
        <v>16.914334899109399</v>
      </c>
      <c r="K295" s="12">
        <v>16.2911383054971</v>
      </c>
      <c r="L295" s="12">
        <v>19.765217907057998</v>
      </c>
      <c r="M295" s="12"/>
      <c r="N295" s="12"/>
    </row>
    <row r="296" spans="1:14" x14ac:dyDescent="0.3">
      <c r="A296" s="11" t="str">
        <f t="shared" si="4"/>
        <v>COMPRA MEDIA (Consumiciones)Bebidas Vegetales</v>
      </c>
      <c r="B296" s="11" t="s">
        <v>138</v>
      </c>
      <c r="C296" s="11" t="s">
        <v>72</v>
      </c>
      <c r="D296" s="12">
        <v>8.8866866979406005</v>
      </c>
      <c r="E296" s="12">
        <v>7.5508334636129097</v>
      </c>
      <c r="F296" s="12">
        <v>7.7967485907021699</v>
      </c>
      <c r="G296" s="12">
        <v>8.2042814825474508</v>
      </c>
      <c r="H296" s="12">
        <v>8.8601779026305998</v>
      </c>
      <c r="I296" s="12">
        <v>7.4297855428685002</v>
      </c>
      <c r="J296" s="12">
        <v>8.0030927975512007</v>
      </c>
      <c r="K296" s="12">
        <v>7.0040131754963797</v>
      </c>
      <c r="L296" s="12">
        <v>7.8365327337573296</v>
      </c>
      <c r="M296" s="12"/>
      <c r="N296" s="12"/>
    </row>
    <row r="297" spans="1:14" x14ac:dyDescent="0.3">
      <c r="A297" s="11" t="str">
        <f t="shared" si="4"/>
        <v>COMPRA MEDIA (Consumiciones)Infusiones</v>
      </c>
      <c r="B297" s="11" t="s">
        <v>138</v>
      </c>
      <c r="C297" s="11" t="s">
        <v>75</v>
      </c>
      <c r="D297" s="12">
        <v>4.9229175286193803</v>
      </c>
      <c r="E297" s="12">
        <v>4.1258232195908198</v>
      </c>
      <c r="F297" s="12">
        <v>4.4741709843761699</v>
      </c>
      <c r="G297" s="12">
        <v>4.1689002190884503</v>
      </c>
      <c r="H297" s="12">
        <v>4.6568411533063996</v>
      </c>
      <c r="I297" s="12">
        <v>4.2694250553391502</v>
      </c>
      <c r="J297" s="12">
        <v>4.7223372751106201</v>
      </c>
      <c r="K297" s="12">
        <v>4.24160980557867</v>
      </c>
      <c r="L297" s="12">
        <v>5.0028353797481904</v>
      </c>
      <c r="M297" s="12"/>
      <c r="N297" s="12"/>
    </row>
    <row r="298" spans="1:14" x14ac:dyDescent="0.3">
      <c r="A298" s="11" t="str">
        <f t="shared" si="4"/>
        <v>COMPRA MEDIA (Consumiciones)Resto Bebidas Caliente</v>
      </c>
      <c r="B298" s="11" t="s">
        <v>138</v>
      </c>
      <c r="C298" s="11" t="s">
        <v>78</v>
      </c>
      <c r="D298" s="12">
        <v>4.2121906393274404</v>
      </c>
      <c r="E298" s="12">
        <v>4.1325320271360004</v>
      </c>
      <c r="F298" s="12">
        <v>4.6064950893640297</v>
      </c>
      <c r="G298" s="12">
        <v>3.3859191719072501</v>
      </c>
      <c r="H298" s="12">
        <v>4.2776374510449298</v>
      </c>
      <c r="I298" s="12">
        <v>3.96356165646647</v>
      </c>
      <c r="J298" s="12">
        <v>4.1266455201025698</v>
      </c>
      <c r="K298" s="12">
        <v>3.7918866900261601</v>
      </c>
      <c r="L298" s="12">
        <v>4.20626605437932</v>
      </c>
      <c r="M298" s="12"/>
      <c r="N298" s="12"/>
    </row>
    <row r="299" spans="1:14" x14ac:dyDescent="0.3">
      <c r="A299" s="11" t="str">
        <f t="shared" si="4"/>
        <v>COMPRA MEDIA (Consumiciones).Total Bebidas Frias</v>
      </c>
      <c r="B299" s="11" t="s">
        <v>138</v>
      </c>
      <c r="C299" s="11" t="s">
        <v>52</v>
      </c>
      <c r="D299" s="12">
        <v>51.173725588306098</v>
      </c>
      <c r="E299" s="12">
        <v>32.792862522776502</v>
      </c>
      <c r="F299" s="12">
        <v>30.137043900437899</v>
      </c>
      <c r="G299" s="12">
        <v>34.328538341332703</v>
      </c>
      <c r="H299" s="12">
        <v>49.459736127521801</v>
      </c>
      <c r="I299" s="12">
        <v>31.3032585155077</v>
      </c>
      <c r="J299" s="12">
        <v>29.945381210546099</v>
      </c>
      <c r="K299" s="12">
        <v>33.462822397206999</v>
      </c>
      <c r="L299" s="12">
        <v>46.997071856339197</v>
      </c>
      <c r="M299" s="12"/>
      <c r="N299" s="12"/>
    </row>
    <row r="300" spans="1:14" x14ac:dyDescent="0.3">
      <c r="A300" s="11" t="str">
        <f t="shared" si="4"/>
        <v>COMPRA MEDIA (Consumiciones)Total bebidas de vino</v>
      </c>
      <c r="B300" s="11" t="s">
        <v>138</v>
      </c>
      <c r="C300" s="11" t="s">
        <v>79</v>
      </c>
      <c r="D300" s="12">
        <v>8.4910748959422193</v>
      </c>
      <c r="E300" s="12">
        <v>7.5851166688152603</v>
      </c>
      <c r="F300" s="12">
        <v>7.65266744362102</v>
      </c>
      <c r="G300" s="12">
        <v>7.4978450332389697</v>
      </c>
      <c r="H300" s="12">
        <v>8.6980173399439096</v>
      </c>
      <c r="I300" s="12">
        <v>7.8531474131762504</v>
      </c>
      <c r="J300" s="12">
        <v>7.6919411737356898</v>
      </c>
      <c r="K300" s="12">
        <v>7.5261128940028197</v>
      </c>
      <c r="L300" s="12">
        <v>8.4218755129874001</v>
      </c>
      <c r="M300" s="12"/>
      <c r="N300" s="12"/>
    </row>
    <row r="301" spans="1:14" x14ac:dyDescent="0.3">
      <c r="A301" s="11" t="str">
        <f t="shared" si="4"/>
        <v>COMPRA MEDIA (Consumiciones)Vino</v>
      </c>
      <c r="B301" s="11" t="s">
        <v>138</v>
      </c>
      <c r="C301" s="11" t="s">
        <v>80</v>
      </c>
      <c r="D301" s="12">
        <v>7.8491372934281101</v>
      </c>
      <c r="E301" s="12">
        <v>7.4653818699289101</v>
      </c>
      <c r="F301" s="12">
        <v>7.7267174580234403</v>
      </c>
      <c r="G301" s="12">
        <v>7.4195572727288104</v>
      </c>
      <c r="H301" s="12">
        <v>8.1249657843846599</v>
      </c>
      <c r="I301" s="12">
        <v>7.7637156692031297</v>
      </c>
      <c r="J301" s="12">
        <v>7.6343430387932099</v>
      </c>
      <c r="K301" s="12">
        <v>7.37681336456279</v>
      </c>
      <c r="L301" s="12">
        <v>7.8293104747753697</v>
      </c>
      <c r="M301" s="12"/>
      <c r="N301" s="12"/>
    </row>
    <row r="302" spans="1:14" x14ac:dyDescent="0.3">
      <c r="A302" s="11" t="str">
        <f t="shared" si="4"/>
        <v>COMPRA MEDIA (Consumiciones)Tinto</v>
      </c>
      <c r="B302" s="11" t="s">
        <v>138</v>
      </c>
      <c r="C302" s="11" t="s">
        <v>81</v>
      </c>
      <c r="D302" s="12">
        <v>5.3981859897693099</v>
      </c>
      <c r="E302" s="12">
        <v>5.6778320268072999</v>
      </c>
      <c r="F302" s="12">
        <v>5.4982478789306697</v>
      </c>
      <c r="G302" s="12">
        <v>5.3963985948675299</v>
      </c>
      <c r="H302" s="12">
        <v>6.0375489218910303</v>
      </c>
      <c r="I302" s="12">
        <v>5.8182565335066201</v>
      </c>
      <c r="J302" s="12">
        <v>6.0898077519238303</v>
      </c>
      <c r="K302" s="12">
        <v>5.6502180629867098</v>
      </c>
      <c r="L302" s="12">
        <v>5.83746271654769</v>
      </c>
      <c r="M302" s="12"/>
      <c r="N302" s="12"/>
    </row>
    <row r="303" spans="1:14" x14ac:dyDescent="0.3">
      <c r="A303" s="11" t="str">
        <f t="shared" si="4"/>
        <v>COMPRA MEDIA (Consumiciones)Blanco</v>
      </c>
      <c r="B303" s="11" t="s">
        <v>138</v>
      </c>
      <c r="C303" s="11" t="s">
        <v>82</v>
      </c>
      <c r="D303" s="12">
        <v>6.1066411785021497</v>
      </c>
      <c r="E303" s="12">
        <v>5.5316587353913302</v>
      </c>
      <c r="F303" s="12">
        <v>6.1266439308371501</v>
      </c>
      <c r="G303" s="12">
        <v>5.61246348326193</v>
      </c>
      <c r="H303" s="12">
        <v>5.96372314734732</v>
      </c>
      <c r="I303" s="12">
        <v>6.0022420416914004</v>
      </c>
      <c r="J303" s="12">
        <v>5.5358550821750399</v>
      </c>
      <c r="K303" s="12">
        <v>5.6203855948395498</v>
      </c>
      <c r="L303" s="12">
        <v>5.9033665374050903</v>
      </c>
      <c r="M303" s="12"/>
      <c r="N303" s="12"/>
    </row>
    <row r="304" spans="1:14" x14ac:dyDescent="0.3">
      <c r="A304" s="11" t="str">
        <f t="shared" si="4"/>
        <v>COMPRA MEDIA (Consumiciones)Rosado</v>
      </c>
      <c r="B304" s="11" t="s">
        <v>138</v>
      </c>
      <c r="C304" s="11" t="s">
        <v>83</v>
      </c>
      <c r="D304" s="12">
        <v>3.4922557627875501</v>
      </c>
      <c r="E304" s="12">
        <v>3.5003537444730002</v>
      </c>
      <c r="F304" s="12">
        <v>3.5798295886350502</v>
      </c>
      <c r="G304" s="12">
        <v>3.0807925899174999</v>
      </c>
      <c r="H304" s="12" t="s">
        <v>134</v>
      </c>
      <c r="I304" s="12" t="s">
        <v>134</v>
      </c>
      <c r="J304" s="12" t="s">
        <v>134</v>
      </c>
      <c r="K304" s="12" t="s">
        <v>134</v>
      </c>
      <c r="L304" s="12" t="s">
        <v>134</v>
      </c>
      <c r="M304" s="12"/>
      <c r="N304" s="12"/>
    </row>
    <row r="305" spans="1:14" x14ac:dyDescent="0.3">
      <c r="A305" s="11" t="str">
        <f t="shared" si="4"/>
        <v>COMPRA MEDIA (Consumiciones)Resto vino</v>
      </c>
      <c r="B305" s="11" t="s">
        <v>138</v>
      </c>
      <c r="C305" s="11" t="s">
        <v>84</v>
      </c>
      <c r="D305" s="12">
        <v>3.1482824994653198</v>
      </c>
      <c r="E305" s="12">
        <v>2.4007281951463999</v>
      </c>
      <c r="F305" s="12">
        <v>2.8760258006698201</v>
      </c>
      <c r="G305" s="12">
        <v>2.9451248854273699</v>
      </c>
      <c r="H305" s="12">
        <v>3.8924173306211598</v>
      </c>
      <c r="I305" s="12">
        <v>2.5921588100564201</v>
      </c>
      <c r="J305" s="12">
        <v>3.0335608287979801</v>
      </c>
      <c r="K305" s="12">
        <v>3.13973476563228</v>
      </c>
      <c r="L305" s="12">
        <v>2.7408872203130201</v>
      </c>
      <c r="M305" s="12"/>
      <c r="N305" s="12"/>
    </row>
    <row r="306" spans="1:14" x14ac:dyDescent="0.3">
      <c r="A306" s="11" t="str">
        <f t="shared" si="4"/>
        <v>COMPRA MEDIA (Consumiciones)Cava</v>
      </c>
      <c r="B306" s="11" t="s">
        <v>138</v>
      </c>
      <c r="C306" s="11" t="s">
        <v>85</v>
      </c>
      <c r="D306" s="12">
        <v>2.4488291982066399</v>
      </c>
      <c r="E306" s="12">
        <v>2.4370054972050599</v>
      </c>
      <c r="F306" s="12">
        <v>1.8721000647486601</v>
      </c>
      <c r="G306" s="12">
        <v>3.0332290971029399</v>
      </c>
      <c r="H306" s="12">
        <v>3.0312266105871402</v>
      </c>
      <c r="I306" s="12">
        <v>3.0579379010207601</v>
      </c>
      <c r="J306" s="12">
        <v>2.6375543035164402</v>
      </c>
      <c r="K306" s="12">
        <v>3.00148636269547</v>
      </c>
      <c r="L306" s="12">
        <v>2.7156194724000602</v>
      </c>
      <c r="M306" s="12"/>
      <c r="N306" s="12"/>
    </row>
    <row r="307" spans="1:14" x14ac:dyDescent="0.3">
      <c r="A307" s="11" t="str">
        <f t="shared" si="4"/>
        <v>COMPRA MEDIA (Consumiciones)Otr.Bebidas Deri.Vino</v>
      </c>
      <c r="B307" s="11" t="s">
        <v>138</v>
      </c>
      <c r="C307" s="11" t="s">
        <v>86</v>
      </c>
      <c r="D307" s="12">
        <v>5.3002100029642598</v>
      </c>
      <c r="E307" s="12">
        <v>3.4983859737254601</v>
      </c>
      <c r="F307" s="12">
        <v>3.54673469041848</v>
      </c>
      <c r="G307" s="12">
        <v>3.99181085127185</v>
      </c>
      <c r="H307" s="12">
        <v>4.9468370810370796</v>
      </c>
      <c r="I307" s="12">
        <v>3.6484667310169399</v>
      </c>
      <c r="J307" s="12">
        <v>3.5101100396485201</v>
      </c>
      <c r="K307" s="12">
        <v>3.7960264360371401</v>
      </c>
      <c r="L307" s="12">
        <v>5.2560264235783896</v>
      </c>
      <c r="M307" s="12"/>
      <c r="N307" s="12"/>
    </row>
    <row r="308" spans="1:14" x14ac:dyDescent="0.3">
      <c r="A308" s="11" t="str">
        <f t="shared" si="4"/>
        <v>COMPRA MEDIA (Consumiciones)Tinto de Verano</v>
      </c>
      <c r="B308" s="11" t="s">
        <v>138</v>
      </c>
      <c r="C308" s="11" t="s">
        <v>87</v>
      </c>
      <c r="D308" s="12">
        <v>5.2506004278289602</v>
      </c>
      <c r="E308" s="12">
        <v>3.5404363346651899</v>
      </c>
      <c r="F308" s="12">
        <v>3.7302392479956001</v>
      </c>
      <c r="G308" s="12">
        <v>4.0852237864697596</v>
      </c>
      <c r="H308" s="12">
        <v>4.98636414801837</v>
      </c>
      <c r="I308" s="12">
        <v>3.8186057638425801</v>
      </c>
      <c r="J308" s="12">
        <v>3.5090596499178601</v>
      </c>
      <c r="K308" s="12">
        <v>3.8641233134588902</v>
      </c>
      <c r="L308" s="12">
        <v>5.2130307498608204</v>
      </c>
      <c r="M308" s="12"/>
      <c r="N308" s="12"/>
    </row>
    <row r="309" spans="1:14" x14ac:dyDescent="0.3">
      <c r="A309" s="11" t="str">
        <f t="shared" si="4"/>
        <v>COMPRA MEDIA (Consumiciones)Sangria de Vino</v>
      </c>
      <c r="B309" s="11" t="s">
        <v>138</v>
      </c>
      <c r="C309" s="11" t="s">
        <v>88</v>
      </c>
      <c r="D309" s="12">
        <v>2.0725893169751402</v>
      </c>
      <c r="E309" s="12">
        <v>1.9018451228840401</v>
      </c>
      <c r="F309" s="12">
        <v>2.1522027743849002</v>
      </c>
      <c r="G309" s="12">
        <v>2.2703734934088899</v>
      </c>
      <c r="H309" s="12">
        <v>2.0374369919951301</v>
      </c>
      <c r="I309" s="12">
        <v>1.6961029815267299</v>
      </c>
      <c r="J309" s="12">
        <v>2.37123117656256</v>
      </c>
      <c r="K309" s="12">
        <v>2.1774004557160902</v>
      </c>
      <c r="L309" s="12">
        <v>2.0916056681938699</v>
      </c>
      <c r="M309" s="12"/>
      <c r="N309" s="12"/>
    </row>
    <row r="310" spans="1:14" x14ac:dyDescent="0.3">
      <c r="A310" s="11" t="str">
        <f t="shared" si="4"/>
        <v>COMPRA MEDIA (Consumiciones)Sangria de Cava</v>
      </c>
      <c r="B310" s="11" t="s">
        <v>138</v>
      </c>
      <c r="C310" s="11" t="s">
        <v>89</v>
      </c>
      <c r="D310" s="12">
        <v>2.5761208829501001</v>
      </c>
      <c r="E310" s="12">
        <v>4.1478632362361196</v>
      </c>
      <c r="F310" s="12">
        <v>2.6716843605065201</v>
      </c>
      <c r="G310" s="12">
        <v>2.1396108964029601</v>
      </c>
      <c r="H310" s="12">
        <v>2.4813797573453198</v>
      </c>
      <c r="I310" s="12">
        <v>2.381447608138</v>
      </c>
      <c r="J310" s="12">
        <v>2.2240274751515101</v>
      </c>
      <c r="K310" s="12">
        <v>1.61452866655753</v>
      </c>
      <c r="L310" s="12">
        <v>2.1939428002146699</v>
      </c>
      <c r="M310" s="12"/>
      <c r="N310" s="12"/>
    </row>
    <row r="311" spans="1:14" x14ac:dyDescent="0.3">
      <c r="A311" s="11" t="str">
        <f t="shared" si="4"/>
        <v>COMPRA MEDIA (Consumiciones)Calimocho</v>
      </c>
      <c r="B311" s="11" t="s">
        <v>138</v>
      </c>
      <c r="C311" s="11" t="s">
        <v>90</v>
      </c>
      <c r="D311" s="12">
        <v>5.5488814908883901</v>
      </c>
      <c r="E311" s="12">
        <v>4.2513595486944604</v>
      </c>
      <c r="F311" s="12">
        <v>3.9334283684124598</v>
      </c>
      <c r="G311" s="12">
        <v>3.28890976340046</v>
      </c>
      <c r="H311" s="12">
        <v>3.93474650042989</v>
      </c>
      <c r="I311" s="12">
        <v>3.6326588305028999</v>
      </c>
      <c r="J311" s="12">
        <v>4.48609737987963</v>
      </c>
      <c r="K311" s="12">
        <v>3.83870698175678</v>
      </c>
      <c r="L311" s="12">
        <v>4.9796980376359699</v>
      </c>
      <c r="M311" s="12"/>
      <c r="N311" s="12"/>
    </row>
    <row r="312" spans="1:14" x14ac:dyDescent="0.3">
      <c r="A312" s="11" t="str">
        <f t="shared" si="4"/>
        <v>COMPRA MEDIA (Consumiciones)Rebujito</v>
      </c>
      <c r="B312" s="11" t="s">
        <v>138</v>
      </c>
      <c r="C312" s="11" t="s">
        <v>91</v>
      </c>
      <c r="D312" s="12">
        <v>2.4905711383512101</v>
      </c>
      <c r="E312" s="12">
        <v>2.4305646844223201</v>
      </c>
      <c r="F312" s="12">
        <v>1.36642649205836</v>
      </c>
      <c r="G312" s="12">
        <v>2.6756109251996998</v>
      </c>
      <c r="H312" s="12">
        <v>3.2199691662702601</v>
      </c>
      <c r="I312" s="12">
        <v>1.5836945189674601</v>
      </c>
      <c r="J312" s="12">
        <v>1.03816138867839</v>
      </c>
      <c r="K312" s="12">
        <v>2.3728112380183499</v>
      </c>
      <c r="L312" s="12">
        <v>2.59224318971415</v>
      </c>
      <c r="M312" s="12"/>
      <c r="N312" s="12"/>
    </row>
    <row r="313" spans="1:14" x14ac:dyDescent="0.3">
      <c r="A313" s="11" t="str">
        <f t="shared" si="4"/>
        <v>COMPRA MEDIA (Consumiciones)Espum/Lambrusc/Mosca</v>
      </c>
      <c r="B313" s="11" t="s">
        <v>138</v>
      </c>
      <c r="C313" s="11" t="s">
        <v>92</v>
      </c>
      <c r="D313" s="12">
        <v>2.9493916973601699</v>
      </c>
      <c r="E313" s="12">
        <v>2.5524970191250298</v>
      </c>
      <c r="F313" s="12">
        <v>2.6021969302989798</v>
      </c>
      <c r="G313" s="12">
        <v>2.7410882121629498</v>
      </c>
      <c r="H313" s="12">
        <v>2.6823333058633998</v>
      </c>
      <c r="I313" s="12">
        <v>3.00542422809988</v>
      </c>
      <c r="J313" s="12">
        <v>2.6467765448137599</v>
      </c>
      <c r="K313" s="12">
        <v>3.1696474345918899</v>
      </c>
      <c r="L313" s="12">
        <v>2.7343376160316799</v>
      </c>
      <c r="M313" s="12"/>
      <c r="N313" s="12"/>
    </row>
    <row r="314" spans="1:14" x14ac:dyDescent="0.3">
      <c r="A314" s="11" t="str">
        <f t="shared" si="4"/>
        <v>COMPRA MEDIA (Consumiciones)Sidra</v>
      </c>
      <c r="B314" s="11" t="s">
        <v>138</v>
      </c>
      <c r="C314" s="11" t="s">
        <v>93</v>
      </c>
      <c r="D314" s="12">
        <v>6.5164598572456898</v>
      </c>
      <c r="E314" s="12">
        <v>8.7660169784489206</v>
      </c>
      <c r="F314" s="12">
        <v>8.5426986163202603</v>
      </c>
      <c r="G314" s="12">
        <v>6.9423579077290896</v>
      </c>
      <c r="H314" s="12">
        <v>6.7458981259670399</v>
      </c>
      <c r="I314" s="12">
        <v>6.2453591483364397</v>
      </c>
      <c r="J314" s="12">
        <v>6.2510209802045802</v>
      </c>
      <c r="K314" s="12">
        <v>5.8440907713612997</v>
      </c>
      <c r="L314" s="12">
        <v>8.3074545269713091</v>
      </c>
      <c r="M314" s="12"/>
      <c r="N314" s="12"/>
    </row>
    <row r="315" spans="1:14" x14ac:dyDescent="0.3">
      <c r="A315" s="11" t="str">
        <f t="shared" si="4"/>
        <v>COMPRA MEDIA (Consumiciones)Cerveza</v>
      </c>
      <c r="B315" s="11" t="s">
        <v>138</v>
      </c>
      <c r="C315" s="11" t="s">
        <v>94</v>
      </c>
      <c r="D315" s="12">
        <v>29.7845912548045</v>
      </c>
      <c r="E315" s="12">
        <v>20.8931095794877</v>
      </c>
      <c r="F315" s="12">
        <v>19.198952605172298</v>
      </c>
      <c r="G315" s="12">
        <v>21.411087105828301</v>
      </c>
      <c r="H315" s="12">
        <v>29.526105820564101</v>
      </c>
      <c r="I315" s="12">
        <v>19.690589250910399</v>
      </c>
      <c r="J315" s="12">
        <v>19.581521826187</v>
      </c>
      <c r="K315" s="12">
        <v>20.965334308402799</v>
      </c>
      <c r="L315" s="12">
        <v>27.9264877457152</v>
      </c>
      <c r="M315" s="12"/>
      <c r="N315" s="12"/>
    </row>
    <row r="316" spans="1:14" x14ac:dyDescent="0.3">
      <c r="A316" s="11" t="str">
        <f t="shared" si="4"/>
        <v>COMPRA MEDIA (Consumiciones)Con alcohol</v>
      </c>
      <c r="B316" s="11" t="s">
        <v>138</v>
      </c>
      <c r="C316" s="11" t="s">
        <v>95</v>
      </c>
      <c r="D316" s="12">
        <v>27.8017555692639</v>
      </c>
      <c r="E316" s="12">
        <v>19.637042618010302</v>
      </c>
      <c r="F316" s="12">
        <v>18.205791056496501</v>
      </c>
      <c r="G316" s="12">
        <v>20.077388891624501</v>
      </c>
      <c r="H316" s="12">
        <v>27.330832000493</v>
      </c>
      <c r="I316" s="12">
        <v>18.460267061761201</v>
      </c>
      <c r="J316" s="12">
        <v>18.551988056116301</v>
      </c>
      <c r="K316" s="12">
        <v>19.590929832173899</v>
      </c>
      <c r="L316" s="12">
        <v>26.186539576261701</v>
      </c>
      <c r="M316" s="12"/>
      <c r="N316" s="12"/>
    </row>
    <row r="317" spans="1:14" x14ac:dyDescent="0.3">
      <c r="A317" s="11" t="str">
        <f t="shared" si="4"/>
        <v>COMPRA MEDIA (Consumiciones)Sin alcohol</v>
      </c>
      <c r="B317" s="11" t="s">
        <v>138</v>
      </c>
      <c r="C317" s="11" t="s">
        <v>96</v>
      </c>
      <c r="D317" s="12">
        <v>9.2947493222825592</v>
      </c>
      <c r="E317" s="12">
        <v>7.4994291416335797</v>
      </c>
      <c r="F317" s="12">
        <v>7.1261893586740097</v>
      </c>
      <c r="G317" s="12">
        <v>7.6570108529606298</v>
      </c>
      <c r="H317" s="12">
        <v>9.6496607645104806</v>
      </c>
      <c r="I317" s="12">
        <v>7.3087666376244602</v>
      </c>
      <c r="J317" s="12">
        <v>6.7769333388489601</v>
      </c>
      <c r="K317" s="12">
        <v>7.24924234090797</v>
      </c>
      <c r="L317" s="12">
        <v>8.5924177420402703</v>
      </c>
      <c r="M317" s="12"/>
      <c r="N317" s="12"/>
    </row>
    <row r="318" spans="1:14" x14ac:dyDescent="0.3">
      <c r="A318" s="11" t="str">
        <f t="shared" si="4"/>
        <v>COMPRA MEDIA (Consumiciones)Cerveza Envasada</v>
      </c>
      <c r="B318" s="11" t="s">
        <v>138</v>
      </c>
      <c r="C318" s="11" t="s">
        <v>97</v>
      </c>
      <c r="D318" s="12">
        <v>19.092703323137201</v>
      </c>
      <c r="E318" s="12">
        <v>14.302375388273401</v>
      </c>
      <c r="F318" s="12">
        <v>13.295070386456199</v>
      </c>
      <c r="G318" s="12">
        <v>14.555814203442401</v>
      </c>
      <c r="H318" s="12">
        <v>18.4024594514066</v>
      </c>
      <c r="I318" s="12">
        <v>13.539694685159301</v>
      </c>
      <c r="J318" s="12">
        <v>14.3503151147863</v>
      </c>
      <c r="K318" s="12">
        <v>13.9625149653478</v>
      </c>
      <c r="L318" s="12">
        <v>17.9432693263714</v>
      </c>
      <c r="M318" s="12"/>
      <c r="N318" s="12"/>
    </row>
    <row r="319" spans="1:14" x14ac:dyDescent="0.3">
      <c r="A319" s="11" t="str">
        <f t="shared" si="4"/>
        <v>COMPRA MEDIA (Consumiciones)Cerveza Surtidor</v>
      </c>
      <c r="B319" s="11" t="s">
        <v>138</v>
      </c>
      <c r="C319" s="11" t="s">
        <v>98</v>
      </c>
      <c r="D319" s="12">
        <v>18.2029890999478</v>
      </c>
      <c r="E319" s="12">
        <v>13.766893314390201</v>
      </c>
      <c r="F319" s="12">
        <v>12.424979645167699</v>
      </c>
      <c r="G319" s="12">
        <v>13.633077213113101</v>
      </c>
      <c r="H319" s="12">
        <v>18.949311532694299</v>
      </c>
      <c r="I319" s="12">
        <v>12.8102094574178</v>
      </c>
      <c r="J319" s="12">
        <v>12.380874786036401</v>
      </c>
      <c r="K319" s="12">
        <v>13.5503206639287</v>
      </c>
      <c r="L319" s="12">
        <v>17.9273363727301</v>
      </c>
      <c r="M319" s="12"/>
      <c r="N319" s="12"/>
    </row>
    <row r="320" spans="1:14" x14ac:dyDescent="0.3">
      <c r="A320" s="11" t="str">
        <f t="shared" si="4"/>
        <v>COMPRA MEDIA (Consumiciones)Otras Cervezas</v>
      </c>
      <c r="B320" s="11" t="s">
        <v>138</v>
      </c>
      <c r="C320" s="11" t="s">
        <v>99</v>
      </c>
      <c r="D320" s="12">
        <v>2.58222395873194</v>
      </c>
      <c r="E320" s="12">
        <v>2.4647243998391901</v>
      </c>
      <c r="F320" s="12">
        <v>3.62695826790844</v>
      </c>
      <c r="G320" s="12">
        <v>2.20895557200864</v>
      </c>
      <c r="H320" s="12">
        <v>5.24259236935002</v>
      </c>
      <c r="I320" s="12">
        <v>3.1875966679448</v>
      </c>
      <c r="J320" s="12">
        <v>2.9880756875091401</v>
      </c>
      <c r="K320" s="12">
        <v>3.7512054763066498</v>
      </c>
      <c r="L320" s="12">
        <v>3.9223585647635599</v>
      </c>
      <c r="M320" s="12"/>
      <c r="N320" s="12"/>
    </row>
    <row r="321" spans="1:14" x14ac:dyDescent="0.3">
      <c r="A321" s="11" t="str">
        <f t="shared" si="4"/>
        <v>COMPRA MEDIA (Consumiciones)Espirituosas</v>
      </c>
      <c r="B321" s="11" t="s">
        <v>138</v>
      </c>
      <c r="C321" s="11" t="s">
        <v>100</v>
      </c>
      <c r="D321" s="12">
        <v>8.7004451112001693</v>
      </c>
      <c r="E321" s="12">
        <v>7.5071256597212797</v>
      </c>
      <c r="F321" s="12">
        <v>7.7850191592784501</v>
      </c>
      <c r="G321" s="12">
        <v>7.5842957425501201</v>
      </c>
      <c r="H321" s="12">
        <v>8.9778600623325495</v>
      </c>
      <c r="I321" s="12">
        <v>7.1533920272507796</v>
      </c>
      <c r="J321" s="12">
        <v>7.74597489774147</v>
      </c>
      <c r="K321" s="12">
        <v>7.3649604617884199</v>
      </c>
      <c r="L321" s="12">
        <v>8.5440121636190494</v>
      </c>
      <c r="M321" s="12"/>
      <c r="N321" s="12"/>
    </row>
    <row r="322" spans="1:14" x14ac:dyDescent="0.3">
      <c r="A322" s="11" t="str">
        <f t="shared" si="4"/>
        <v>COMPRA MEDIA (Consumiciones)Whisky</v>
      </c>
      <c r="B322" s="11" t="s">
        <v>138</v>
      </c>
      <c r="C322" s="11" t="s">
        <v>101</v>
      </c>
      <c r="D322" s="12">
        <v>7.3469607487368904</v>
      </c>
      <c r="E322" s="12">
        <v>7.5919778353852099</v>
      </c>
      <c r="F322" s="12">
        <v>7.4985321723322196</v>
      </c>
      <c r="G322" s="12">
        <v>7.0535328732387201</v>
      </c>
      <c r="H322" s="12">
        <v>8.2190600114505799</v>
      </c>
      <c r="I322" s="12">
        <v>7.0468136775083696</v>
      </c>
      <c r="J322" s="12">
        <v>8.2271741189438803</v>
      </c>
      <c r="K322" s="12">
        <v>6.9518402006525504</v>
      </c>
      <c r="L322" s="12">
        <v>8.5981562212928893</v>
      </c>
      <c r="M322" s="12"/>
      <c r="N322" s="12"/>
    </row>
    <row r="323" spans="1:14" x14ac:dyDescent="0.3">
      <c r="A323" s="11" t="str">
        <f t="shared" si="4"/>
        <v>COMPRA MEDIA (Consumiciones)Brandy</v>
      </c>
      <c r="B323" s="11" t="s">
        <v>138</v>
      </c>
      <c r="C323" s="11" t="s">
        <v>102</v>
      </c>
      <c r="D323" s="12">
        <v>4.3393931654436804</v>
      </c>
      <c r="E323" s="12">
        <v>4.5659625155888897</v>
      </c>
      <c r="F323" s="12">
        <v>4.6629920786022003</v>
      </c>
      <c r="G323" s="12">
        <v>7.2390461797104102</v>
      </c>
      <c r="H323" s="12">
        <v>2.9802729537391901</v>
      </c>
      <c r="I323" s="12">
        <v>3.8034066997827001</v>
      </c>
      <c r="J323" s="12">
        <v>5.4242263595904703</v>
      </c>
      <c r="K323" s="12">
        <v>7.4930859874990103</v>
      </c>
      <c r="L323" s="12">
        <v>3.7663872524339799</v>
      </c>
      <c r="M323" s="12"/>
      <c r="N323" s="12"/>
    </row>
    <row r="324" spans="1:14" x14ac:dyDescent="0.3">
      <c r="A324" s="11" t="str">
        <f t="shared" ref="A324:A387" si="5">B324&amp;C324</f>
        <v>COMPRA MEDIA (Consumiciones)Ginebra</v>
      </c>
      <c r="B324" s="11" t="s">
        <v>138</v>
      </c>
      <c r="C324" s="11" t="s">
        <v>103</v>
      </c>
      <c r="D324" s="12">
        <v>5.5405819966135104</v>
      </c>
      <c r="E324" s="12">
        <v>5.5094298927722196</v>
      </c>
      <c r="F324" s="12">
        <v>5.9387146607637797</v>
      </c>
      <c r="G324" s="12">
        <v>5.1602120314513096</v>
      </c>
      <c r="H324" s="12">
        <v>6.3248151747919499</v>
      </c>
      <c r="I324" s="12">
        <v>4.9858235754997304</v>
      </c>
      <c r="J324" s="12">
        <v>4.9786844335524298</v>
      </c>
      <c r="K324" s="12">
        <v>4.6679819679915697</v>
      </c>
      <c r="L324" s="12">
        <v>5.6561213953185998</v>
      </c>
      <c r="M324" s="12"/>
      <c r="N324" s="12"/>
    </row>
    <row r="325" spans="1:14" x14ac:dyDescent="0.3">
      <c r="A325" s="11" t="str">
        <f t="shared" si="5"/>
        <v>COMPRA MEDIA (Consumiciones)Ron</v>
      </c>
      <c r="B325" s="11" t="s">
        <v>138</v>
      </c>
      <c r="C325" s="11" t="s">
        <v>104</v>
      </c>
      <c r="D325" s="12">
        <v>5.4700165485063499</v>
      </c>
      <c r="E325" s="12">
        <v>4.0992685313164898</v>
      </c>
      <c r="F325" s="12">
        <v>4.7867252275803898</v>
      </c>
      <c r="G325" s="12">
        <v>3.9320726510285602</v>
      </c>
      <c r="H325" s="12">
        <v>5.06118202271968</v>
      </c>
      <c r="I325" s="12">
        <v>4.8674857762693797</v>
      </c>
      <c r="J325" s="12">
        <v>4.8009643036291996</v>
      </c>
      <c r="K325" s="12">
        <v>4.1900935670501704</v>
      </c>
      <c r="L325" s="12">
        <v>4.9788546054665801</v>
      </c>
      <c r="M325" s="12"/>
      <c r="N325" s="12"/>
    </row>
    <row r="326" spans="1:14" x14ac:dyDescent="0.3">
      <c r="A326" s="11" t="str">
        <f t="shared" si="5"/>
        <v>COMPRA MEDIA (Consumiciones)Anis</v>
      </c>
      <c r="B326" s="11" t="s">
        <v>138</v>
      </c>
      <c r="C326" s="11" t="s">
        <v>105</v>
      </c>
      <c r="D326" s="12">
        <v>2.5766183769085802</v>
      </c>
      <c r="E326" s="12">
        <v>2.7261009661948798</v>
      </c>
      <c r="F326" s="12">
        <v>2.7076382437660902</v>
      </c>
      <c r="G326" s="12">
        <v>4.3027236907136803</v>
      </c>
      <c r="H326" s="12">
        <v>5.0391591799556803</v>
      </c>
      <c r="I326" s="12">
        <v>3.4267487936296601</v>
      </c>
      <c r="J326" s="12">
        <v>4.9478190739274099</v>
      </c>
      <c r="K326" s="12">
        <v>5.26758975779605</v>
      </c>
      <c r="L326" s="12">
        <v>8.7994999649143804</v>
      </c>
      <c r="M326" s="12"/>
      <c r="N326" s="12"/>
    </row>
    <row r="327" spans="1:14" x14ac:dyDescent="0.3">
      <c r="A327" s="11" t="str">
        <f t="shared" si="5"/>
        <v>COMPRA MEDIA (Consumiciones)Otras Espirituosas</v>
      </c>
      <c r="B327" s="11" t="s">
        <v>138</v>
      </c>
      <c r="C327" s="11" t="s">
        <v>106</v>
      </c>
      <c r="D327" s="12">
        <v>6.0552176562603899</v>
      </c>
      <c r="E327" s="12">
        <v>5.4889450407223999</v>
      </c>
      <c r="F327" s="12">
        <v>5.7013296699452596</v>
      </c>
      <c r="G327" s="12">
        <v>5.4199940444142696</v>
      </c>
      <c r="H327" s="12">
        <v>5.84190702533198</v>
      </c>
      <c r="I327" s="12">
        <v>4.9500702750232</v>
      </c>
      <c r="J327" s="12">
        <v>5.3412771192789004</v>
      </c>
      <c r="K327" s="12">
        <v>5.4107878158662501</v>
      </c>
      <c r="L327" s="12">
        <v>5.65641665184401</v>
      </c>
      <c r="M327" s="12"/>
      <c r="N327" s="12"/>
    </row>
    <row r="328" spans="1:14" x14ac:dyDescent="0.3">
      <c r="A328" s="11" t="str">
        <f t="shared" si="5"/>
        <v>COMPRA MEDIA (Consumiciones)T.Zumo+Horchata+Mosto</v>
      </c>
      <c r="B328" s="11" t="s">
        <v>138</v>
      </c>
      <c r="C328" s="11" t="s">
        <v>107</v>
      </c>
      <c r="D328" s="12">
        <v>5.0710967528945696</v>
      </c>
      <c r="E328" s="12">
        <v>4.0936332741282602</v>
      </c>
      <c r="F328" s="12">
        <v>4.1666593591646102</v>
      </c>
      <c r="G328" s="12">
        <v>4.2980649132824196</v>
      </c>
      <c r="H328" s="12">
        <v>4.85159953421417</v>
      </c>
      <c r="I328" s="12">
        <v>3.8168790154039298</v>
      </c>
      <c r="J328" s="12">
        <v>4.2604217548559697</v>
      </c>
      <c r="K328" s="12">
        <v>4.1503396886001802</v>
      </c>
      <c r="L328" s="12">
        <v>4.6923135908068598</v>
      </c>
      <c r="M328" s="12"/>
      <c r="N328" s="12"/>
    </row>
    <row r="329" spans="1:14" x14ac:dyDescent="0.3">
      <c r="A329" s="11" t="str">
        <f t="shared" si="5"/>
        <v>COMPRA MEDIA (Consumiciones)Agua Envasada</v>
      </c>
      <c r="B329" s="11" t="s">
        <v>138</v>
      </c>
      <c r="C329" s="11" t="s">
        <v>108</v>
      </c>
      <c r="D329" s="12">
        <v>11.509163565027499</v>
      </c>
      <c r="E329" s="12">
        <v>7.6704095727120301</v>
      </c>
      <c r="F329" s="12">
        <v>7.5387901037007303</v>
      </c>
      <c r="G329" s="12">
        <v>7.9026255351551802</v>
      </c>
      <c r="H329" s="12">
        <v>11.0479046418666</v>
      </c>
      <c r="I329" s="12">
        <v>7.9809711981169</v>
      </c>
      <c r="J329" s="12">
        <v>7.6031371827320999</v>
      </c>
      <c r="K329" s="12">
        <v>8.4521131841111607</v>
      </c>
      <c r="L329" s="12">
        <v>11.068225222928</v>
      </c>
      <c r="M329" s="12"/>
      <c r="N329" s="12"/>
    </row>
    <row r="330" spans="1:14" x14ac:dyDescent="0.3">
      <c r="A330" s="11" t="str">
        <f t="shared" si="5"/>
        <v>COMPRA MEDIA (Consumiciones)Bebidas Refrescantes</v>
      </c>
      <c r="B330" s="11" t="s">
        <v>138</v>
      </c>
      <c r="C330" s="11" t="s">
        <v>109</v>
      </c>
      <c r="D330" s="12">
        <v>16.340734999932099</v>
      </c>
      <c r="E330" s="12">
        <v>10.5565377095059</v>
      </c>
      <c r="F330" s="12">
        <v>9.8715079720748893</v>
      </c>
      <c r="G330" s="12">
        <v>11.229725006880701</v>
      </c>
      <c r="H330" s="12">
        <v>16.051428999434702</v>
      </c>
      <c r="I330" s="12">
        <v>10.6522843936812</v>
      </c>
      <c r="J330" s="12">
        <v>10.416218283670499</v>
      </c>
      <c r="K330" s="12">
        <v>11.493273893977401</v>
      </c>
      <c r="L330" s="12">
        <v>15.789248853451401</v>
      </c>
      <c r="M330" s="12"/>
      <c r="N330" s="12"/>
    </row>
    <row r="331" spans="1:14" x14ac:dyDescent="0.3">
      <c r="A331" s="11" t="str">
        <f t="shared" si="5"/>
        <v>COMPRA MEDIA (Consumiciones)Colas</v>
      </c>
      <c r="B331" s="11" t="s">
        <v>138</v>
      </c>
      <c r="C331" s="11" t="s">
        <v>110</v>
      </c>
      <c r="D331" s="12">
        <v>12.1056572977429</v>
      </c>
      <c r="E331" s="12">
        <v>8.5728180182886895</v>
      </c>
      <c r="F331" s="12">
        <v>7.7457423512328196</v>
      </c>
      <c r="G331" s="12">
        <v>8.7248408253374006</v>
      </c>
      <c r="H331" s="12">
        <v>11.6951045773598</v>
      </c>
      <c r="I331" s="12">
        <v>8.4320878119921492</v>
      </c>
      <c r="J331" s="12">
        <v>8.2046380321684307</v>
      </c>
      <c r="K331" s="12">
        <v>8.7960045065393508</v>
      </c>
      <c r="L331" s="12">
        <v>11.278253064606201</v>
      </c>
      <c r="M331" s="12"/>
      <c r="N331" s="12"/>
    </row>
    <row r="332" spans="1:14" x14ac:dyDescent="0.3">
      <c r="A332" s="11" t="str">
        <f t="shared" si="5"/>
        <v>COMPRA MEDIA (Consumiciones)Cola Regular</v>
      </c>
      <c r="B332" s="11" t="s">
        <v>138</v>
      </c>
      <c r="C332" s="11" t="s">
        <v>111</v>
      </c>
      <c r="D332" s="12">
        <v>8.7478261138891806</v>
      </c>
      <c r="E332" s="12">
        <v>6.8089559801733799</v>
      </c>
      <c r="F332" s="12">
        <v>6.2813729363865898</v>
      </c>
      <c r="G332" s="12">
        <v>6.5654672116208603</v>
      </c>
      <c r="H332" s="12">
        <v>8.4069954043615205</v>
      </c>
      <c r="I332" s="12">
        <v>6.3342375649273102</v>
      </c>
      <c r="J332" s="12">
        <v>6.2842637251200397</v>
      </c>
      <c r="K332" s="12">
        <v>6.4976886114864003</v>
      </c>
      <c r="L332" s="12">
        <v>8.0594490091831794</v>
      </c>
      <c r="M332" s="12"/>
      <c r="N332" s="12"/>
    </row>
    <row r="333" spans="1:14" x14ac:dyDescent="0.3">
      <c r="A333" s="11" t="str">
        <f t="shared" si="5"/>
        <v>COMPRA MEDIA (Consumiciones)Light/Zero</v>
      </c>
      <c r="B333" s="11" t="s">
        <v>138</v>
      </c>
      <c r="C333" s="11" t="s">
        <v>112</v>
      </c>
      <c r="D333" s="12">
        <v>10.133451599946399</v>
      </c>
      <c r="E333" s="12">
        <v>7.0764349624959699</v>
      </c>
      <c r="F333" s="12">
        <v>6.4693892990177799</v>
      </c>
      <c r="G333" s="12">
        <v>7.3965902637987897</v>
      </c>
      <c r="H333" s="12">
        <v>9.6727384082880192</v>
      </c>
      <c r="I333" s="12">
        <v>7.3619514849746199</v>
      </c>
      <c r="J333" s="12">
        <v>6.9564474009874804</v>
      </c>
      <c r="K333" s="12">
        <v>7.5487302896511599</v>
      </c>
      <c r="L333" s="12">
        <v>9.3477838186996696</v>
      </c>
      <c r="M333" s="12"/>
      <c r="N333" s="12"/>
    </row>
    <row r="334" spans="1:14" x14ac:dyDescent="0.3">
      <c r="A334" s="11" t="str">
        <f t="shared" si="5"/>
        <v>COMPRA MEDIA (Consumiciones)Otra Variedad Cola</v>
      </c>
      <c r="B334" s="11" t="s">
        <v>138</v>
      </c>
      <c r="C334" s="11" t="s">
        <v>113</v>
      </c>
      <c r="D334" s="12" t="s">
        <v>134</v>
      </c>
      <c r="E334" s="12" t="s">
        <v>134</v>
      </c>
      <c r="F334" s="12" t="s">
        <v>134</v>
      </c>
      <c r="G334" s="12" t="s">
        <v>134</v>
      </c>
      <c r="H334" s="12" t="s">
        <v>134</v>
      </c>
      <c r="I334" s="12" t="s">
        <v>134</v>
      </c>
      <c r="J334" s="12" t="s">
        <v>134</v>
      </c>
      <c r="K334" s="12" t="s">
        <v>134</v>
      </c>
      <c r="L334" s="12" t="s">
        <v>134</v>
      </c>
      <c r="M334" s="12"/>
      <c r="N334" s="12"/>
    </row>
    <row r="335" spans="1:14" x14ac:dyDescent="0.3">
      <c r="A335" s="11" t="str">
        <f t="shared" si="5"/>
        <v>COMPRA MEDIA (Consumiciones)Con Cafeina</v>
      </c>
      <c r="B335" s="11" t="s">
        <v>138</v>
      </c>
      <c r="C335" s="11" t="s">
        <v>114</v>
      </c>
      <c r="D335" s="12">
        <v>10.913999719014001</v>
      </c>
      <c r="E335" s="12">
        <v>7.8275385513735198</v>
      </c>
      <c r="F335" s="12">
        <v>7.3547525190548901</v>
      </c>
      <c r="G335" s="12">
        <v>8.0735771218547399</v>
      </c>
      <c r="H335" s="12">
        <v>10.7087538768205</v>
      </c>
      <c r="I335" s="12">
        <v>7.7995538371873003</v>
      </c>
      <c r="J335" s="12">
        <v>7.65018367329625</v>
      </c>
      <c r="K335" s="12">
        <v>8.2334168888127408</v>
      </c>
      <c r="L335" s="12">
        <v>10.3911319457292</v>
      </c>
      <c r="M335" s="12"/>
      <c r="N335" s="12"/>
    </row>
    <row r="336" spans="1:14" x14ac:dyDescent="0.3">
      <c r="A336" s="11" t="str">
        <f t="shared" si="5"/>
        <v>COMPRA MEDIA (Consumiciones)Sin Cafeina</v>
      </c>
      <c r="B336" s="11" t="s">
        <v>138</v>
      </c>
      <c r="C336" s="11" t="s">
        <v>115</v>
      </c>
      <c r="D336" s="12">
        <v>6.92261413355891</v>
      </c>
      <c r="E336" s="12">
        <v>5.6821399749147297</v>
      </c>
      <c r="F336" s="12">
        <v>4.4692799400014502</v>
      </c>
      <c r="G336" s="12">
        <v>4.7551505807183299</v>
      </c>
      <c r="H336" s="12">
        <v>5.8643859965203697</v>
      </c>
      <c r="I336" s="12">
        <v>5.0894255565686102</v>
      </c>
      <c r="J336" s="12">
        <v>4.2364842275986501</v>
      </c>
      <c r="K336" s="12">
        <v>4.57826774546416</v>
      </c>
      <c r="L336" s="12">
        <v>5.6851905278553696</v>
      </c>
      <c r="M336" s="12"/>
      <c r="N336" s="12"/>
    </row>
    <row r="337" spans="1:14" x14ac:dyDescent="0.3">
      <c r="A337" s="11" t="str">
        <f t="shared" si="5"/>
        <v>COMPRA MEDIA (Consumiciones)Frutas con gas</v>
      </c>
      <c r="B337" s="11" t="s">
        <v>138</v>
      </c>
      <c r="C337" s="11" t="s">
        <v>116</v>
      </c>
      <c r="D337" s="12">
        <v>5.77022320969298</v>
      </c>
      <c r="E337" s="12">
        <v>3.9145423075234098</v>
      </c>
      <c r="F337" s="12">
        <v>4.0636872626392702</v>
      </c>
      <c r="G337" s="12">
        <v>4.48343007224301</v>
      </c>
      <c r="H337" s="12">
        <v>6.0354461634595999</v>
      </c>
      <c r="I337" s="12">
        <v>4.6522827088251502</v>
      </c>
      <c r="J337" s="12">
        <v>4.4179871046335304</v>
      </c>
      <c r="K337" s="12">
        <v>4.3793108852657996</v>
      </c>
      <c r="L337" s="12">
        <v>4.9439803493990899</v>
      </c>
      <c r="M337" s="12"/>
      <c r="N337" s="12"/>
    </row>
    <row r="338" spans="1:14" x14ac:dyDescent="0.3">
      <c r="A338" s="11" t="str">
        <f t="shared" si="5"/>
        <v>COMPRA MEDIA (Consumiciones)Frutas sin gas</v>
      </c>
      <c r="B338" s="11" t="s">
        <v>138</v>
      </c>
      <c r="C338" s="11" t="s">
        <v>117</v>
      </c>
      <c r="D338" s="12">
        <v>3.4265118701683202</v>
      </c>
      <c r="E338" s="12">
        <v>2.7057814680825598</v>
      </c>
      <c r="F338" s="12">
        <v>2.8382308002721501</v>
      </c>
      <c r="G338" s="12">
        <v>2.4727648571713101</v>
      </c>
      <c r="H338" s="12">
        <v>3.8561987586912698</v>
      </c>
      <c r="I338" s="12">
        <v>3.1687657829370601</v>
      </c>
      <c r="J338" s="12">
        <v>3.4892952766894401</v>
      </c>
      <c r="K338" s="12">
        <v>3.6571228269209599</v>
      </c>
      <c r="L338" s="12">
        <v>4.0726530829574203</v>
      </c>
      <c r="M338" s="12"/>
      <c r="N338" s="12"/>
    </row>
    <row r="339" spans="1:14" x14ac:dyDescent="0.3">
      <c r="A339" s="11" t="str">
        <f t="shared" si="5"/>
        <v>COMPRA MEDIA (Consumiciones)Mixers</v>
      </c>
      <c r="B339" s="11" t="s">
        <v>138</v>
      </c>
      <c r="C339" s="11" t="s">
        <v>118</v>
      </c>
      <c r="D339" s="12">
        <v>3.3366893765728398</v>
      </c>
      <c r="E339" s="12">
        <v>2.33036051889705</v>
      </c>
      <c r="F339" s="12">
        <v>2.3242308555299398</v>
      </c>
      <c r="G339" s="12">
        <v>2.5699806225158399</v>
      </c>
      <c r="H339" s="12">
        <v>3.1029782780645401</v>
      </c>
      <c r="I339" s="12">
        <v>2.4515899940189798</v>
      </c>
      <c r="J339" s="12">
        <v>2.2612539147683801</v>
      </c>
      <c r="K339" s="12">
        <v>2.8975682923592201</v>
      </c>
      <c r="L339" s="12">
        <v>2.7064318366063498</v>
      </c>
      <c r="M339" s="12"/>
      <c r="N339" s="12"/>
    </row>
    <row r="340" spans="1:14" x14ac:dyDescent="0.3">
      <c r="A340" s="11" t="str">
        <f t="shared" si="5"/>
        <v>COMPRA MEDIA (Consumiciones)Isotonicas</v>
      </c>
      <c r="B340" s="11" t="s">
        <v>138</v>
      </c>
      <c r="C340" s="11" t="s">
        <v>119</v>
      </c>
      <c r="D340" s="12">
        <v>5.04475402549114</v>
      </c>
      <c r="E340" s="12">
        <v>3.8321090620537799</v>
      </c>
      <c r="F340" s="12">
        <v>4.1147243361778001</v>
      </c>
      <c r="G340" s="12">
        <v>3.8845224787755299</v>
      </c>
      <c r="H340" s="12">
        <v>5.0564734597508503</v>
      </c>
      <c r="I340" s="12">
        <v>4.2514873820222601</v>
      </c>
      <c r="J340" s="12">
        <v>4.2725469718940996</v>
      </c>
      <c r="K340" s="12">
        <v>4.2143758868810099</v>
      </c>
      <c r="L340" s="12">
        <v>5.86720923760247</v>
      </c>
      <c r="M340" s="12"/>
      <c r="N340" s="12"/>
    </row>
    <row r="341" spans="1:14" x14ac:dyDescent="0.3">
      <c r="A341" s="11" t="str">
        <f t="shared" si="5"/>
        <v>COMPRA MEDIA (Consumiciones)Energeticas</v>
      </c>
      <c r="B341" s="11" t="s">
        <v>138</v>
      </c>
      <c r="C341" s="11" t="s">
        <v>120</v>
      </c>
      <c r="D341" s="12">
        <v>6.5873317436885799</v>
      </c>
      <c r="E341" s="12">
        <v>7.8669668720532</v>
      </c>
      <c r="F341" s="12">
        <v>5.1097282629720304</v>
      </c>
      <c r="G341" s="12">
        <v>5.8180330099442896</v>
      </c>
      <c r="H341" s="12">
        <v>7.0179067525248104</v>
      </c>
      <c r="I341" s="12">
        <v>5.4089851429764098</v>
      </c>
      <c r="J341" s="12">
        <v>5.1359805718399203</v>
      </c>
      <c r="K341" s="12">
        <v>7.2647364206672602</v>
      </c>
      <c r="L341" s="12">
        <v>10.042885769923799</v>
      </c>
      <c r="M341" s="12"/>
      <c r="N341" s="12"/>
    </row>
    <row r="342" spans="1:14" x14ac:dyDescent="0.3">
      <c r="A342" s="11" t="str">
        <f t="shared" si="5"/>
        <v>COMPRA MEDIA (Consumiciones)Gaseosas</v>
      </c>
      <c r="B342" s="11" t="s">
        <v>138</v>
      </c>
      <c r="C342" s="11" t="s">
        <v>121</v>
      </c>
      <c r="D342" s="12">
        <v>3.8359286905793701</v>
      </c>
      <c r="E342" s="12">
        <v>4.3445135630542202</v>
      </c>
      <c r="F342" s="12">
        <v>4.3924302003725799</v>
      </c>
      <c r="G342" s="12">
        <v>3.6796470177371301</v>
      </c>
      <c r="H342" s="12">
        <v>3.93137708282151</v>
      </c>
      <c r="I342" s="12">
        <v>3.35188118516295</v>
      </c>
      <c r="J342" s="12">
        <v>2.7069263275903999</v>
      </c>
      <c r="K342" s="12">
        <v>3.4219298989408702</v>
      </c>
      <c r="L342" s="12">
        <v>3.85460574387846</v>
      </c>
      <c r="M342" s="12"/>
      <c r="N342" s="12"/>
    </row>
    <row r="343" spans="1:14" x14ac:dyDescent="0.3">
      <c r="A343" s="11" t="str">
        <f t="shared" si="5"/>
        <v>COMPRA MEDIA (Consumiciones)Bebidas Zumo+Leche</v>
      </c>
      <c r="B343" s="11" t="s">
        <v>138</v>
      </c>
      <c r="C343" s="11" t="s">
        <v>122</v>
      </c>
      <c r="D343" s="12">
        <v>2.7652897992078298</v>
      </c>
      <c r="E343" s="12">
        <v>2.5554725309483901</v>
      </c>
      <c r="F343" s="12">
        <v>2.7216107230271298</v>
      </c>
      <c r="G343" s="12">
        <v>3.0881154048817301</v>
      </c>
      <c r="H343" s="12">
        <v>2.9834878751502498</v>
      </c>
      <c r="I343" s="12">
        <v>3.7345516534532699</v>
      </c>
      <c r="J343" s="12">
        <v>2.6282795506902898</v>
      </c>
      <c r="K343" s="12">
        <v>3.1461379042530599</v>
      </c>
      <c r="L343" s="12">
        <v>2.7678406981582699</v>
      </c>
      <c r="M343" s="12"/>
      <c r="N343" s="12"/>
    </row>
    <row r="344" spans="1:14" x14ac:dyDescent="0.3">
      <c r="A344" s="11" t="str">
        <f t="shared" si="5"/>
        <v>COMPRA MEDIA (Consumiciones)Resto</v>
      </c>
      <c r="B344" s="11" t="s">
        <v>138</v>
      </c>
      <c r="C344" s="11" t="s">
        <v>123</v>
      </c>
      <c r="D344" s="12">
        <v>4.6634492913379502</v>
      </c>
      <c r="E344" s="12">
        <v>3.2892483467532099</v>
      </c>
      <c r="F344" s="12">
        <v>3.5710764808128701</v>
      </c>
      <c r="G344" s="12">
        <v>3.8966879819228</v>
      </c>
      <c r="H344" s="12">
        <v>4.0888718445577998</v>
      </c>
      <c r="I344" s="12">
        <v>3.3691278725390799</v>
      </c>
      <c r="J344" s="12">
        <v>3.4915823603915701</v>
      </c>
      <c r="K344" s="12">
        <v>3.3286957459088402</v>
      </c>
      <c r="L344" s="12">
        <v>3.5487645698569099</v>
      </c>
      <c r="M344" s="12"/>
      <c r="N344" s="12"/>
    </row>
    <row r="345" spans="1:14" x14ac:dyDescent="0.3">
      <c r="A345" s="11" t="str">
        <f t="shared" si="5"/>
        <v>CONSUMO MEDIO (kg ó litros por consumidor)TOTAL BEBIDAS</v>
      </c>
      <c r="B345" s="11" t="s">
        <v>66</v>
      </c>
      <c r="C345" s="11" t="s">
        <v>46</v>
      </c>
      <c r="D345" s="12">
        <v>25.030116549020299</v>
      </c>
      <c r="E345" s="12">
        <v>15.727416169568601</v>
      </c>
      <c r="F345" s="12">
        <v>14.4315792169206</v>
      </c>
      <c r="G345" s="12">
        <v>16.340419325792801</v>
      </c>
      <c r="H345" s="12">
        <v>24.447861192377101</v>
      </c>
      <c r="I345" s="12">
        <v>14.8991430374593</v>
      </c>
      <c r="J345" s="12">
        <v>14.3159248369148</v>
      </c>
      <c r="K345" s="12">
        <v>15.983810657659699</v>
      </c>
      <c r="L345" s="12">
        <v>22.7905434338515</v>
      </c>
      <c r="M345" s="12"/>
      <c r="N345" s="12"/>
    </row>
    <row r="346" spans="1:14" x14ac:dyDescent="0.3">
      <c r="A346" s="11" t="str">
        <f t="shared" si="5"/>
        <v>CONSUMO MEDIO (kg ó litros por consumidor).Total Bebidas Caliente</v>
      </c>
      <c r="B346" s="11" t="s">
        <v>66</v>
      </c>
      <c r="C346" s="11" t="s">
        <v>51</v>
      </c>
      <c r="D346" s="12">
        <v>3.25601947869681</v>
      </c>
      <c r="E346" s="12">
        <v>2.7266047965701801</v>
      </c>
      <c r="F346" s="12">
        <v>2.8206241317796499</v>
      </c>
      <c r="G346" s="12">
        <v>2.6881102322840298</v>
      </c>
      <c r="H346" s="12">
        <v>3.23936137000597</v>
      </c>
      <c r="I346" s="12">
        <v>2.6044228662212099</v>
      </c>
      <c r="J346" s="12">
        <v>2.6681841309579801</v>
      </c>
      <c r="K346" s="12">
        <v>2.5323958602274499</v>
      </c>
      <c r="L346" s="12">
        <v>3.04822380132945</v>
      </c>
      <c r="M346" s="12"/>
      <c r="N346" s="12"/>
    </row>
    <row r="347" spans="1:14" x14ac:dyDescent="0.3">
      <c r="A347" s="11" t="str">
        <f t="shared" si="5"/>
        <v>CONSUMO MEDIO (kg ó litros por consumidor)Cafe</v>
      </c>
      <c r="B347" s="11" t="s">
        <v>66</v>
      </c>
      <c r="C347" s="11" t="s">
        <v>56</v>
      </c>
      <c r="D347" s="12">
        <v>1.19654660579225</v>
      </c>
      <c r="E347" s="12">
        <v>1.04822465928557</v>
      </c>
      <c r="F347" s="12">
        <v>1.0488728573728101</v>
      </c>
      <c r="G347" s="12">
        <v>1.0158616532390701</v>
      </c>
      <c r="H347" s="12">
        <v>1.20006751943323</v>
      </c>
      <c r="I347" s="12">
        <v>0.95510176824812698</v>
      </c>
      <c r="J347" s="12">
        <v>0.98434698528195397</v>
      </c>
      <c r="K347" s="12">
        <v>0.99345106523761495</v>
      </c>
      <c r="L347" s="12">
        <v>1.1880165148074</v>
      </c>
      <c r="M347" s="12"/>
      <c r="N347" s="12"/>
    </row>
    <row r="348" spans="1:14" x14ac:dyDescent="0.3">
      <c r="A348" s="11" t="str">
        <f t="shared" si="5"/>
        <v>CONSUMO MEDIO (kg ó litros por consumidor)Leche+bebidas vegetales</v>
      </c>
      <c r="B348" s="11" t="s">
        <v>66</v>
      </c>
      <c r="C348" s="11" t="s">
        <v>59</v>
      </c>
      <c r="D348" s="12">
        <v>2.8098940031270101</v>
      </c>
      <c r="E348" s="12">
        <v>2.3375946667538399</v>
      </c>
      <c r="F348" s="12">
        <v>2.4273397481161401</v>
      </c>
      <c r="G348" s="12">
        <v>2.36957066556</v>
      </c>
      <c r="H348" s="12">
        <v>2.8546105851690999</v>
      </c>
      <c r="I348" s="12">
        <v>2.2567082843506299</v>
      </c>
      <c r="J348" s="12">
        <v>2.2903835079199601</v>
      </c>
      <c r="K348" s="12">
        <v>2.1881335146627401</v>
      </c>
      <c r="L348" s="12">
        <v>2.6296073259201198</v>
      </c>
      <c r="M348" s="12"/>
      <c r="N348" s="12"/>
    </row>
    <row r="349" spans="1:14" x14ac:dyDescent="0.3">
      <c r="A349" s="11" t="str">
        <f t="shared" si="5"/>
        <v>CONSUMO MEDIO (kg ó litros por consumidor)Leche</v>
      </c>
      <c r="B349" s="11" t="s">
        <v>66</v>
      </c>
      <c r="C349" s="11" t="s">
        <v>62</v>
      </c>
      <c r="D349" s="12">
        <v>2.6786899363057302</v>
      </c>
      <c r="E349" s="12">
        <v>2.2430719780294499</v>
      </c>
      <c r="F349" s="12">
        <v>2.3288358389838999</v>
      </c>
      <c r="G349" s="12">
        <v>2.2515191432526498</v>
      </c>
      <c r="H349" s="12">
        <v>2.7213557242441602</v>
      </c>
      <c r="I349" s="12">
        <v>2.1525709277231102</v>
      </c>
      <c r="J349" s="12">
        <v>2.1667063359354599</v>
      </c>
      <c r="K349" s="12">
        <v>2.0875364912692702</v>
      </c>
      <c r="L349" s="12">
        <v>2.5164321156102201</v>
      </c>
      <c r="M349" s="12"/>
      <c r="N349" s="12"/>
    </row>
    <row r="350" spans="1:14" x14ac:dyDescent="0.3">
      <c r="A350" s="11" t="str">
        <f t="shared" si="5"/>
        <v>CONSUMO MEDIO (kg ó litros por consumidor)Leche Sola</v>
      </c>
      <c r="B350" s="11" t="s">
        <v>66</v>
      </c>
      <c r="C350" s="11" t="s">
        <v>64</v>
      </c>
      <c r="D350" s="12">
        <v>0.63363289251731802</v>
      </c>
      <c r="E350" s="12">
        <v>0.61381715977159701</v>
      </c>
      <c r="F350" s="12">
        <v>0.65225404095286299</v>
      </c>
      <c r="G350" s="12">
        <v>0.52816919078299596</v>
      </c>
      <c r="H350" s="12">
        <v>0.81549909207126703</v>
      </c>
      <c r="I350" s="12">
        <v>0.54902801888599495</v>
      </c>
      <c r="J350" s="12">
        <v>0.68305242295674096</v>
      </c>
      <c r="K350" s="12">
        <v>0.89500436384084303</v>
      </c>
      <c r="L350" s="12">
        <v>0.75830411268000897</v>
      </c>
      <c r="M350" s="12"/>
      <c r="N350" s="12"/>
    </row>
    <row r="351" spans="1:14" x14ac:dyDescent="0.3">
      <c r="A351" s="11" t="str">
        <f t="shared" si="5"/>
        <v>CONSUMO MEDIO (kg ó litros por consumidor)Leche Con Cacao</v>
      </c>
      <c r="B351" s="11" t="s">
        <v>66</v>
      </c>
      <c r="C351" s="11" t="s">
        <v>67</v>
      </c>
      <c r="D351" s="12">
        <v>0.93190745162870403</v>
      </c>
      <c r="E351" s="12">
        <v>0.84273777569084796</v>
      </c>
      <c r="F351" s="12">
        <v>0.888456212496328</v>
      </c>
      <c r="G351" s="12">
        <v>0.78266772597691303</v>
      </c>
      <c r="H351" s="12">
        <v>0.83194712666955095</v>
      </c>
      <c r="I351" s="12">
        <v>0.65000979160081096</v>
      </c>
      <c r="J351" s="12">
        <v>0.73249801137968995</v>
      </c>
      <c r="K351" s="12">
        <v>0.79060676958826803</v>
      </c>
      <c r="L351" s="12">
        <v>0.80158483378214795</v>
      </c>
      <c r="M351" s="12"/>
      <c r="N351" s="12"/>
    </row>
    <row r="352" spans="1:14" x14ac:dyDescent="0.3">
      <c r="A352" s="11" t="str">
        <f t="shared" si="5"/>
        <v>CONSUMO MEDIO (kg ó litros por consumidor)Leche Con Cafe</v>
      </c>
      <c r="B352" s="11" t="s">
        <v>66</v>
      </c>
      <c r="C352" s="11" t="s">
        <v>70</v>
      </c>
      <c r="D352" s="12">
        <v>2.6254141300008502</v>
      </c>
      <c r="E352" s="12">
        <v>2.18361223514865</v>
      </c>
      <c r="F352" s="12">
        <v>2.27129589581609</v>
      </c>
      <c r="G352" s="12">
        <v>2.2027809667414902</v>
      </c>
      <c r="H352" s="12">
        <v>2.6478416151460999</v>
      </c>
      <c r="I352" s="12">
        <v>2.1157983393232498</v>
      </c>
      <c r="J352" s="12">
        <v>2.11429186238867</v>
      </c>
      <c r="K352" s="12">
        <v>2.0363922881871401</v>
      </c>
      <c r="L352" s="12">
        <v>2.4706522383822498</v>
      </c>
      <c r="M352" s="12"/>
      <c r="N352" s="12"/>
    </row>
    <row r="353" spans="1:14" x14ac:dyDescent="0.3">
      <c r="A353" s="11" t="str">
        <f t="shared" si="5"/>
        <v>CONSUMO MEDIO (kg ó litros por consumidor)Bebidas Vegetales</v>
      </c>
      <c r="B353" s="11" t="s">
        <v>66</v>
      </c>
      <c r="C353" s="11" t="s">
        <v>72</v>
      </c>
      <c r="D353" s="12">
        <v>1.77733715825492</v>
      </c>
      <c r="E353" s="12">
        <v>1.5101666927225801</v>
      </c>
      <c r="F353" s="12">
        <v>1.5593495215856501</v>
      </c>
      <c r="G353" s="12">
        <v>1.6408559924845001</v>
      </c>
      <c r="H353" s="12">
        <v>1.7720359598898701</v>
      </c>
      <c r="I353" s="12">
        <v>1.4859567591882901</v>
      </c>
      <c r="J353" s="12">
        <v>1.60061883200342</v>
      </c>
      <c r="K353" s="12">
        <v>1.40080289825833</v>
      </c>
      <c r="L353" s="12">
        <v>1.56730620877176</v>
      </c>
      <c r="M353" s="12"/>
      <c r="N353" s="12"/>
    </row>
    <row r="354" spans="1:14" x14ac:dyDescent="0.3">
      <c r="A354" s="11" t="str">
        <f t="shared" si="5"/>
        <v>CONSUMO MEDIO (kg ó litros por consumidor)Infusiones</v>
      </c>
      <c r="B354" s="11" t="s">
        <v>66</v>
      </c>
      <c r="C354" s="11" t="s">
        <v>75</v>
      </c>
      <c r="D354" s="12">
        <v>0.61536472214595805</v>
      </c>
      <c r="E354" s="12">
        <v>0.51572789436400301</v>
      </c>
      <c r="F354" s="12">
        <v>0.55927136494194396</v>
      </c>
      <c r="G354" s="12">
        <v>0.52111250043790702</v>
      </c>
      <c r="H354" s="12">
        <v>0.58210507556811397</v>
      </c>
      <c r="I354" s="12">
        <v>0.53367823876501197</v>
      </c>
      <c r="J354" s="12">
        <v>0.59029216143038099</v>
      </c>
      <c r="K354" s="12">
        <v>0.53020123481602</v>
      </c>
      <c r="L354" s="12">
        <v>0.62535428482873001</v>
      </c>
      <c r="M354" s="12"/>
      <c r="N354" s="12"/>
    </row>
    <row r="355" spans="1:14" x14ac:dyDescent="0.3">
      <c r="A355" s="11" t="str">
        <f t="shared" si="5"/>
        <v>CONSUMO MEDIO (kg ó litros por consumidor)Resto Bebidas Caliente</v>
      </c>
      <c r="B355" s="11" t="s">
        <v>66</v>
      </c>
      <c r="C355" s="11" t="s">
        <v>78</v>
      </c>
      <c r="D355" s="12">
        <v>0.57279685972834804</v>
      </c>
      <c r="E355" s="12">
        <v>0.53467192973977495</v>
      </c>
      <c r="F355" s="12">
        <v>0.59033443223753301</v>
      </c>
      <c r="G355" s="12">
        <v>0.44247630740710903</v>
      </c>
      <c r="H355" s="12">
        <v>0.57408962449312195</v>
      </c>
      <c r="I355" s="12">
        <v>0.51277774896365202</v>
      </c>
      <c r="J355" s="12">
        <v>0.53216997997732896</v>
      </c>
      <c r="K355" s="12">
        <v>0.49474294670650598</v>
      </c>
      <c r="L355" s="12">
        <v>0.55542688437587595</v>
      </c>
      <c r="M355" s="12"/>
      <c r="N355" s="12"/>
    </row>
    <row r="356" spans="1:14" x14ac:dyDescent="0.3">
      <c r="A356" s="11" t="str">
        <f t="shared" si="5"/>
        <v>CONSUMO MEDIO (kg ó litros por consumidor).Total Bebidas Frias</v>
      </c>
      <c r="B356" s="11" t="s">
        <v>66</v>
      </c>
      <c r="C356" s="11" t="s">
        <v>52</v>
      </c>
      <c r="D356" s="12">
        <v>23.3677293218045</v>
      </c>
      <c r="E356" s="12">
        <v>14.522371316991199</v>
      </c>
      <c r="F356" s="12">
        <v>13.239101320857801</v>
      </c>
      <c r="G356" s="12">
        <v>15.175923469738899</v>
      </c>
      <c r="H356" s="12">
        <v>22.8443280515501</v>
      </c>
      <c r="I356" s="12">
        <v>13.900062063961</v>
      </c>
      <c r="J356" s="12">
        <v>13.259005778901701</v>
      </c>
      <c r="K356" s="12">
        <v>14.9582521136966</v>
      </c>
      <c r="L356" s="12">
        <v>21.443743040318399</v>
      </c>
      <c r="M356" s="12"/>
      <c r="N356" s="12"/>
    </row>
    <row r="357" spans="1:14" x14ac:dyDescent="0.3">
      <c r="A357" s="11" t="str">
        <f t="shared" si="5"/>
        <v>CONSUMO MEDIO (kg ó litros por consumidor)Total bebidas de vino</v>
      </c>
      <c r="B357" s="11" t="s">
        <v>66</v>
      </c>
      <c r="C357" s="11" t="s">
        <v>79</v>
      </c>
      <c r="D357" s="12">
        <v>3.93351703673543</v>
      </c>
      <c r="E357" s="12">
        <v>3.0914966376195299</v>
      </c>
      <c r="F357" s="12">
        <v>2.9875353461340102</v>
      </c>
      <c r="G357" s="12">
        <v>3.05816844576501</v>
      </c>
      <c r="H357" s="12">
        <v>3.8756686098478399</v>
      </c>
      <c r="I357" s="12">
        <v>3.1297577333258499</v>
      </c>
      <c r="J357" s="12">
        <v>2.9386740316365301</v>
      </c>
      <c r="K357" s="12">
        <v>3.03864144417948</v>
      </c>
      <c r="L357" s="12">
        <v>3.6858516486361301</v>
      </c>
      <c r="M357" s="12"/>
      <c r="N357" s="12"/>
    </row>
    <row r="358" spans="1:14" x14ac:dyDescent="0.3">
      <c r="A358" s="11" t="str">
        <f t="shared" si="5"/>
        <v>CONSUMO MEDIO (kg ó litros por consumidor)Vino</v>
      </c>
      <c r="B358" s="11" t="s">
        <v>66</v>
      </c>
      <c r="C358" s="11" t="s">
        <v>80</v>
      </c>
      <c r="D358" s="12">
        <v>3.0865611491688401</v>
      </c>
      <c r="E358" s="12">
        <v>2.8276276448191702</v>
      </c>
      <c r="F358" s="12">
        <v>2.7828415926862098</v>
      </c>
      <c r="G358" s="12">
        <v>2.75876945140452</v>
      </c>
      <c r="H358" s="12">
        <v>3.1623686780023301</v>
      </c>
      <c r="I358" s="12">
        <v>2.9035013951943101</v>
      </c>
      <c r="J358" s="12">
        <v>2.7209816879447399</v>
      </c>
      <c r="K358" s="12">
        <v>2.7347098656575999</v>
      </c>
      <c r="L358" s="12">
        <v>3.03590436727124</v>
      </c>
      <c r="M358" s="12"/>
      <c r="N358" s="12"/>
    </row>
    <row r="359" spans="1:14" x14ac:dyDescent="0.3">
      <c r="A359" s="11" t="str">
        <f t="shared" si="5"/>
        <v>CONSUMO MEDIO (kg ó litros por consumidor)Tinto</v>
      </c>
      <c r="B359" s="11" t="s">
        <v>66</v>
      </c>
      <c r="C359" s="11" t="s">
        <v>81</v>
      </c>
      <c r="D359" s="12">
        <v>2.2826125762131202</v>
      </c>
      <c r="E359" s="12">
        <v>2.30173833551309</v>
      </c>
      <c r="F359" s="12">
        <v>2.1090904823172001</v>
      </c>
      <c r="G359" s="12">
        <v>2.1472126750390101</v>
      </c>
      <c r="H359" s="12">
        <v>2.5627320390452999</v>
      </c>
      <c r="I359" s="12">
        <v>2.3249399146746001</v>
      </c>
      <c r="J359" s="12">
        <v>2.2705432248343</v>
      </c>
      <c r="K359" s="12">
        <v>2.2299995338388499</v>
      </c>
      <c r="L359" s="12">
        <v>2.3710663482847401</v>
      </c>
      <c r="M359" s="12"/>
      <c r="N359" s="12"/>
    </row>
    <row r="360" spans="1:14" x14ac:dyDescent="0.3">
      <c r="A360" s="11" t="str">
        <f t="shared" si="5"/>
        <v>CONSUMO MEDIO (kg ó litros por consumidor)Blanco</v>
      </c>
      <c r="B360" s="11" t="s">
        <v>66</v>
      </c>
      <c r="C360" s="11" t="s">
        <v>82</v>
      </c>
      <c r="D360" s="12">
        <v>2.2313312576456399</v>
      </c>
      <c r="E360" s="12">
        <v>1.90662533482167</v>
      </c>
      <c r="F360" s="12">
        <v>2.0345784110167302</v>
      </c>
      <c r="G360" s="12">
        <v>1.9343962117639</v>
      </c>
      <c r="H360" s="12">
        <v>2.1226463014750601</v>
      </c>
      <c r="I360" s="12">
        <v>2.0469472999587799</v>
      </c>
      <c r="J360" s="12">
        <v>1.8275451089957599</v>
      </c>
      <c r="K360" s="12">
        <v>1.9140436288270499</v>
      </c>
      <c r="L360" s="12">
        <v>2.1742296985938898</v>
      </c>
      <c r="M360" s="12"/>
      <c r="N360" s="12"/>
    </row>
    <row r="361" spans="1:14" x14ac:dyDescent="0.3">
      <c r="A361" s="11" t="str">
        <f t="shared" si="5"/>
        <v>CONSUMO MEDIO (kg ó litros por consumidor)Rosado</v>
      </c>
      <c r="B361" s="11" t="s">
        <v>66</v>
      </c>
      <c r="C361" s="11" t="s">
        <v>83</v>
      </c>
      <c r="D361" s="12">
        <v>1.4907516470906099</v>
      </c>
      <c r="E361" s="12">
        <v>1.2936907950289001</v>
      </c>
      <c r="F361" s="12">
        <v>1.37789636323394</v>
      </c>
      <c r="G361" s="12">
        <v>1.0983004764048501</v>
      </c>
      <c r="H361" s="12" t="s">
        <v>134</v>
      </c>
      <c r="I361" s="12" t="s">
        <v>134</v>
      </c>
      <c r="J361" s="12" t="s">
        <v>134</v>
      </c>
      <c r="K361" s="12" t="s">
        <v>134</v>
      </c>
      <c r="L361" s="12" t="s">
        <v>134</v>
      </c>
      <c r="M361" s="12"/>
      <c r="N361" s="12"/>
    </row>
    <row r="362" spans="1:14" x14ac:dyDescent="0.3">
      <c r="A362" s="11" t="str">
        <f t="shared" si="5"/>
        <v>CONSUMO MEDIO (kg ó litros por consumidor)Resto vino</v>
      </c>
      <c r="B362" s="11" t="s">
        <v>66</v>
      </c>
      <c r="C362" s="11" t="s">
        <v>84</v>
      </c>
      <c r="D362" s="12">
        <v>1.01500434687206</v>
      </c>
      <c r="E362" s="12">
        <v>0.76140426466163302</v>
      </c>
      <c r="F362" s="12">
        <v>0.84444857826277497</v>
      </c>
      <c r="G362" s="12">
        <v>1.0172671224868499</v>
      </c>
      <c r="H362" s="12">
        <v>1.3692550723669501</v>
      </c>
      <c r="I362" s="12">
        <v>0.94089854313018095</v>
      </c>
      <c r="J362" s="12">
        <v>1.0944786209117201</v>
      </c>
      <c r="K362" s="12">
        <v>1.1431502567069101</v>
      </c>
      <c r="L362" s="12">
        <v>1.06852877462757</v>
      </c>
      <c r="M362" s="12"/>
      <c r="N362" s="12"/>
    </row>
    <row r="363" spans="1:14" x14ac:dyDescent="0.3">
      <c r="A363" s="11" t="str">
        <f t="shared" si="5"/>
        <v>CONSUMO MEDIO (kg ó litros por consumidor)Cava</v>
      </c>
      <c r="B363" s="11" t="s">
        <v>66</v>
      </c>
      <c r="C363" s="11" t="s">
        <v>85</v>
      </c>
      <c r="D363" s="12">
        <v>1.6176036259740201</v>
      </c>
      <c r="E363" s="12">
        <v>1.363323799574</v>
      </c>
      <c r="F363" s="12">
        <v>1.08665657386026</v>
      </c>
      <c r="G363" s="12">
        <v>1.40036356686318</v>
      </c>
      <c r="H363" s="12">
        <v>1.4874075245984</v>
      </c>
      <c r="I363" s="12">
        <v>1.68165744738484</v>
      </c>
      <c r="J363" s="12">
        <v>1.4642996747923001</v>
      </c>
      <c r="K363" s="12">
        <v>1.6606054422182399</v>
      </c>
      <c r="L363" s="12">
        <v>1.73350802532105</v>
      </c>
      <c r="M363" s="12"/>
      <c r="N363" s="12"/>
    </row>
    <row r="364" spans="1:14" x14ac:dyDescent="0.3">
      <c r="A364" s="11" t="str">
        <f t="shared" si="5"/>
        <v>CONSUMO MEDIO (kg ó litros por consumidor)Otr.Bebidas Deri.Vino</v>
      </c>
      <c r="B364" s="11" t="s">
        <v>66</v>
      </c>
      <c r="C364" s="11" t="s">
        <v>86</v>
      </c>
      <c r="D364" s="12">
        <v>3.05742490724024</v>
      </c>
      <c r="E364" s="12">
        <v>1.84519888657471</v>
      </c>
      <c r="F364" s="12">
        <v>1.9229880828488599</v>
      </c>
      <c r="G364" s="12">
        <v>2.0901138969422299</v>
      </c>
      <c r="H364" s="12">
        <v>2.7343305640558602</v>
      </c>
      <c r="I364" s="12">
        <v>1.8519421590054299</v>
      </c>
      <c r="J364" s="12">
        <v>1.7552514800208201</v>
      </c>
      <c r="K364" s="12">
        <v>1.9201125508328301</v>
      </c>
      <c r="L364" s="12">
        <v>2.6843501492072201</v>
      </c>
      <c r="M364" s="12"/>
      <c r="N364" s="12"/>
    </row>
    <row r="365" spans="1:14" x14ac:dyDescent="0.3">
      <c r="A365" s="11" t="str">
        <f t="shared" si="5"/>
        <v>CONSUMO MEDIO (kg ó litros por consumidor)Tinto de Verano</v>
      </c>
      <c r="B365" s="11" t="s">
        <v>66</v>
      </c>
      <c r="C365" s="11" t="s">
        <v>87</v>
      </c>
      <c r="D365" s="12">
        <v>3.0066806283834402</v>
      </c>
      <c r="E365" s="12">
        <v>1.84241795115703</v>
      </c>
      <c r="F365" s="12">
        <v>2.0061268215589498</v>
      </c>
      <c r="G365" s="12">
        <v>2.08827675570764</v>
      </c>
      <c r="H365" s="12">
        <v>2.66715226162707</v>
      </c>
      <c r="I365" s="12">
        <v>1.87065805787564</v>
      </c>
      <c r="J365" s="12">
        <v>1.7208215600747701</v>
      </c>
      <c r="K365" s="12">
        <v>1.94443495761211</v>
      </c>
      <c r="L365" s="12">
        <v>2.6300875542506001</v>
      </c>
      <c r="M365" s="12"/>
      <c r="N365" s="12"/>
    </row>
    <row r="366" spans="1:14" x14ac:dyDescent="0.3">
      <c r="A366" s="11" t="str">
        <f t="shared" si="5"/>
        <v>CONSUMO MEDIO (kg ó litros por consumidor)Sangria de Vino</v>
      </c>
      <c r="B366" s="11" t="s">
        <v>66</v>
      </c>
      <c r="C366" s="11" t="s">
        <v>88</v>
      </c>
      <c r="D366" s="12">
        <v>1.52181307824018</v>
      </c>
      <c r="E366" s="12">
        <v>1.4239978674980001</v>
      </c>
      <c r="F366" s="12">
        <v>1.26687943324047</v>
      </c>
      <c r="G366" s="12">
        <v>1.3296176232857899</v>
      </c>
      <c r="H366" s="12">
        <v>1.69730775311009</v>
      </c>
      <c r="I366" s="12">
        <v>1.51571808966504</v>
      </c>
      <c r="J366" s="12">
        <v>1.5406101612663601</v>
      </c>
      <c r="K366" s="12">
        <v>1.1261789071163799</v>
      </c>
      <c r="L366" s="12">
        <v>1.4553519758047799</v>
      </c>
      <c r="M366" s="12"/>
      <c r="N366" s="12"/>
    </row>
    <row r="367" spans="1:14" x14ac:dyDescent="0.3">
      <c r="A367" s="11" t="str">
        <f t="shared" si="5"/>
        <v>CONSUMO MEDIO (kg ó litros por consumidor)Sangria de Cava</v>
      </c>
      <c r="B367" s="11" t="s">
        <v>66</v>
      </c>
      <c r="C367" s="11" t="s">
        <v>89</v>
      </c>
      <c r="D367" s="12">
        <v>2.2135969108830902</v>
      </c>
      <c r="E367" s="12">
        <v>3.7017645978526201</v>
      </c>
      <c r="F367" s="12">
        <v>2.4920297076879598</v>
      </c>
      <c r="G367" s="12">
        <v>1.5225152903763199</v>
      </c>
      <c r="H367" s="12">
        <v>2.0459781126498502</v>
      </c>
      <c r="I367" s="12">
        <v>1.8938315490589099</v>
      </c>
      <c r="J367" s="12">
        <v>2.1305395200646999</v>
      </c>
      <c r="K367" s="12">
        <v>1.29740577159695</v>
      </c>
      <c r="L367" s="12">
        <v>1.9767985260265999</v>
      </c>
      <c r="M367" s="12"/>
      <c r="N367" s="12"/>
    </row>
    <row r="368" spans="1:14" x14ac:dyDescent="0.3">
      <c r="A368" s="11" t="str">
        <f t="shared" si="5"/>
        <v>CONSUMO MEDIO (kg ó litros por consumidor)Calimocho</v>
      </c>
      <c r="B368" s="11" t="s">
        <v>66</v>
      </c>
      <c r="C368" s="11" t="s">
        <v>90</v>
      </c>
      <c r="D368" s="12">
        <v>2.29449784910063</v>
      </c>
      <c r="E368" s="12">
        <v>1.8579379812663901</v>
      </c>
      <c r="F368" s="12">
        <v>1.2773536628961599</v>
      </c>
      <c r="G368" s="12">
        <v>1.2948543059745901</v>
      </c>
      <c r="H368" s="12">
        <v>1.38547443719034</v>
      </c>
      <c r="I368" s="12">
        <v>1.17535966623794</v>
      </c>
      <c r="J368" s="12">
        <v>1.55877681916501</v>
      </c>
      <c r="K368" s="12">
        <v>1.2460487907490101</v>
      </c>
      <c r="L368" s="12">
        <v>1.74217899876621</v>
      </c>
      <c r="M368" s="12"/>
      <c r="N368" s="12"/>
    </row>
    <row r="369" spans="1:14" x14ac:dyDescent="0.3">
      <c r="A369" s="11" t="str">
        <f t="shared" si="5"/>
        <v>CONSUMO MEDIO (kg ó litros por consumidor)Rebujito</v>
      </c>
      <c r="B369" s="11" t="s">
        <v>66</v>
      </c>
      <c r="C369" s="11" t="s">
        <v>91</v>
      </c>
      <c r="D369" s="12">
        <v>1.78240737668098</v>
      </c>
      <c r="E369" s="12">
        <v>1.2083957364481701</v>
      </c>
      <c r="F369" s="12">
        <v>0.34160662301459099</v>
      </c>
      <c r="G369" s="12">
        <v>2.3789626254902001</v>
      </c>
      <c r="H369" s="12">
        <v>2.4286786939146898</v>
      </c>
      <c r="I369" s="12">
        <v>0.39592362974186501</v>
      </c>
      <c r="J369" s="12">
        <v>0.29630707985364502</v>
      </c>
      <c r="K369" s="12">
        <v>1.85442309541645</v>
      </c>
      <c r="L369" s="12">
        <v>0.93264077129966305</v>
      </c>
      <c r="M369" s="12"/>
      <c r="N369" s="12"/>
    </row>
    <row r="370" spans="1:14" x14ac:dyDescent="0.3">
      <c r="A370" s="11" t="str">
        <f t="shared" si="5"/>
        <v>CONSUMO MEDIO (kg ó litros por consumidor)Espum/Lambrusc/Mosca</v>
      </c>
      <c r="B370" s="11" t="s">
        <v>66</v>
      </c>
      <c r="C370" s="11" t="s">
        <v>92</v>
      </c>
      <c r="D370" s="12">
        <v>1.45953044391396</v>
      </c>
      <c r="E370" s="12">
        <v>0.96968581101036</v>
      </c>
      <c r="F370" s="12">
        <v>1.26061011330002</v>
      </c>
      <c r="G370" s="12">
        <v>1.2724308095908701</v>
      </c>
      <c r="H370" s="12">
        <v>1.3379508421485</v>
      </c>
      <c r="I370" s="12">
        <v>1.45511204545523</v>
      </c>
      <c r="J370" s="12">
        <v>1.09802420796252</v>
      </c>
      <c r="K370" s="12">
        <v>1.35375503485951</v>
      </c>
      <c r="L370" s="12">
        <v>1.2349912900878499</v>
      </c>
      <c r="M370" s="12"/>
      <c r="N370" s="12"/>
    </row>
    <row r="371" spans="1:14" x14ac:dyDescent="0.3">
      <c r="A371" s="11" t="str">
        <f t="shared" si="5"/>
        <v>CONSUMO MEDIO (kg ó litros por consumidor)Sidra</v>
      </c>
      <c r="B371" s="11" t="s">
        <v>66</v>
      </c>
      <c r="C371" s="11" t="s">
        <v>93</v>
      </c>
      <c r="D371" s="12">
        <v>4.4709853454215596</v>
      </c>
      <c r="E371" s="12">
        <v>6.2526462104903402</v>
      </c>
      <c r="F371" s="12">
        <v>5.8579298671475302</v>
      </c>
      <c r="G371" s="12">
        <v>4.8612237128032501</v>
      </c>
      <c r="H371" s="12">
        <v>4.6913929298118804</v>
      </c>
      <c r="I371" s="12">
        <v>4.2988001332665302</v>
      </c>
      <c r="J371" s="12">
        <v>4.2450452856448004</v>
      </c>
      <c r="K371" s="12">
        <v>4.0015965363895596</v>
      </c>
      <c r="L371" s="12">
        <v>5.7475060467550501</v>
      </c>
      <c r="M371" s="12"/>
      <c r="N371" s="12"/>
    </row>
    <row r="372" spans="1:14" x14ac:dyDescent="0.3">
      <c r="A372" s="11" t="str">
        <f t="shared" si="5"/>
        <v>CONSUMO MEDIO (kg ó litros por consumidor)Cerveza</v>
      </c>
      <c r="B372" s="11" t="s">
        <v>66</v>
      </c>
      <c r="C372" s="11" t="s">
        <v>94</v>
      </c>
      <c r="D372" s="12">
        <v>12.001061470601099</v>
      </c>
      <c r="E372" s="12">
        <v>8.2677190582919202</v>
      </c>
      <c r="F372" s="12">
        <v>7.4726275743185004</v>
      </c>
      <c r="G372" s="12">
        <v>8.4350208652571599</v>
      </c>
      <c r="H372" s="12">
        <v>11.9150901769026</v>
      </c>
      <c r="I372" s="12">
        <v>7.657715673567</v>
      </c>
      <c r="J372" s="12">
        <v>7.5648477703424097</v>
      </c>
      <c r="K372" s="12">
        <v>8.1949344506752908</v>
      </c>
      <c r="L372" s="12">
        <v>11.251952302808</v>
      </c>
      <c r="M372" s="12"/>
      <c r="N372" s="12"/>
    </row>
    <row r="373" spans="1:14" x14ac:dyDescent="0.3">
      <c r="A373" s="11" t="str">
        <f t="shared" si="5"/>
        <v>CONSUMO MEDIO (kg ó litros por consumidor)Con alcohol</v>
      </c>
      <c r="B373" s="11" t="s">
        <v>66</v>
      </c>
      <c r="C373" s="11" t="s">
        <v>95</v>
      </c>
      <c r="D373" s="12">
        <v>11.388559758243201</v>
      </c>
      <c r="E373" s="12">
        <v>7.8984750432098698</v>
      </c>
      <c r="F373" s="12">
        <v>7.1954978240149297</v>
      </c>
      <c r="G373" s="12">
        <v>8.0304564884850596</v>
      </c>
      <c r="H373" s="12">
        <v>11.2214895715395</v>
      </c>
      <c r="I373" s="12">
        <v>7.2908376428135098</v>
      </c>
      <c r="J373" s="12">
        <v>7.2606098990988697</v>
      </c>
      <c r="K373" s="12">
        <v>7.8018391778060803</v>
      </c>
      <c r="L373" s="12">
        <v>10.7426555520648</v>
      </c>
      <c r="M373" s="12"/>
      <c r="N373" s="12"/>
    </row>
    <row r="374" spans="1:14" x14ac:dyDescent="0.3">
      <c r="A374" s="11" t="str">
        <f t="shared" si="5"/>
        <v>CONSUMO MEDIO (kg ó litros por consumidor)Sin alcohol</v>
      </c>
      <c r="B374" s="11" t="s">
        <v>66</v>
      </c>
      <c r="C374" s="11" t="s">
        <v>96</v>
      </c>
      <c r="D374" s="12">
        <v>3.2746686712767898</v>
      </c>
      <c r="E374" s="12">
        <v>2.5871213060308098</v>
      </c>
      <c r="F374" s="12">
        <v>2.4536467442129299</v>
      </c>
      <c r="G374" s="12">
        <v>2.6912896270825701</v>
      </c>
      <c r="H374" s="12">
        <v>3.4131449698552099</v>
      </c>
      <c r="I374" s="12">
        <v>2.50272746934129</v>
      </c>
      <c r="J374" s="12">
        <v>2.3610006113511801</v>
      </c>
      <c r="K374" s="12">
        <v>2.4847168170156699</v>
      </c>
      <c r="L374" s="12">
        <v>2.9950939646583499</v>
      </c>
      <c r="M374" s="12"/>
      <c r="N374" s="12"/>
    </row>
    <row r="375" spans="1:14" x14ac:dyDescent="0.3">
      <c r="A375" s="11" t="str">
        <f t="shared" si="5"/>
        <v>CONSUMO MEDIO (kg ó litros por consumidor)Cerveza Envasada</v>
      </c>
      <c r="B375" s="11" t="s">
        <v>66</v>
      </c>
      <c r="C375" s="11" t="s">
        <v>97</v>
      </c>
      <c r="D375" s="12">
        <v>6.17439569281155</v>
      </c>
      <c r="E375" s="12">
        <v>4.5708846150484002</v>
      </c>
      <c r="F375" s="12">
        <v>4.2771306819862804</v>
      </c>
      <c r="G375" s="12">
        <v>4.7047870395187097</v>
      </c>
      <c r="H375" s="12">
        <v>5.9522342200332803</v>
      </c>
      <c r="I375" s="12">
        <v>4.3654684776308903</v>
      </c>
      <c r="J375" s="12">
        <v>4.6035548268323998</v>
      </c>
      <c r="K375" s="12">
        <v>4.4908357019099396</v>
      </c>
      <c r="L375" s="12">
        <v>5.8057071577252604</v>
      </c>
      <c r="M375" s="12"/>
      <c r="N375" s="12"/>
    </row>
    <row r="376" spans="1:14" x14ac:dyDescent="0.3">
      <c r="A376" s="11" t="str">
        <f t="shared" si="5"/>
        <v>CONSUMO MEDIO (kg ó litros por consumidor)Cerveza Surtidor</v>
      </c>
      <c r="B376" s="11" t="s">
        <v>66</v>
      </c>
      <c r="C376" s="11" t="s">
        <v>98</v>
      </c>
      <c r="D376" s="12">
        <v>8.7345549844292698</v>
      </c>
      <c r="E376" s="12">
        <v>6.4628032789668604</v>
      </c>
      <c r="F376" s="12">
        <v>5.7024301420067296</v>
      </c>
      <c r="G376" s="12">
        <v>6.3347784874300697</v>
      </c>
      <c r="H376" s="12">
        <v>9.0566636204749305</v>
      </c>
      <c r="I376" s="12">
        <v>5.8232260826830604</v>
      </c>
      <c r="J376" s="12">
        <v>5.6923612393925502</v>
      </c>
      <c r="K376" s="12">
        <v>6.2064612006234103</v>
      </c>
      <c r="L376" s="12">
        <v>8.5432778550248205</v>
      </c>
      <c r="M376" s="12"/>
      <c r="N376" s="12"/>
    </row>
    <row r="377" spans="1:14" x14ac:dyDescent="0.3">
      <c r="A377" s="11" t="str">
        <f t="shared" si="5"/>
        <v>CONSUMO MEDIO (kg ó litros por consumidor)Otras Cervezas</v>
      </c>
      <c r="B377" s="11" t="s">
        <v>66</v>
      </c>
      <c r="C377" s="11" t="s">
        <v>99</v>
      </c>
      <c r="D377" s="12">
        <v>1.2650739590228499</v>
      </c>
      <c r="E377" s="12">
        <v>0.85140711138510805</v>
      </c>
      <c r="F377" s="12">
        <v>1.19360768490321</v>
      </c>
      <c r="G377" s="12">
        <v>0.70616921602091998</v>
      </c>
      <c r="H377" s="12">
        <v>1.7547486809333801</v>
      </c>
      <c r="I377" s="12">
        <v>1.2861415741634299</v>
      </c>
      <c r="J377" s="12">
        <v>1.13158954037701</v>
      </c>
      <c r="K377" s="12">
        <v>1.3581087010753601</v>
      </c>
      <c r="L377" s="12">
        <v>1.68456294452377</v>
      </c>
      <c r="M377" s="12"/>
      <c r="N377" s="12"/>
    </row>
    <row r="378" spans="1:14" x14ac:dyDescent="0.3">
      <c r="A378" s="11" t="str">
        <f t="shared" si="5"/>
        <v>CONSUMO MEDIO (kg ó litros por consumidor)Espirituosas</v>
      </c>
      <c r="B378" s="11" t="s">
        <v>66</v>
      </c>
      <c r="C378" s="11" t="s">
        <v>100</v>
      </c>
      <c r="D378" s="12">
        <v>1.68712930746248</v>
      </c>
      <c r="E378" s="12">
        <v>1.1111730213213</v>
      </c>
      <c r="F378" s="12">
        <v>1.2214871720617799</v>
      </c>
      <c r="G378" s="12">
        <v>1.2648504184712199</v>
      </c>
      <c r="H378" s="12">
        <v>1.8330226140225301</v>
      </c>
      <c r="I378" s="12">
        <v>1.11694677375398</v>
      </c>
      <c r="J378" s="12">
        <v>1.1265814682890001</v>
      </c>
      <c r="K378" s="12">
        <v>1.25194586464966</v>
      </c>
      <c r="L378" s="12">
        <v>1.75735208134962</v>
      </c>
      <c r="M378" s="12"/>
      <c r="N378" s="12"/>
    </row>
    <row r="379" spans="1:14" x14ac:dyDescent="0.3">
      <c r="A379" s="11" t="str">
        <f t="shared" si="5"/>
        <v>CONSUMO MEDIO (kg ó litros por consumidor)Whisky</v>
      </c>
      <c r="B379" s="11" t="s">
        <v>66</v>
      </c>
      <c r="C379" s="11" t="s">
        <v>101</v>
      </c>
      <c r="D379" s="12">
        <v>0.72931216378420005</v>
      </c>
      <c r="E379" s="12">
        <v>0.80717786259064594</v>
      </c>
      <c r="F379" s="12">
        <v>0.64034391675248603</v>
      </c>
      <c r="G379" s="12">
        <v>0.65101249198628097</v>
      </c>
      <c r="H379" s="12">
        <v>0.85815348010895398</v>
      </c>
      <c r="I379" s="12">
        <v>0.79691337624645397</v>
      </c>
      <c r="J379" s="12">
        <v>0.84226641815694803</v>
      </c>
      <c r="K379" s="12">
        <v>0.69792645839754297</v>
      </c>
      <c r="L379" s="12">
        <v>0.92261796626035197</v>
      </c>
      <c r="M379" s="12"/>
      <c r="N379" s="12"/>
    </row>
    <row r="380" spans="1:14" x14ac:dyDescent="0.3">
      <c r="A380" s="11" t="str">
        <f t="shared" si="5"/>
        <v>CONSUMO MEDIO (kg ó litros por consumidor)Brandy</v>
      </c>
      <c r="B380" s="11" t="s">
        <v>66</v>
      </c>
      <c r="C380" s="11" t="s">
        <v>102</v>
      </c>
      <c r="D380" s="12">
        <v>0.24066386650469301</v>
      </c>
      <c r="E380" s="12">
        <v>0.261872105493754</v>
      </c>
      <c r="F380" s="12">
        <v>0.27476131614328198</v>
      </c>
      <c r="G380" s="12">
        <v>0.65334173399418705</v>
      </c>
      <c r="H380" s="12">
        <v>0.34865488375911002</v>
      </c>
      <c r="I380" s="12">
        <v>0.40897002140314698</v>
      </c>
      <c r="J380" s="12">
        <v>1.0026991793236399</v>
      </c>
      <c r="K380" s="12">
        <v>0.47363171360078099</v>
      </c>
      <c r="L380" s="12">
        <v>0.44333452389514799</v>
      </c>
      <c r="M380" s="12"/>
      <c r="N380" s="12"/>
    </row>
    <row r="381" spans="1:14" x14ac:dyDescent="0.3">
      <c r="A381" s="11" t="str">
        <f t="shared" si="5"/>
        <v>CONSUMO MEDIO (kg ó litros por consumidor)Ginebra</v>
      </c>
      <c r="B381" s="11" t="s">
        <v>66</v>
      </c>
      <c r="C381" s="11" t="s">
        <v>103</v>
      </c>
      <c r="D381" s="12">
        <v>0.57050653058928003</v>
      </c>
      <c r="E381" s="12">
        <v>0.51374023685607595</v>
      </c>
      <c r="F381" s="12">
        <v>0.50646621421541904</v>
      </c>
      <c r="G381" s="12">
        <v>0.54918706290739105</v>
      </c>
      <c r="H381" s="12">
        <v>0.740956646871471</v>
      </c>
      <c r="I381" s="12">
        <v>0.67501401427503405</v>
      </c>
      <c r="J381" s="12">
        <v>0.67387537592461699</v>
      </c>
      <c r="K381" s="12">
        <v>0.55293695485724703</v>
      </c>
      <c r="L381" s="12">
        <v>0.72330653304905901</v>
      </c>
      <c r="M381" s="12"/>
      <c r="N381" s="12"/>
    </row>
    <row r="382" spans="1:14" x14ac:dyDescent="0.3">
      <c r="A382" s="11" t="str">
        <f t="shared" si="5"/>
        <v>CONSUMO MEDIO (kg ó litros por consumidor)Ron</v>
      </c>
      <c r="B382" s="11" t="s">
        <v>66</v>
      </c>
      <c r="C382" s="11" t="s">
        <v>104</v>
      </c>
      <c r="D382" s="12">
        <v>0.58877637590308896</v>
      </c>
      <c r="E382" s="12">
        <v>0.41937326127357299</v>
      </c>
      <c r="F382" s="12">
        <v>0.47667320016806902</v>
      </c>
      <c r="G382" s="12">
        <v>0.41466174048905802</v>
      </c>
      <c r="H382" s="12">
        <v>0.70851585239382597</v>
      </c>
      <c r="I382" s="12">
        <v>0.62001174801797099</v>
      </c>
      <c r="J382" s="12">
        <v>0.56019579223549198</v>
      </c>
      <c r="K382" s="12">
        <v>0.48073971680334598</v>
      </c>
      <c r="L382" s="12">
        <v>0.61122998400228201</v>
      </c>
      <c r="M382" s="12"/>
      <c r="N382" s="12"/>
    </row>
    <row r="383" spans="1:14" x14ac:dyDescent="0.3">
      <c r="A383" s="11" t="str">
        <f t="shared" si="5"/>
        <v>CONSUMO MEDIO (kg ó litros por consumidor)Anis</v>
      </c>
      <c r="B383" s="11" t="s">
        <v>66</v>
      </c>
      <c r="C383" s="11" t="s">
        <v>105</v>
      </c>
      <c r="D383" s="12">
        <v>0.28636812024491798</v>
      </c>
      <c r="E383" s="12">
        <v>0.20085923199191699</v>
      </c>
      <c r="F383" s="12">
        <v>0.214359207737744</v>
      </c>
      <c r="G383" s="12">
        <v>0.26100943059204401</v>
      </c>
      <c r="H383" s="12">
        <v>0.33454380813323797</v>
      </c>
      <c r="I383" s="12">
        <v>0.24375327440917699</v>
      </c>
      <c r="J383" s="12">
        <v>0.240678156853465</v>
      </c>
      <c r="K383" s="12">
        <v>0.190997133905074</v>
      </c>
      <c r="L383" s="12">
        <v>3.8469663065409101</v>
      </c>
      <c r="M383" s="12"/>
      <c r="N383" s="12"/>
    </row>
    <row r="384" spans="1:14" x14ac:dyDescent="0.3">
      <c r="A384" s="11" t="str">
        <f t="shared" si="5"/>
        <v>CONSUMO MEDIO (kg ó litros por consumidor)Otras Espirituosas</v>
      </c>
      <c r="B384" s="11" t="s">
        <v>66</v>
      </c>
      <c r="C384" s="11" t="s">
        <v>106</v>
      </c>
      <c r="D384" s="12">
        <v>1.7206105031725201</v>
      </c>
      <c r="E384" s="12">
        <v>1.1271563503676501</v>
      </c>
      <c r="F384" s="12">
        <v>1.30632015679668</v>
      </c>
      <c r="G384" s="12">
        <v>1.26053969320266</v>
      </c>
      <c r="H384" s="12">
        <v>1.75735721661081</v>
      </c>
      <c r="I384" s="12">
        <v>0.96010260966349503</v>
      </c>
      <c r="J384" s="12">
        <v>0.93533210463559002</v>
      </c>
      <c r="K384" s="12">
        <v>1.24413811075612</v>
      </c>
      <c r="L384" s="12">
        <v>1.5705162368622401</v>
      </c>
      <c r="M384" s="12"/>
      <c r="N384" s="12"/>
    </row>
    <row r="385" spans="1:14" x14ac:dyDescent="0.3">
      <c r="A385" s="11" t="str">
        <f t="shared" si="5"/>
        <v>CONSUMO MEDIO (kg ó litros por consumidor)T.Zumo+Horchata+Mosto</v>
      </c>
      <c r="B385" s="11" t="s">
        <v>66</v>
      </c>
      <c r="C385" s="11" t="s">
        <v>107</v>
      </c>
      <c r="D385" s="12">
        <v>1.7720697438856601</v>
      </c>
      <c r="E385" s="12">
        <v>1.3486087691972699</v>
      </c>
      <c r="F385" s="12">
        <v>1.3171893258242</v>
      </c>
      <c r="G385" s="12">
        <v>1.44726549340697</v>
      </c>
      <c r="H385" s="12">
        <v>1.70587284631906</v>
      </c>
      <c r="I385" s="12">
        <v>1.2186417965252601</v>
      </c>
      <c r="J385" s="12">
        <v>1.39002019311865</v>
      </c>
      <c r="K385" s="12">
        <v>1.3490687942423101</v>
      </c>
      <c r="L385" s="12">
        <v>1.6037863876954199</v>
      </c>
      <c r="M385" s="12"/>
      <c r="N385" s="12"/>
    </row>
    <row r="386" spans="1:14" x14ac:dyDescent="0.3">
      <c r="A386" s="11" t="str">
        <f t="shared" si="5"/>
        <v>CONSUMO MEDIO (kg ó litros por consumidor)Agua Envasada</v>
      </c>
      <c r="B386" s="11" t="s">
        <v>66</v>
      </c>
      <c r="C386" s="11" t="s">
        <v>108</v>
      </c>
      <c r="D386" s="12">
        <v>10.818210881381299</v>
      </c>
      <c r="E386" s="12">
        <v>7.2107833067276896</v>
      </c>
      <c r="F386" s="12">
        <v>7.2067048015113304</v>
      </c>
      <c r="G386" s="12">
        <v>7.4789995032936698</v>
      </c>
      <c r="H386" s="12">
        <v>10.7553534931721</v>
      </c>
      <c r="I386" s="12">
        <v>7.6639541720387703</v>
      </c>
      <c r="J386" s="12">
        <v>7.3593695950455498</v>
      </c>
      <c r="K386" s="12">
        <v>7.9846639136569104</v>
      </c>
      <c r="L386" s="12">
        <v>10.2225133635812</v>
      </c>
      <c r="M386" s="12"/>
      <c r="N386" s="12"/>
    </row>
    <row r="387" spans="1:14" x14ac:dyDescent="0.3">
      <c r="A387" s="11" t="str">
        <f t="shared" si="5"/>
        <v>CONSUMO MEDIO (kg ó litros por consumidor)Bebidas Refrescantes</v>
      </c>
      <c r="B387" s="11" t="s">
        <v>66</v>
      </c>
      <c r="C387" s="11" t="s">
        <v>109</v>
      </c>
      <c r="D387" s="12">
        <v>5.1780634666454404</v>
      </c>
      <c r="E387" s="12">
        <v>3.4814349961120201</v>
      </c>
      <c r="F387" s="12">
        <v>3.1203822205708098</v>
      </c>
      <c r="G387" s="12">
        <v>3.5589660920553299</v>
      </c>
      <c r="H387" s="12">
        <v>5.0672763199372</v>
      </c>
      <c r="I387" s="12">
        <v>3.3686473561681098</v>
      </c>
      <c r="J387" s="12">
        <v>3.293342111242</v>
      </c>
      <c r="K387" s="12">
        <v>3.59482875764937</v>
      </c>
      <c r="L387" s="12">
        <v>5.0532777495539598</v>
      </c>
      <c r="M387" s="12"/>
      <c r="N387" s="12"/>
    </row>
    <row r="388" spans="1:14" x14ac:dyDescent="0.3">
      <c r="A388" s="11" t="str">
        <f t="shared" ref="A388:A451" si="6">B388&amp;C388</f>
        <v>CONSUMO MEDIO (kg ó litros por consumidor)Colas</v>
      </c>
      <c r="B388" s="11" t="s">
        <v>66</v>
      </c>
      <c r="C388" s="11" t="s">
        <v>110</v>
      </c>
      <c r="D388" s="12">
        <v>3.4213142733235702</v>
      </c>
      <c r="E388" s="12">
        <v>2.3963174355866799</v>
      </c>
      <c r="F388" s="12">
        <v>2.2007856104074599</v>
      </c>
      <c r="G388" s="12">
        <v>2.4901625586488199</v>
      </c>
      <c r="H388" s="12">
        <v>3.3117322224615098</v>
      </c>
      <c r="I388" s="12">
        <v>2.3816673375177002</v>
      </c>
      <c r="J388" s="12">
        <v>2.3422344207918102</v>
      </c>
      <c r="K388" s="12">
        <v>2.5016408739871299</v>
      </c>
      <c r="L388" s="12">
        <v>3.1508244274327999</v>
      </c>
      <c r="M388" s="12"/>
      <c r="N388" s="12"/>
    </row>
    <row r="389" spans="1:14" x14ac:dyDescent="0.3">
      <c r="A389" s="11" t="str">
        <f t="shared" si="6"/>
        <v>CONSUMO MEDIO (kg ó litros por consumidor)Cola Regular</v>
      </c>
      <c r="B389" s="11" t="s">
        <v>66</v>
      </c>
      <c r="C389" s="11" t="s">
        <v>111</v>
      </c>
      <c r="D389" s="12">
        <v>2.30073330296733</v>
      </c>
      <c r="E389" s="12">
        <v>1.7482466580887099</v>
      </c>
      <c r="F389" s="12">
        <v>1.6507011368126301</v>
      </c>
      <c r="G389" s="12">
        <v>1.7488421674144301</v>
      </c>
      <c r="H389" s="12">
        <v>2.1979009048567799</v>
      </c>
      <c r="I389" s="12">
        <v>1.6648143274921201</v>
      </c>
      <c r="J389" s="12">
        <v>1.7184238594142101</v>
      </c>
      <c r="K389" s="12">
        <v>1.7755146098078101</v>
      </c>
      <c r="L389" s="12">
        <v>2.1292507871640298</v>
      </c>
      <c r="M389" s="12"/>
      <c r="N389" s="12"/>
    </row>
    <row r="390" spans="1:14" x14ac:dyDescent="0.3">
      <c r="A390" s="11" t="str">
        <f t="shared" si="6"/>
        <v>CONSUMO MEDIO (kg ó litros por consumidor)Light/Zero</v>
      </c>
      <c r="B390" s="11" t="s">
        <v>66</v>
      </c>
      <c r="C390" s="11" t="s">
        <v>112</v>
      </c>
      <c r="D390" s="12">
        <v>3.0493570518309001</v>
      </c>
      <c r="E390" s="12">
        <v>2.1314116441829798</v>
      </c>
      <c r="F390" s="12">
        <v>1.96946137607247</v>
      </c>
      <c r="G390" s="12">
        <v>2.2305212248945598</v>
      </c>
      <c r="H390" s="12">
        <v>2.9256444779347599</v>
      </c>
      <c r="I390" s="12">
        <v>2.2055682599686999</v>
      </c>
      <c r="J390" s="12">
        <v>2.0587976540204198</v>
      </c>
      <c r="K390" s="12">
        <v>2.2209757549172799</v>
      </c>
      <c r="L390" s="12">
        <v>2.7358738479379801</v>
      </c>
      <c r="M390" s="12"/>
      <c r="N390" s="12"/>
    </row>
    <row r="391" spans="1:14" x14ac:dyDescent="0.3">
      <c r="A391" s="11" t="str">
        <f t="shared" si="6"/>
        <v>CONSUMO MEDIO (kg ó litros por consumidor)Otra Variedad Cola</v>
      </c>
      <c r="B391" s="11" t="s">
        <v>66</v>
      </c>
      <c r="C391" s="11" t="s">
        <v>113</v>
      </c>
      <c r="D391" s="12" t="s">
        <v>134</v>
      </c>
      <c r="E391" s="12" t="s">
        <v>134</v>
      </c>
      <c r="F391" s="12" t="s">
        <v>134</v>
      </c>
      <c r="G391" s="12" t="s">
        <v>134</v>
      </c>
      <c r="H391" s="12" t="s">
        <v>134</v>
      </c>
      <c r="I391" s="12" t="s">
        <v>134</v>
      </c>
      <c r="J391" s="12" t="s">
        <v>134</v>
      </c>
      <c r="K391" s="12" t="s">
        <v>134</v>
      </c>
      <c r="L391" s="12" t="s">
        <v>134</v>
      </c>
      <c r="M391" s="12"/>
      <c r="N391" s="12"/>
    </row>
    <row r="392" spans="1:14" x14ac:dyDescent="0.3">
      <c r="A392" s="11" t="str">
        <f t="shared" si="6"/>
        <v>CONSUMO MEDIO (kg ó litros por consumidor)Con Cafeina</v>
      </c>
      <c r="B392" s="11" t="s">
        <v>66</v>
      </c>
      <c r="C392" s="11" t="s">
        <v>114</v>
      </c>
      <c r="D392" s="12">
        <v>3.7797664401169002</v>
      </c>
      <c r="E392" s="12">
        <v>2.7432366779145401</v>
      </c>
      <c r="F392" s="12">
        <v>2.5535552822043099</v>
      </c>
      <c r="G392" s="12">
        <v>2.8065270575011998</v>
      </c>
      <c r="H392" s="12">
        <v>3.8399386987866202</v>
      </c>
      <c r="I392" s="12">
        <v>2.7659163205358901</v>
      </c>
      <c r="J392" s="12">
        <v>2.64255546932133</v>
      </c>
      <c r="K392" s="12">
        <v>2.81731357790138</v>
      </c>
      <c r="L392" s="12">
        <v>3.5438263320755801</v>
      </c>
      <c r="M392" s="12"/>
      <c r="N392" s="12"/>
    </row>
    <row r="393" spans="1:14" x14ac:dyDescent="0.3">
      <c r="A393" s="11" t="str">
        <f t="shared" si="6"/>
        <v>CONSUMO MEDIO (kg ó litros por consumidor)Sin Cafeina</v>
      </c>
      <c r="B393" s="11" t="s">
        <v>66</v>
      </c>
      <c r="C393" s="11" t="s">
        <v>115</v>
      </c>
      <c r="D393" s="12">
        <v>2.2676064205445101</v>
      </c>
      <c r="E393" s="12">
        <v>2.0728152370867901</v>
      </c>
      <c r="F393" s="12">
        <v>1.6002386552810799</v>
      </c>
      <c r="G393" s="12">
        <v>1.64029540471805</v>
      </c>
      <c r="H393" s="12">
        <v>1.91900729681787</v>
      </c>
      <c r="I393" s="12">
        <v>1.97614491833358</v>
      </c>
      <c r="J393" s="12">
        <v>1.7055262277352901</v>
      </c>
      <c r="K393" s="12">
        <v>1.6610041245128599</v>
      </c>
      <c r="L393" s="12">
        <v>1.9918282140656101</v>
      </c>
      <c r="M393" s="12"/>
      <c r="N393" s="12"/>
    </row>
    <row r="394" spans="1:14" x14ac:dyDescent="0.3">
      <c r="A394" s="11" t="str">
        <f t="shared" si="6"/>
        <v>CONSUMO MEDIO (kg ó litros por consumidor)Frutas con gas</v>
      </c>
      <c r="B394" s="11" t="s">
        <v>66</v>
      </c>
      <c r="C394" s="11" t="s">
        <v>116</v>
      </c>
      <c r="D394" s="12">
        <v>2.18853278317268</v>
      </c>
      <c r="E394" s="12">
        <v>1.90029478128084</v>
      </c>
      <c r="F394" s="12">
        <v>1.69222468278004</v>
      </c>
      <c r="G394" s="12">
        <v>1.80589255481004</v>
      </c>
      <c r="H394" s="12">
        <v>2.2946405740832398</v>
      </c>
      <c r="I394" s="12">
        <v>2.0006076393211298</v>
      </c>
      <c r="J394" s="12">
        <v>1.7806432557048899</v>
      </c>
      <c r="K394" s="12">
        <v>1.67054902727099</v>
      </c>
      <c r="L394" s="12">
        <v>2.32871039973146</v>
      </c>
      <c r="M394" s="12"/>
      <c r="N394" s="12"/>
    </row>
    <row r="395" spans="1:14" x14ac:dyDescent="0.3">
      <c r="A395" s="11" t="str">
        <f t="shared" si="6"/>
        <v>CONSUMO MEDIO (kg ó litros por consumidor)Frutas sin gas</v>
      </c>
      <c r="B395" s="11" t="s">
        <v>66</v>
      </c>
      <c r="C395" s="11" t="s">
        <v>117</v>
      </c>
      <c r="D395" s="12">
        <v>1.4315058511157399</v>
      </c>
      <c r="E395" s="12">
        <v>1.15631079421268</v>
      </c>
      <c r="F395" s="12">
        <v>1.00817970642882</v>
      </c>
      <c r="G395" s="12">
        <v>0.95402491679343104</v>
      </c>
      <c r="H395" s="12">
        <v>1.3483187740306199</v>
      </c>
      <c r="I395" s="12">
        <v>1.01029777583781</v>
      </c>
      <c r="J395" s="12">
        <v>1.16956175627309</v>
      </c>
      <c r="K395" s="12">
        <v>1.2363240721241699</v>
      </c>
      <c r="L395" s="12">
        <v>1.37480603496943</v>
      </c>
      <c r="M395" s="12"/>
      <c r="N395" s="12"/>
    </row>
    <row r="396" spans="1:14" x14ac:dyDescent="0.3">
      <c r="A396" s="11" t="str">
        <f t="shared" si="6"/>
        <v>CONSUMO MEDIO (kg ó litros por consumidor)Mixers</v>
      </c>
      <c r="B396" s="11" t="s">
        <v>66</v>
      </c>
      <c r="C396" s="11" t="s">
        <v>118</v>
      </c>
      <c r="D396" s="12">
        <v>0.853900612471308</v>
      </c>
      <c r="E396" s="12">
        <v>0.66795121659372902</v>
      </c>
      <c r="F396" s="12">
        <v>0.59633908961130599</v>
      </c>
      <c r="G396" s="12">
        <v>0.63101147322705897</v>
      </c>
      <c r="H396" s="12">
        <v>0.76245521805878502</v>
      </c>
      <c r="I396" s="12">
        <v>0.62051929216254798</v>
      </c>
      <c r="J396" s="12">
        <v>0.56985119804430995</v>
      </c>
      <c r="K396" s="12">
        <v>0.86228595507811001</v>
      </c>
      <c r="L396" s="12">
        <v>0.67881830103377705</v>
      </c>
      <c r="M396" s="12"/>
      <c r="N396" s="12"/>
    </row>
    <row r="397" spans="1:14" x14ac:dyDescent="0.3">
      <c r="A397" s="11" t="str">
        <f t="shared" si="6"/>
        <v>CONSUMO MEDIO (kg ó litros por consumidor)Isotonicas</v>
      </c>
      <c r="B397" s="11" t="s">
        <v>66</v>
      </c>
      <c r="C397" s="11" t="s">
        <v>119</v>
      </c>
      <c r="D397" s="12">
        <v>1.70303878534157</v>
      </c>
      <c r="E397" s="12">
        <v>1.2780912194362899</v>
      </c>
      <c r="F397" s="12">
        <v>1.3391692792149801</v>
      </c>
      <c r="G397" s="12">
        <v>1.2735589484440299</v>
      </c>
      <c r="H397" s="12">
        <v>1.6714871462060901</v>
      </c>
      <c r="I397" s="12">
        <v>1.4550759504225801</v>
      </c>
      <c r="J397" s="12">
        <v>1.3922204306471799</v>
      </c>
      <c r="K397" s="12">
        <v>1.33229297222154</v>
      </c>
      <c r="L397" s="12">
        <v>1.89301725278723</v>
      </c>
      <c r="M397" s="12"/>
      <c r="N397" s="12"/>
    </row>
    <row r="398" spans="1:14" x14ac:dyDescent="0.3">
      <c r="A398" s="11" t="str">
        <f t="shared" si="6"/>
        <v>CONSUMO MEDIO (kg ó litros por consumidor)Energeticas</v>
      </c>
      <c r="B398" s="11" t="s">
        <v>66</v>
      </c>
      <c r="C398" s="11" t="s">
        <v>120</v>
      </c>
      <c r="D398" s="12">
        <v>2.88236416322678</v>
      </c>
      <c r="E398" s="12">
        <v>3.5938742236747401</v>
      </c>
      <c r="F398" s="12">
        <v>2.1897134742286402</v>
      </c>
      <c r="G398" s="12">
        <v>2.4798078878537302</v>
      </c>
      <c r="H398" s="12">
        <v>2.96097636337239</v>
      </c>
      <c r="I398" s="12">
        <v>2.1667167414750499</v>
      </c>
      <c r="J398" s="12">
        <v>2.17250384066095</v>
      </c>
      <c r="K398" s="12">
        <v>2.92629634631112</v>
      </c>
      <c r="L398" s="12">
        <v>3.9176924955626098</v>
      </c>
      <c r="M398" s="12"/>
      <c r="N398" s="12"/>
    </row>
    <row r="399" spans="1:14" x14ac:dyDescent="0.3">
      <c r="A399" s="11" t="str">
        <f t="shared" si="6"/>
        <v>CONSUMO MEDIO (kg ó litros por consumidor)Gaseosas</v>
      </c>
      <c r="B399" s="11" t="s">
        <v>66</v>
      </c>
      <c r="C399" s="11" t="s">
        <v>121</v>
      </c>
      <c r="D399" s="12">
        <v>2.0319243422187001</v>
      </c>
      <c r="E399" s="12">
        <v>2.0913834686595298</v>
      </c>
      <c r="F399" s="12">
        <v>2.00739521126662</v>
      </c>
      <c r="G399" s="12">
        <v>1.66449157519471</v>
      </c>
      <c r="H399" s="12">
        <v>1.92431725248204</v>
      </c>
      <c r="I399" s="12">
        <v>1.2792208857334599</v>
      </c>
      <c r="J399" s="12">
        <v>1.1947783607287401</v>
      </c>
      <c r="K399" s="12">
        <v>1.6104016375691601</v>
      </c>
      <c r="L399" s="12">
        <v>1.7689687730208401</v>
      </c>
      <c r="M399" s="12"/>
      <c r="N399" s="12"/>
    </row>
    <row r="400" spans="1:14" x14ac:dyDescent="0.3">
      <c r="A400" s="11" t="str">
        <f t="shared" si="6"/>
        <v>CONSUMO MEDIO (kg ó litros por consumidor)Bebidas Zumo+Leche</v>
      </c>
      <c r="B400" s="11" t="s">
        <v>66</v>
      </c>
      <c r="C400" s="11" t="s">
        <v>122</v>
      </c>
      <c r="D400" s="12">
        <v>1.0311002479537501</v>
      </c>
      <c r="E400" s="12">
        <v>1.12274852399327</v>
      </c>
      <c r="F400" s="12">
        <v>1.05929300091407</v>
      </c>
      <c r="G400" s="12">
        <v>1.18044202933889</v>
      </c>
      <c r="H400" s="12">
        <v>1.2075046959990401</v>
      </c>
      <c r="I400" s="12">
        <v>1.37745970506325</v>
      </c>
      <c r="J400" s="12">
        <v>1.0539283862461899</v>
      </c>
      <c r="K400" s="12">
        <v>1.0575195182925301</v>
      </c>
      <c r="L400" s="12">
        <v>0.99126530575121097</v>
      </c>
      <c r="M400" s="12"/>
      <c r="N400" s="12"/>
    </row>
    <row r="401" spans="1:14" x14ac:dyDescent="0.3">
      <c r="A401" s="11" t="str">
        <f t="shared" si="6"/>
        <v>CONSUMO MEDIO (kg ó litros por consumidor)Resto</v>
      </c>
      <c r="B401" s="11" t="s">
        <v>66</v>
      </c>
      <c r="C401" s="11" t="s">
        <v>123</v>
      </c>
      <c r="D401" s="12">
        <v>1.52139012753905</v>
      </c>
      <c r="E401" s="12">
        <v>1.1559536355164901</v>
      </c>
      <c r="F401" s="12">
        <v>1.1725626315278499</v>
      </c>
      <c r="G401" s="12">
        <v>1.3206931884361801</v>
      </c>
      <c r="H401" s="12">
        <v>1.43885620440631</v>
      </c>
      <c r="I401" s="12">
        <v>1.1237516790506701</v>
      </c>
      <c r="J401" s="12">
        <v>1.26021267054956</v>
      </c>
      <c r="K401" s="12">
        <v>1.1769026582062401</v>
      </c>
      <c r="L401" s="12">
        <v>1.2575933448696599</v>
      </c>
      <c r="M401" s="12"/>
      <c r="N401" s="12"/>
    </row>
    <row r="402" spans="1:14" x14ac:dyDescent="0.3">
      <c r="A402" s="11" t="str">
        <f t="shared" si="6"/>
        <v>VOLUMEN POR ACTO (consumiciones)TOTAL BEBIDAS</v>
      </c>
      <c r="B402" s="11" t="s">
        <v>69</v>
      </c>
      <c r="C402" s="11" t="s">
        <v>46</v>
      </c>
      <c r="D402" s="12">
        <v>2.3509915381152799</v>
      </c>
      <c r="E402" s="12">
        <v>2.3068972554397398</v>
      </c>
      <c r="F402" s="12">
        <v>2.19552883253168</v>
      </c>
      <c r="G402" s="12">
        <v>2.2785810167960099</v>
      </c>
      <c r="H402" s="12">
        <v>2.3379095845552</v>
      </c>
      <c r="I402" s="12">
        <v>2.2039365369691</v>
      </c>
      <c r="J402" s="12">
        <v>2.1867534677496598</v>
      </c>
      <c r="K402" s="12">
        <v>2.2358182249888001</v>
      </c>
      <c r="L402" s="12">
        <v>2.3026986187837601</v>
      </c>
      <c r="M402" s="12"/>
      <c r="N402" s="12"/>
    </row>
    <row r="403" spans="1:14" x14ac:dyDescent="0.3">
      <c r="A403" s="11" t="str">
        <f t="shared" si="6"/>
        <v>VOLUMEN POR ACTO (consumiciones).Total Bebidas Caliente</v>
      </c>
      <c r="B403" s="11" t="s">
        <v>69</v>
      </c>
      <c r="C403" s="11" t="s">
        <v>51</v>
      </c>
      <c r="D403" s="12">
        <v>1.6396479971031801</v>
      </c>
      <c r="E403" s="12">
        <v>1.70343043766944</v>
      </c>
      <c r="F403" s="12">
        <v>1.6607139005239699</v>
      </c>
      <c r="G403" s="12">
        <v>1.65432298860294</v>
      </c>
      <c r="H403" s="12">
        <v>1.6402435184923001</v>
      </c>
      <c r="I403" s="12">
        <v>1.6396847912072201</v>
      </c>
      <c r="J403" s="12">
        <v>1.6296030656523901</v>
      </c>
      <c r="K403" s="12">
        <v>1.6101278233368199</v>
      </c>
      <c r="L403" s="12">
        <v>1.6229000464102401</v>
      </c>
      <c r="M403" s="12"/>
      <c r="N403" s="12"/>
    </row>
    <row r="404" spans="1:14" x14ac:dyDescent="0.3">
      <c r="A404" s="11" t="str">
        <f t="shared" si="6"/>
        <v>VOLUMEN POR ACTO (consumiciones)Cafe</v>
      </c>
      <c r="B404" s="11" t="s">
        <v>69</v>
      </c>
      <c r="C404" s="11" t="s">
        <v>56</v>
      </c>
      <c r="D404" s="12">
        <v>1.53290714242474</v>
      </c>
      <c r="E404" s="12">
        <v>1.6128613216289001</v>
      </c>
      <c r="F404" s="12">
        <v>1.5376436686800199</v>
      </c>
      <c r="G404" s="12">
        <v>1.5185592584581</v>
      </c>
      <c r="H404" s="12">
        <v>1.5023642171945</v>
      </c>
      <c r="I404" s="12">
        <v>1.4744637048651299</v>
      </c>
      <c r="J404" s="12">
        <v>1.4829998498614301</v>
      </c>
      <c r="K404" s="12">
        <v>1.48944947486697</v>
      </c>
      <c r="L404" s="12">
        <v>1.52378988479472</v>
      </c>
      <c r="M404" s="12"/>
      <c r="N404" s="12"/>
    </row>
    <row r="405" spans="1:14" x14ac:dyDescent="0.3">
      <c r="A405" s="11" t="str">
        <f t="shared" si="6"/>
        <v>VOLUMEN POR ACTO (consumiciones)Leche+bebidas vegetales</v>
      </c>
      <c r="B405" s="11" t="s">
        <v>69</v>
      </c>
      <c r="C405" s="11" t="s">
        <v>59</v>
      </c>
      <c r="D405" s="12">
        <v>1.5770429159091901</v>
      </c>
      <c r="E405" s="12">
        <v>1.60113636040887</v>
      </c>
      <c r="F405" s="12">
        <v>1.5746783515015299</v>
      </c>
      <c r="G405" s="12">
        <v>1.5818125931384099</v>
      </c>
      <c r="H405" s="12">
        <v>1.5824689671324901</v>
      </c>
      <c r="I405" s="12">
        <v>1.57137666073298</v>
      </c>
      <c r="J405" s="12">
        <v>1.5497099941739401</v>
      </c>
      <c r="K405" s="12">
        <v>1.54305886495452</v>
      </c>
      <c r="L405" s="12">
        <v>1.55487243549228</v>
      </c>
      <c r="M405" s="12"/>
      <c r="N405" s="12"/>
    </row>
    <row r="406" spans="1:14" x14ac:dyDescent="0.3">
      <c r="A406" s="11" t="str">
        <f t="shared" si="6"/>
        <v>VOLUMEN POR ACTO (consumiciones)Leche</v>
      </c>
      <c r="B406" s="11" t="s">
        <v>69</v>
      </c>
      <c r="C406" s="11" t="s">
        <v>62</v>
      </c>
      <c r="D406" s="12">
        <v>1.57712239138822</v>
      </c>
      <c r="E406" s="12">
        <v>1.6041082956064501</v>
      </c>
      <c r="F406" s="12">
        <v>1.58164998539297</v>
      </c>
      <c r="G406" s="12">
        <v>1.5910792634378501</v>
      </c>
      <c r="H406" s="12">
        <v>1.5888533265404201</v>
      </c>
      <c r="I406" s="12">
        <v>1.5818931563927201</v>
      </c>
      <c r="J406" s="12">
        <v>1.5550543498106</v>
      </c>
      <c r="K406" s="12">
        <v>1.54878233431805</v>
      </c>
      <c r="L406" s="12">
        <v>1.5653812632064601</v>
      </c>
      <c r="M406" s="12"/>
      <c r="N406" s="12"/>
    </row>
    <row r="407" spans="1:14" x14ac:dyDescent="0.3">
      <c r="A407" s="11" t="str">
        <f t="shared" si="6"/>
        <v>VOLUMEN POR ACTO (consumiciones)Leche Sola</v>
      </c>
      <c r="B407" s="11" t="s">
        <v>69</v>
      </c>
      <c r="C407" s="11" t="s">
        <v>64</v>
      </c>
      <c r="D407" s="12">
        <v>1.8281472975714099</v>
      </c>
      <c r="E407" s="12">
        <v>1.7138464438190899</v>
      </c>
      <c r="F407" s="12">
        <v>1.61143692858156</v>
      </c>
      <c r="G407" s="12">
        <v>1.52149288817946</v>
      </c>
      <c r="H407" s="12">
        <v>1.99028905167757</v>
      </c>
      <c r="I407" s="12">
        <v>1.74992627618791</v>
      </c>
      <c r="J407" s="12">
        <v>1.67313225945223</v>
      </c>
      <c r="K407" s="12">
        <v>2.0747213144110699</v>
      </c>
      <c r="L407" s="12">
        <v>2.0343417841222098</v>
      </c>
      <c r="M407" s="12"/>
      <c r="N407" s="12"/>
    </row>
    <row r="408" spans="1:14" x14ac:dyDescent="0.3">
      <c r="A408" s="11" t="str">
        <f t="shared" si="6"/>
        <v>VOLUMEN POR ACTO (consumiciones)Leche Con Cacao</v>
      </c>
      <c r="B408" s="11" t="s">
        <v>69</v>
      </c>
      <c r="C408" s="11" t="s">
        <v>67</v>
      </c>
      <c r="D408" s="12">
        <v>1.2952476287077299</v>
      </c>
      <c r="E408" s="12">
        <v>1.2351395901056501</v>
      </c>
      <c r="F408" s="12">
        <v>1.2639298950151601</v>
      </c>
      <c r="G408" s="12">
        <v>1.2683914637260301</v>
      </c>
      <c r="H408" s="12">
        <v>1.2445374342867299</v>
      </c>
      <c r="I408" s="12">
        <v>1.16950316359296</v>
      </c>
      <c r="J408" s="12">
        <v>1.23485635774085</v>
      </c>
      <c r="K408" s="12">
        <v>1.1883613124950001</v>
      </c>
      <c r="L408" s="12">
        <v>1.2149446059148501</v>
      </c>
      <c r="M408" s="12"/>
      <c r="N408" s="12"/>
    </row>
    <row r="409" spans="1:14" x14ac:dyDescent="0.3">
      <c r="A409" s="11" t="str">
        <f t="shared" si="6"/>
        <v>VOLUMEN POR ACTO (consumiciones)Leche Con Cafe</v>
      </c>
      <c r="B409" s="11" t="s">
        <v>69</v>
      </c>
      <c r="C409" s="11" t="s">
        <v>70</v>
      </c>
      <c r="D409" s="12">
        <v>1.5630373919590801</v>
      </c>
      <c r="E409" s="12">
        <v>1.5944030941743099</v>
      </c>
      <c r="F409" s="12">
        <v>1.5676483024838701</v>
      </c>
      <c r="G409" s="12">
        <v>1.5802573089351299</v>
      </c>
      <c r="H409" s="12">
        <v>1.57107156553253</v>
      </c>
      <c r="I409" s="12">
        <v>1.57070612425361</v>
      </c>
      <c r="J409" s="12">
        <v>1.54017290058474</v>
      </c>
      <c r="K409" s="12">
        <v>1.53596283284738</v>
      </c>
      <c r="L409" s="12">
        <v>1.54732765926754</v>
      </c>
      <c r="M409" s="12"/>
      <c r="N409" s="12"/>
    </row>
    <row r="410" spans="1:14" x14ac:dyDescent="0.3">
      <c r="A410" s="11" t="str">
        <f t="shared" si="6"/>
        <v>VOLUMEN POR ACTO (consumiciones)Bebidas Vegetales</v>
      </c>
      <c r="B410" s="11" t="s">
        <v>69</v>
      </c>
      <c r="C410" s="11" t="s">
        <v>72</v>
      </c>
      <c r="D410" s="12">
        <v>1.4273918260828999</v>
      </c>
      <c r="E410" s="12">
        <v>1.3762626712353201</v>
      </c>
      <c r="F410" s="12">
        <v>1.2826554591687001</v>
      </c>
      <c r="G410" s="12">
        <v>1.2750594755754401</v>
      </c>
      <c r="H410" s="12">
        <v>1.32053691389009</v>
      </c>
      <c r="I410" s="12">
        <v>1.2642968989788099</v>
      </c>
      <c r="J410" s="12">
        <v>1.3039585087663501</v>
      </c>
      <c r="K410" s="12">
        <v>1.27685222202677</v>
      </c>
      <c r="L410" s="12">
        <v>1.2481685369896001</v>
      </c>
      <c r="M410" s="12"/>
      <c r="N410" s="12"/>
    </row>
    <row r="411" spans="1:14" x14ac:dyDescent="0.3">
      <c r="A411" s="11" t="str">
        <f t="shared" si="6"/>
        <v>VOLUMEN POR ACTO (consumiciones)Infusiones</v>
      </c>
      <c r="B411" s="11" t="s">
        <v>69</v>
      </c>
      <c r="C411" s="11" t="s">
        <v>75</v>
      </c>
      <c r="D411" s="12">
        <v>1.2740947281957899</v>
      </c>
      <c r="E411" s="12">
        <v>1.2917787836737</v>
      </c>
      <c r="F411" s="12">
        <v>1.2621183950482899</v>
      </c>
      <c r="G411" s="12">
        <v>1.2681245788651401</v>
      </c>
      <c r="H411" s="12">
        <v>1.2754917688648799</v>
      </c>
      <c r="I411" s="12">
        <v>1.2971335492040501</v>
      </c>
      <c r="J411" s="12">
        <v>1.26932297641202</v>
      </c>
      <c r="K411" s="12">
        <v>1.23031572287653</v>
      </c>
      <c r="L411" s="12">
        <v>1.24716946699614</v>
      </c>
      <c r="M411" s="12"/>
      <c r="N411" s="12"/>
    </row>
    <row r="412" spans="1:14" x14ac:dyDescent="0.3">
      <c r="A412" s="11" t="str">
        <f t="shared" si="6"/>
        <v>VOLUMEN POR ACTO (consumiciones)Resto Bebidas Caliente</v>
      </c>
      <c r="B412" s="11" t="s">
        <v>69</v>
      </c>
      <c r="C412" s="11" t="s">
        <v>78</v>
      </c>
      <c r="D412" s="12">
        <v>1.7386674595491201</v>
      </c>
      <c r="E412" s="12">
        <v>1.8809639443875601</v>
      </c>
      <c r="F412" s="12">
        <v>1.9465353311120701</v>
      </c>
      <c r="G412" s="12">
        <v>1.7028528003119101</v>
      </c>
      <c r="H412" s="12">
        <v>1.71003018184149</v>
      </c>
      <c r="I412" s="12">
        <v>1.7644790649388</v>
      </c>
      <c r="J412" s="12">
        <v>1.80265408077862</v>
      </c>
      <c r="K412" s="12">
        <v>1.6156474897697299</v>
      </c>
      <c r="L412" s="12">
        <v>1.6331134473520601</v>
      </c>
      <c r="M412" s="12"/>
      <c r="N412" s="12"/>
    </row>
    <row r="413" spans="1:14" x14ac:dyDescent="0.3">
      <c r="A413" s="11" t="str">
        <f t="shared" si="6"/>
        <v>VOLUMEN POR ACTO (consumiciones).Total Bebidas Frias</v>
      </c>
      <c r="B413" s="11" t="s">
        <v>69</v>
      </c>
      <c r="C413" s="11" t="s">
        <v>52</v>
      </c>
      <c r="D413" s="12">
        <v>2.5585610604221398</v>
      </c>
      <c r="E413" s="12">
        <v>2.5470378587542202</v>
      </c>
      <c r="F413" s="12">
        <v>2.4252801261906698</v>
      </c>
      <c r="G413" s="12">
        <v>2.50489062461026</v>
      </c>
      <c r="H413" s="12">
        <v>2.5387789739807101</v>
      </c>
      <c r="I413" s="12">
        <v>2.4232014250428899</v>
      </c>
      <c r="J413" s="12">
        <v>2.4066463270498502</v>
      </c>
      <c r="K413" s="12">
        <v>2.4421573368237399</v>
      </c>
      <c r="L413" s="12">
        <v>2.4907713278986701</v>
      </c>
      <c r="M413" s="12"/>
      <c r="N413" s="12"/>
    </row>
    <row r="414" spans="1:14" x14ac:dyDescent="0.3">
      <c r="A414" s="11" t="str">
        <f t="shared" si="6"/>
        <v>VOLUMEN POR ACTO (consumiciones)Total bebidas de vino</v>
      </c>
      <c r="B414" s="11" t="s">
        <v>69</v>
      </c>
      <c r="C414" s="11" t="s">
        <v>79</v>
      </c>
      <c r="D414" s="12">
        <v>1.83595248263246</v>
      </c>
      <c r="E414" s="12">
        <v>1.91795394188087</v>
      </c>
      <c r="F414" s="12">
        <v>1.8980127907478701</v>
      </c>
      <c r="G414" s="12">
        <v>1.8653675617796099</v>
      </c>
      <c r="H414" s="12">
        <v>1.8199860856840799</v>
      </c>
      <c r="I414" s="12">
        <v>1.87562725162872</v>
      </c>
      <c r="J414" s="12">
        <v>1.88582506171182</v>
      </c>
      <c r="K414" s="12">
        <v>1.8126416357450901</v>
      </c>
      <c r="L414" s="12">
        <v>1.84181724612494</v>
      </c>
      <c r="M414" s="12"/>
      <c r="N414" s="12"/>
    </row>
    <row r="415" spans="1:14" x14ac:dyDescent="0.3">
      <c r="A415" s="11" t="str">
        <f t="shared" si="6"/>
        <v>VOLUMEN POR ACTO (consumiciones)Vino</v>
      </c>
      <c r="B415" s="11" t="s">
        <v>69</v>
      </c>
      <c r="C415" s="11" t="s">
        <v>80</v>
      </c>
      <c r="D415" s="12">
        <v>1.73058403719674</v>
      </c>
      <c r="E415" s="12">
        <v>1.8838232090548399</v>
      </c>
      <c r="F415" s="12">
        <v>1.8883940771852099</v>
      </c>
      <c r="G415" s="12">
        <v>1.8136163554017599</v>
      </c>
      <c r="H415" s="12">
        <v>1.72999825939983</v>
      </c>
      <c r="I415" s="12">
        <v>1.8406103659794999</v>
      </c>
      <c r="J415" s="12">
        <v>1.8586902575143001</v>
      </c>
      <c r="K415" s="12">
        <v>1.7729169295545599</v>
      </c>
      <c r="L415" s="12">
        <v>1.7415474217072799</v>
      </c>
      <c r="M415" s="12"/>
      <c r="N415" s="12"/>
    </row>
    <row r="416" spans="1:14" x14ac:dyDescent="0.3">
      <c r="A416" s="11" t="str">
        <f t="shared" si="6"/>
        <v>VOLUMEN POR ACTO (consumiciones)Tinto</v>
      </c>
      <c r="B416" s="11" t="s">
        <v>69</v>
      </c>
      <c r="C416" s="11" t="s">
        <v>81</v>
      </c>
      <c r="D416" s="12">
        <v>1.58203286449297</v>
      </c>
      <c r="E416" s="12">
        <v>1.7395753225043999</v>
      </c>
      <c r="F416" s="12">
        <v>1.6999398843179301</v>
      </c>
      <c r="G416" s="12">
        <v>1.62649678636796</v>
      </c>
      <c r="H416" s="12">
        <v>1.6060299373015701</v>
      </c>
      <c r="I416" s="12">
        <v>1.6849092833755901</v>
      </c>
      <c r="J416" s="12">
        <v>1.7226855203687299</v>
      </c>
      <c r="K416" s="12">
        <v>1.60297596263435</v>
      </c>
      <c r="L416" s="12">
        <v>1.61013084471811</v>
      </c>
      <c r="M416" s="12"/>
      <c r="N416" s="12"/>
    </row>
    <row r="417" spans="1:14" x14ac:dyDescent="0.3">
      <c r="A417" s="11" t="str">
        <f t="shared" si="6"/>
        <v>VOLUMEN POR ACTO (consumiciones)Blanco</v>
      </c>
      <c r="B417" s="11" t="s">
        <v>69</v>
      </c>
      <c r="C417" s="11" t="s">
        <v>82</v>
      </c>
      <c r="D417" s="12">
        <v>1.7606219599508901</v>
      </c>
      <c r="E417" s="12">
        <v>1.91067223739165</v>
      </c>
      <c r="F417" s="12">
        <v>1.9840049981010599</v>
      </c>
      <c r="G417" s="12">
        <v>1.9157475748064501</v>
      </c>
      <c r="H417" s="12">
        <v>1.7772412938347999</v>
      </c>
      <c r="I417" s="12">
        <v>1.9260230701557199</v>
      </c>
      <c r="J417" s="12">
        <v>1.90102166672277</v>
      </c>
      <c r="K417" s="12">
        <v>1.86588929517655</v>
      </c>
      <c r="L417" s="12">
        <v>1.7820406660543699</v>
      </c>
      <c r="M417" s="12"/>
      <c r="N417" s="12"/>
    </row>
    <row r="418" spans="1:14" x14ac:dyDescent="0.3">
      <c r="A418" s="11" t="str">
        <f t="shared" si="6"/>
        <v>VOLUMEN POR ACTO (consumiciones)Rosado</v>
      </c>
      <c r="B418" s="11" t="s">
        <v>69</v>
      </c>
      <c r="C418" s="11" t="s">
        <v>83</v>
      </c>
      <c r="D418" s="12">
        <v>1.53660618350476</v>
      </c>
      <c r="E418" s="12">
        <v>1.72086512988357</v>
      </c>
      <c r="F418" s="12">
        <v>1.53818398241678</v>
      </c>
      <c r="G418" s="12">
        <v>1.5255986046033101</v>
      </c>
      <c r="H418" s="12" t="s">
        <v>134</v>
      </c>
      <c r="I418" s="12" t="s">
        <v>134</v>
      </c>
      <c r="J418" s="12" t="s">
        <v>134</v>
      </c>
      <c r="K418" s="12" t="s">
        <v>134</v>
      </c>
      <c r="L418" s="12" t="s">
        <v>134</v>
      </c>
      <c r="M418" s="12"/>
      <c r="N418" s="12"/>
    </row>
    <row r="419" spans="1:14" x14ac:dyDescent="0.3">
      <c r="A419" s="11" t="str">
        <f t="shared" si="6"/>
        <v>VOLUMEN POR ACTO (consumiciones)Resto vino</v>
      </c>
      <c r="B419" s="11" t="s">
        <v>69</v>
      </c>
      <c r="C419" s="11" t="s">
        <v>84</v>
      </c>
      <c r="D419" s="12">
        <v>2.6575020714239201</v>
      </c>
      <c r="E419" s="12">
        <v>2.0212785103336102</v>
      </c>
      <c r="F419" s="12">
        <v>1.8488998889113799</v>
      </c>
      <c r="G419" s="12">
        <v>1.9465966074919501</v>
      </c>
      <c r="H419" s="12">
        <v>1.4449315667032701</v>
      </c>
      <c r="I419" s="12">
        <v>1.5379122931970699</v>
      </c>
      <c r="J419" s="12">
        <v>1.5631399865918501</v>
      </c>
      <c r="K419" s="12">
        <v>1.7312568608340499</v>
      </c>
      <c r="L419" s="12">
        <v>1.6658181755655701</v>
      </c>
      <c r="M419" s="12"/>
      <c r="N419" s="12"/>
    </row>
    <row r="420" spans="1:14" x14ac:dyDescent="0.3">
      <c r="A420" s="11" t="str">
        <f t="shared" si="6"/>
        <v>VOLUMEN POR ACTO (consumiciones)Cava</v>
      </c>
      <c r="B420" s="11" t="s">
        <v>69</v>
      </c>
      <c r="C420" s="11" t="s">
        <v>85</v>
      </c>
      <c r="D420" s="12">
        <v>1.5770150682845401</v>
      </c>
      <c r="E420" s="12">
        <v>1.8836697665650799</v>
      </c>
      <c r="F420" s="12">
        <v>1.5232733380207</v>
      </c>
      <c r="G420" s="12">
        <v>1.8872030640803901</v>
      </c>
      <c r="H420" s="12">
        <v>2.0791647986278599</v>
      </c>
      <c r="I420" s="12">
        <v>1.98012606590909</v>
      </c>
      <c r="J420" s="12">
        <v>1.9461298995154701</v>
      </c>
      <c r="K420" s="12">
        <v>1.7547824728891901</v>
      </c>
      <c r="L420" s="12">
        <v>1.6860350896610601</v>
      </c>
      <c r="M420" s="12"/>
      <c r="N420" s="12"/>
    </row>
    <row r="421" spans="1:14" x14ac:dyDescent="0.3">
      <c r="A421" s="11" t="str">
        <f t="shared" si="6"/>
        <v>VOLUMEN POR ACTO (consumiciones)Otr.Bebidas Deri.Vino</v>
      </c>
      <c r="B421" s="11" t="s">
        <v>69</v>
      </c>
      <c r="C421" s="11" t="s">
        <v>86</v>
      </c>
      <c r="D421" s="12">
        <v>1.94553246454706</v>
      </c>
      <c r="E421" s="12">
        <v>1.86702976345821</v>
      </c>
      <c r="F421" s="12">
        <v>1.7902827697075101</v>
      </c>
      <c r="G421" s="12">
        <v>1.8880633081275899</v>
      </c>
      <c r="H421" s="12">
        <v>1.85936030310707</v>
      </c>
      <c r="I421" s="12">
        <v>1.8202219937692801</v>
      </c>
      <c r="J421" s="12">
        <v>1.78175548981319</v>
      </c>
      <c r="K421" s="12">
        <v>1.80558490096081</v>
      </c>
      <c r="L421" s="12">
        <v>1.9189134268844401</v>
      </c>
      <c r="M421" s="12"/>
      <c r="N421" s="12"/>
    </row>
    <row r="422" spans="1:14" x14ac:dyDescent="0.3">
      <c r="A422" s="11" t="str">
        <f t="shared" si="6"/>
        <v>VOLUMEN POR ACTO (consumiciones)Tinto de Verano</v>
      </c>
      <c r="B422" s="11" t="s">
        <v>69</v>
      </c>
      <c r="C422" s="11" t="s">
        <v>87</v>
      </c>
      <c r="D422" s="12">
        <v>1.99242334331149</v>
      </c>
      <c r="E422" s="12">
        <v>1.8327927532341499</v>
      </c>
      <c r="F422" s="12">
        <v>1.7539077242580801</v>
      </c>
      <c r="G422" s="12">
        <v>1.9214677754453</v>
      </c>
      <c r="H422" s="12">
        <v>1.91341908030493</v>
      </c>
      <c r="I422" s="12">
        <v>1.8008166885268699</v>
      </c>
      <c r="J422" s="12">
        <v>1.77201964784125</v>
      </c>
      <c r="K422" s="12">
        <v>1.8270233169302901</v>
      </c>
      <c r="L422" s="12">
        <v>1.9710196473244701</v>
      </c>
      <c r="M422" s="12"/>
      <c r="N422" s="12"/>
    </row>
    <row r="423" spans="1:14" x14ac:dyDescent="0.3">
      <c r="A423" s="11" t="str">
        <f t="shared" si="6"/>
        <v>VOLUMEN POR ACTO (consumiciones)Sangria de Vino</v>
      </c>
      <c r="B423" s="11" t="s">
        <v>69</v>
      </c>
      <c r="C423" s="11" t="s">
        <v>88</v>
      </c>
      <c r="D423" s="12">
        <v>1.47045364526408</v>
      </c>
      <c r="E423" s="12">
        <v>1.6855184855532701</v>
      </c>
      <c r="F423" s="12">
        <v>1.8040199966728701</v>
      </c>
      <c r="G423" s="12">
        <v>1.75804215479334</v>
      </c>
      <c r="H423" s="12">
        <v>1.47168566765652</v>
      </c>
      <c r="I423" s="12">
        <v>1.5414360731326999</v>
      </c>
      <c r="J423" s="12">
        <v>1.9009845785764401</v>
      </c>
      <c r="K423" s="12">
        <v>1.8619661283023701</v>
      </c>
      <c r="L423" s="12">
        <v>1.6133644054351199</v>
      </c>
      <c r="M423" s="12"/>
      <c r="N423" s="12"/>
    </row>
    <row r="424" spans="1:14" x14ac:dyDescent="0.3">
      <c r="A424" s="11" t="str">
        <f t="shared" si="6"/>
        <v>VOLUMEN POR ACTO (consumiciones)Sangria de Cava</v>
      </c>
      <c r="B424" s="11" t="s">
        <v>69</v>
      </c>
      <c r="C424" s="11" t="s">
        <v>89</v>
      </c>
      <c r="D424" s="12">
        <v>1.6337842226997601</v>
      </c>
      <c r="E424" s="12">
        <v>2.7028298468990499</v>
      </c>
      <c r="F424" s="12">
        <v>1.9925515284225901</v>
      </c>
      <c r="G424" s="12">
        <v>1.682364879871</v>
      </c>
      <c r="H424" s="12">
        <v>1.7502046561482201</v>
      </c>
      <c r="I424" s="12">
        <v>1.8549687374524999</v>
      </c>
      <c r="J424" s="12">
        <v>1.6962949149491</v>
      </c>
      <c r="K424" s="12">
        <v>1.7181872566102101</v>
      </c>
      <c r="L424" s="12">
        <v>1.4507509175048201</v>
      </c>
      <c r="M424" s="12"/>
      <c r="N424" s="12"/>
    </row>
    <row r="425" spans="1:14" x14ac:dyDescent="0.3">
      <c r="A425" s="11" t="str">
        <f t="shared" si="6"/>
        <v>VOLUMEN POR ACTO (consumiciones)Calimocho</v>
      </c>
      <c r="B425" s="11" t="s">
        <v>69</v>
      </c>
      <c r="C425" s="11" t="s">
        <v>90</v>
      </c>
      <c r="D425" s="12">
        <v>2.2522020344114502</v>
      </c>
      <c r="E425" s="12">
        <v>1.7392135731982701</v>
      </c>
      <c r="F425" s="12">
        <v>1.9247166840377501</v>
      </c>
      <c r="G425" s="12">
        <v>1.7699098091421499</v>
      </c>
      <c r="H425" s="12">
        <v>1.75649950862163</v>
      </c>
      <c r="I425" s="12">
        <v>1.78405620013854</v>
      </c>
      <c r="J425" s="12">
        <v>1.8950418632403201</v>
      </c>
      <c r="K425" s="12">
        <v>1.5483478361649099</v>
      </c>
      <c r="L425" s="12">
        <v>1.9320187183448101</v>
      </c>
      <c r="M425" s="12"/>
      <c r="N425" s="12"/>
    </row>
    <row r="426" spans="1:14" x14ac:dyDescent="0.3">
      <c r="A426" s="11" t="str">
        <f t="shared" si="6"/>
        <v>VOLUMEN POR ACTO (consumiciones)Rebujito</v>
      </c>
      <c r="B426" s="11" t="s">
        <v>69</v>
      </c>
      <c r="C426" s="11" t="s">
        <v>91</v>
      </c>
      <c r="D426" s="12">
        <v>1.92594127175271</v>
      </c>
      <c r="E426" s="12">
        <v>2.0616961613845302</v>
      </c>
      <c r="F426" s="12">
        <v>1.6934742172160799</v>
      </c>
      <c r="G426" s="12">
        <v>1.85145373807784</v>
      </c>
      <c r="H426" s="12">
        <v>2.0284588838450799</v>
      </c>
      <c r="I426" s="12">
        <v>1.62745048556171</v>
      </c>
      <c r="J426" s="12">
        <v>1.1204065752861301</v>
      </c>
      <c r="K426" s="12">
        <v>1.92476058832122</v>
      </c>
      <c r="L426" s="12">
        <v>2.48112944100752</v>
      </c>
      <c r="M426" s="12"/>
      <c r="N426" s="12"/>
    </row>
    <row r="427" spans="1:14" x14ac:dyDescent="0.3">
      <c r="A427" s="11" t="str">
        <f t="shared" si="6"/>
        <v>VOLUMEN POR ACTO (consumiciones)Espum/Lambrusc/Mosca</v>
      </c>
      <c r="B427" s="11" t="s">
        <v>69</v>
      </c>
      <c r="C427" s="11" t="s">
        <v>92</v>
      </c>
      <c r="D427" s="12">
        <v>1.71811816201899</v>
      </c>
      <c r="E427" s="12">
        <v>1.91645375907414</v>
      </c>
      <c r="F427" s="12">
        <v>1.76099689761536</v>
      </c>
      <c r="G427" s="12">
        <v>1.8063270794594899</v>
      </c>
      <c r="H427" s="12">
        <v>1.6824254935247001</v>
      </c>
      <c r="I427" s="12">
        <v>1.9593583726317401</v>
      </c>
      <c r="J427" s="12">
        <v>1.6659249580904301</v>
      </c>
      <c r="K427" s="12">
        <v>1.7199403526783199</v>
      </c>
      <c r="L427" s="12">
        <v>1.6173646979985801</v>
      </c>
      <c r="M427" s="12"/>
      <c r="N427" s="12"/>
    </row>
    <row r="428" spans="1:14" x14ac:dyDescent="0.3">
      <c r="A428" s="11" t="str">
        <f t="shared" si="6"/>
        <v>VOLUMEN POR ACTO (consumiciones)Sidra</v>
      </c>
      <c r="B428" s="11" t="s">
        <v>69</v>
      </c>
      <c r="C428" s="11" t="s">
        <v>93</v>
      </c>
      <c r="D428" s="12">
        <v>2.0928056271807298</v>
      </c>
      <c r="E428" s="12">
        <v>2.1838186541503801</v>
      </c>
      <c r="F428" s="12">
        <v>2.0435038001940198</v>
      </c>
      <c r="G428" s="12">
        <v>1.87909315366493</v>
      </c>
      <c r="H428" s="12">
        <v>1.87323049679215</v>
      </c>
      <c r="I428" s="12">
        <v>1.9543357486844799</v>
      </c>
      <c r="J428" s="12">
        <v>1.91687597736217</v>
      </c>
      <c r="K428" s="12">
        <v>1.7464957064497599</v>
      </c>
      <c r="L428" s="12">
        <v>1.94786816256284</v>
      </c>
      <c r="M428" s="12"/>
      <c r="N428" s="12"/>
    </row>
    <row r="429" spans="1:14" x14ac:dyDescent="0.3">
      <c r="A429" s="11" t="str">
        <f t="shared" si="6"/>
        <v>VOLUMEN POR ACTO (consumiciones)Cerveza</v>
      </c>
      <c r="B429" s="11" t="s">
        <v>69</v>
      </c>
      <c r="C429" s="11" t="s">
        <v>94</v>
      </c>
      <c r="D429" s="12">
        <v>2.79081640666621</v>
      </c>
      <c r="E429" s="12">
        <v>2.8238136314648701</v>
      </c>
      <c r="F429" s="12">
        <v>2.7379570376320901</v>
      </c>
      <c r="G429" s="12">
        <v>2.7956088340602698</v>
      </c>
      <c r="H429" s="12">
        <v>2.7869068884919299</v>
      </c>
      <c r="I429" s="12">
        <v>2.7494039922117701</v>
      </c>
      <c r="J429" s="12">
        <v>2.7433817742548299</v>
      </c>
      <c r="K429" s="12">
        <v>2.71839818545604</v>
      </c>
      <c r="L429" s="12">
        <v>2.7674302105872699</v>
      </c>
      <c r="M429" s="12"/>
      <c r="N429" s="12"/>
    </row>
    <row r="430" spans="1:14" x14ac:dyDescent="0.3">
      <c r="A430" s="11" t="str">
        <f t="shared" si="6"/>
        <v>VOLUMEN POR ACTO (consumiciones)Con alcohol</v>
      </c>
      <c r="B430" s="11" t="s">
        <v>69</v>
      </c>
      <c r="C430" s="11" t="s">
        <v>95</v>
      </c>
      <c r="D430" s="12">
        <v>2.7612545110303</v>
      </c>
      <c r="E430" s="12">
        <v>2.8392842090728601</v>
      </c>
      <c r="F430" s="12">
        <v>2.7439132012071998</v>
      </c>
      <c r="G430" s="12">
        <v>2.7892837199065199</v>
      </c>
      <c r="H430" s="12">
        <v>2.7615761072902001</v>
      </c>
      <c r="I430" s="12">
        <v>2.7515623736625101</v>
      </c>
      <c r="J430" s="12">
        <v>2.7667783794594798</v>
      </c>
      <c r="K430" s="12">
        <v>2.7197400493722799</v>
      </c>
      <c r="L430" s="12">
        <v>2.7521514796826101</v>
      </c>
      <c r="M430" s="12"/>
      <c r="N430" s="12"/>
    </row>
    <row r="431" spans="1:14" x14ac:dyDescent="0.3">
      <c r="A431" s="11" t="str">
        <f t="shared" si="6"/>
        <v>VOLUMEN POR ACTO (consumiciones)Sin alcohol</v>
      </c>
      <c r="B431" s="11" t="s">
        <v>69</v>
      </c>
      <c r="C431" s="11" t="s">
        <v>96</v>
      </c>
      <c r="D431" s="12">
        <v>2.0155684495190398</v>
      </c>
      <c r="E431" s="12">
        <v>1.889586498838</v>
      </c>
      <c r="F431" s="12">
        <v>1.89435086405471</v>
      </c>
      <c r="G431" s="12">
        <v>1.95442905948023</v>
      </c>
      <c r="H431" s="12">
        <v>1.9649363085436</v>
      </c>
      <c r="I431" s="12">
        <v>1.83898285732505</v>
      </c>
      <c r="J431" s="12">
        <v>1.78286205393994</v>
      </c>
      <c r="K431" s="12">
        <v>1.8212061220193401</v>
      </c>
      <c r="L431" s="12">
        <v>1.8862253757259999</v>
      </c>
      <c r="M431" s="12"/>
      <c r="N431" s="12"/>
    </row>
    <row r="432" spans="1:14" x14ac:dyDescent="0.3">
      <c r="A432" s="11" t="str">
        <f t="shared" si="6"/>
        <v>VOLUMEN POR ACTO (consumiciones)Cerveza Envasada</v>
      </c>
      <c r="B432" s="11" t="s">
        <v>69</v>
      </c>
      <c r="C432" s="11" t="s">
        <v>97</v>
      </c>
      <c r="D432" s="12">
        <v>2.7660084862821099</v>
      </c>
      <c r="E432" s="12">
        <v>2.75656279848373</v>
      </c>
      <c r="F432" s="12">
        <v>2.66195176316221</v>
      </c>
      <c r="G432" s="12">
        <v>2.72408424220589</v>
      </c>
      <c r="H432" s="12">
        <v>2.71159851247713</v>
      </c>
      <c r="I432" s="12">
        <v>2.6604705114895801</v>
      </c>
      <c r="J432" s="12">
        <v>2.69048598990332</v>
      </c>
      <c r="K432" s="12">
        <v>2.58091747489659</v>
      </c>
      <c r="L432" s="12">
        <v>2.6614891171556598</v>
      </c>
      <c r="M432" s="12"/>
      <c r="N432" s="12"/>
    </row>
    <row r="433" spans="1:14" x14ac:dyDescent="0.3">
      <c r="A433" s="11" t="str">
        <f t="shared" si="6"/>
        <v>VOLUMEN POR ACTO (consumiciones)Cerveza Surtidor</v>
      </c>
      <c r="B433" s="11" t="s">
        <v>69</v>
      </c>
      <c r="C433" s="11" t="s">
        <v>98</v>
      </c>
      <c r="D433" s="12">
        <v>2.5755681967046402</v>
      </c>
      <c r="E433" s="12">
        <v>2.66293400353474</v>
      </c>
      <c r="F433" s="12">
        <v>2.5748432209939902</v>
      </c>
      <c r="G433" s="12">
        <v>2.6041749547969899</v>
      </c>
      <c r="H433" s="12">
        <v>2.5899333467149699</v>
      </c>
      <c r="I433" s="12">
        <v>2.5726750675712</v>
      </c>
      <c r="J433" s="12">
        <v>2.5416197652850401</v>
      </c>
      <c r="K433" s="12">
        <v>2.5642261856870099</v>
      </c>
      <c r="L433" s="12">
        <v>2.60400478570164</v>
      </c>
      <c r="M433" s="12"/>
      <c r="N433" s="12"/>
    </row>
    <row r="434" spans="1:14" x14ac:dyDescent="0.3">
      <c r="A434" s="11" t="str">
        <f t="shared" si="6"/>
        <v>VOLUMEN POR ACTO (consumiciones)Otras Cervezas</v>
      </c>
      <c r="B434" s="11" t="s">
        <v>69</v>
      </c>
      <c r="C434" s="11" t="s">
        <v>99</v>
      </c>
      <c r="D434" s="12">
        <v>2.0199041377738598</v>
      </c>
      <c r="E434" s="12">
        <v>1.7849444197132101</v>
      </c>
      <c r="F434" s="12">
        <v>3.2219513074842201</v>
      </c>
      <c r="G434" s="12">
        <v>2.0191155473036901</v>
      </c>
      <c r="H434" s="12">
        <v>1.9213780950024999</v>
      </c>
      <c r="I434" s="12">
        <v>1.7054225841120001</v>
      </c>
      <c r="J434" s="12">
        <v>2.09082326877546</v>
      </c>
      <c r="K434" s="12">
        <v>1.9613715790717701</v>
      </c>
      <c r="L434" s="12">
        <v>1.9813602092840701</v>
      </c>
      <c r="M434" s="12"/>
      <c r="N434" s="12"/>
    </row>
    <row r="435" spans="1:14" x14ac:dyDescent="0.3">
      <c r="A435" s="11" t="str">
        <f t="shared" si="6"/>
        <v>VOLUMEN POR ACTO (consumiciones)Espirituosas</v>
      </c>
      <c r="B435" s="11" t="s">
        <v>69</v>
      </c>
      <c r="C435" s="11" t="s">
        <v>100</v>
      </c>
      <c r="D435" s="12">
        <v>2.1997130039298201</v>
      </c>
      <c r="E435" s="12">
        <v>2.1881691939001602</v>
      </c>
      <c r="F435" s="12">
        <v>2.2022085901795601</v>
      </c>
      <c r="G435" s="12">
        <v>2.1628927604985102</v>
      </c>
      <c r="H435" s="12">
        <v>2.2160546122532501</v>
      </c>
      <c r="I435" s="12">
        <v>2.2375431938905499</v>
      </c>
      <c r="J435" s="12">
        <v>2.1807538644598101</v>
      </c>
      <c r="K435" s="12">
        <v>2.2243498891667999</v>
      </c>
      <c r="L435" s="12">
        <v>2.2047032907947699</v>
      </c>
      <c r="M435" s="12"/>
      <c r="N435" s="12"/>
    </row>
    <row r="436" spans="1:14" x14ac:dyDescent="0.3">
      <c r="A436" s="11" t="str">
        <f t="shared" si="6"/>
        <v>VOLUMEN POR ACTO (consumiciones)Whisky</v>
      </c>
      <c r="B436" s="11" t="s">
        <v>69</v>
      </c>
      <c r="C436" s="11" t="s">
        <v>101</v>
      </c>
      <c r="D436" s="12">
        <v>1.8327439630650599</v>
      </c>
      <c r="E436" s="12">
        <v>1.9400387994814801</v>
      </c>
      <c r="F436" s="12">
        <v>1.9375570013255601</v>
      </c>
      <c r="G436" s="12">
        <v>2.03197247109172</v>
      </c>
      <c r="H436" s="12">
        <v>1.96805209294535</v>
      </c>
      <c r="I436" s="12">
        <v>2.0393055903707098</v>
      </c>
      <c r="J436" s="12">
        <v>1.9051543233008099</v>
      </c>
      <c r="K436" s="12">
        <v>1.8389588446476099</v>
      </c>
      <c r="L436" s="12">
        <v>1.7695132047270901</v>
      </c>
      <c r="M436" s="12"/>
      <c r="N436" s="12"/>
    </row>
    <row r="437" spans="1:14" x14ac:dyDescent="0.3">
      <c r="A437" s="11" t="str">
        <f t="shared" si="6"/>
        <v>VOLUMEN POR ACTO (consumiciones)Brandy</v>
      </c>
      <c r="B437" s="11" t="s">
        <v>69</v>
      </c>
      <c r="C437" s="11" t="s">
        <v>102</v>
      </c>
      <c r="D437" s="12">
        <v>1.3551444332492999</v>
      </c>
      <c r="E437" s="12">
        <v>1.4242544696914901</v>
      </c>
      <c r="F437" s="12">
        <v>1.5178189335191501</v>
      </c>
      <c r="G437" s="12">
        <v>1.3765860468642399</v>
      </c>
      <c r="H437" s="12">
        <v>1.2443278379362299</v>
      </c>
      <c r="I437" s="12">
        <v>1.3992768421792099</v>
      </c>
      <c r="J437" s="12">
        <v>1.6171208876860099</v>
      </c>
      <c r="K437" s="12">
        <v>1.85235847070112</v>
      </c>
      <c r="L437" s="12">
        <v>1.65605567071365</v>
      </c>
      <c r="M437" s="12"/>
      <c r="N437" s="12"/>
    </row>
    <row r="438" spans="1:14" x14ac:dyDescent="0.3">
      <c r="A438" s="11" t="str">
        <f t="shared" si="6"/>
        <v>VOLUMEN POR ACTO (consumiciones)Ginebra</v>
      </c>
      <c r="B438" s="11" t="s">
        <v>69</v>
      </c>
      <c r="C438" s="11" t="s">
        <v>103</v>
      </c>
      <c r="D438" s="12">
        <v>2.32512291377249</v>
      </c>
      <c r="E438" s="12">
        <v>2.4185334901806099</v>
      </c>
      <c r="F438" s="12">
        <v>2.4412910758387998</v>
      </c>
      <c r="G438" s="12">
        <v>2.1884026585485201</v>
      </c>
      <c r="H438" s="12">
        <v>2.2823447993864598</v>
      </c>
      <c r="I438" s="12">
        <v>2.2278338432500702</v>
      </c>
      <c r="J438" s="12">
        <v>2.2323898498147798</v>
      </c>
      <c r="K438" s="12">
        <v>2.2436544229689801</v>
      </c>
      <c r="L438" s="12">
        <v>2.28228990550428</v>
      </c>
      <c r="M438" s="12"/>
      <c r="N438" s="12"/>
    </row>
    <row r="439" spans="1:14" x14ac:dyDescent="0.3">
      <c r="A439" s="11" t="str">
        <f t="shared" si="6"/>
        <v>VOLUMEN POR ACTO (consumiciones)Ron</v>
      </c>
      <c r="B439" s="11" t="s">
        <v>69</v>
      </c>
      <c r="C439" s="11" t="s">
        <v>104</v>
      </c>
      <c r="D439" s="12">
        <v>2.1634480230289101</v>
      </c>
      <c r="E439" s="12">
        <v>2.07366468398348</v>
      </c>
      <c r="F439" s="12">
        <v>2.1446689837766901</v>
      </c>
      <c r="G439" s="12">
        <v>2.0256777848792198</v>
      </c>
      <c r="H439" s="12">
        <v>2.0952092135295501</v>
      </c>
      <c r="I439" s="12">
        <v>2.2564216822382899</v>
      </c>
      <c r="J439" s="12">
        <v>2.1349859925221901</v>
      </c>
      <c r="K439" s="12">
        <v>2.1276207836243199</v>
      </c>
      <c r="L439" s="12">
        <v>2.0115025070081201</v>
      </c>
      <c r="M439" s="12"/>
      <c r="N439" s="12"/>
    </row>
    <row r="440" spans="1:14" x14ac:dyDescent="0.3">
      <c r="A440" s="11" t="str">
        <f t="shared" si="6"/>
        <v>VOLUMEN POR ACTO (consumiciones)Anis</v>
      </c>
      <c r="B440" s="11" t="s">
        <v>69</v>
      </c>
      <c r="C440" s="11" t="s">
        <v>105</v>
      </c>
      <c r="D440" s="12">
        <v>1.30360194081852</v>
      </c>
      <c r="E440" s="12">
        <v>1.7089978902156699</v>
      </c>
      <c r="F440" s="12">
        <v>1.3686905217926999</v>
      </c>
      <c r="G440" s="12">
        <v>1.2467711180627301</v>
      </c>
      <c r="H440" s="12">
        <v>1.7209671220503799</v>
      </c>
      <c r="I440" s="12">
        <v>1.77700638131267</v>
      </c>
      <c r="J440" s="12">
        <v>1.8281988930361699</v>
      </c>
      <c r="K440" s="12">
        <v>1.7660742913823899</v>
      </c>
      <c r="L440" s="12">
        <v>2.0119499658317701</v>
      </c>
      <c r="M440" s="12"/>
      <c r="N440" s="12"/>
    </row>
    <row r="441" spans="1:14" x14ac:dyDescent="0.3">
      <c r="A441" s="11" t="str">
        <f t="shared" si="6"/>
        <v>VOLUMEN POR ACTO (consumiciones)Otras Espirituosas</v>
      </c>
      <c r="B441" s="11" t="s">
        <v>69</v>
      </c>
      <c r="C441" s="11" t="s">
        <v>106</v>
      </c>
      <c r="D441" s="12">
        <v>1.9342198438003999</v>
      </c>
      <c r="E441" s="12">
        <v>1.95571079977319</v>
      </c>
      <c r="F441" s="12">
        <v>1.97230546252228</v>
      </c>
      <c r="G441" s="12">
        <v>1.96159231297186</v>
      </c>
      <c r="H441" s="12">
        <v>1.9475272040973499</v>
      </c>
      <c r="I441" s="12">
        <v>1.9928309173569501</v>
      </c>
      <c r="J441" s="12">
        <v>1.96885351219217</v>
      </c>
      <c r="K441" s="12">
        <v>2.0752071239115701</v>
      </c>
      <c r="L441" s="12">
        <v>2.0088673421185499</v>
      </c>
      <c r="M441" s="12"/>
      <c r="N441" s="12"/>
    </row>
    <row r="442" spans="1:14" x14ac:dyDescent="0.3">
      <c r="A442" s="11" t="str">
        <f t="shared" si="6"/>
        <v>VOLUMEN POR ACTO (consumiciones)T.Zumo+Horchata+Mosto</v>
      </c>
      <c r="B442" s="11" t="s">
        <v>69</v>
      </c>
      <c r="C442" s="11" t="s">
        <v>107</v>
      </c>
      <c r="D442" s="12">
        <v>1.57897840609929</v>
      </c>
      <c r="E442" s="12">
        <v>1.48089313574213</v>
      </c>
      <c r="F442" s="12">
        <v>1.5235762845065499</v>
      </c>
      <c r="G442" s="12">
        <v>1.53627499542929</v>
      </c>
      <c r="H442" s="12">
        <v>1.54408717801206</v>
      </c>
      <c r="I442" s="12">
        <v>1.4654252762939699</v>
      </c>
      <c r="J442" s="12">
        <v>1.5555974014940299</v>
      </c>
      <c r="K442" s="12">
        <v>1.4894936633845901</v>
      </c>
      <c r="L442" s="12">
        <v>1.5404165193280399</v>
      </c>
      <c r="M442" s="12"/>
      <c r="N442" s="12"/>
    </row>
    <row r="443" spans="1:14" x14ac:dyDescent="0.3">
      <c r="A443" s="11" t="str">
        <f t="shared" si="6"/>
        <v>VOLUMEN POR ACTO (consumiciones)Agua Envasada</v>
      </c>
      <c r="B443" s="11" t="s">
        <v>69</v>
      </c>
      <c r="C443" s="11" t="s">
        <v>108</v>
      </c>
      <c r="D443" s="12">
        <v>1.47458055405655</v>
      </c>
      <c r="E443" s="12">
        <v>1.4294655923648101</v>
      </c>
      <c r="F443" s="12">
        <v>1.3830434322674201</v>
      </c>
      <c r="G443" s="12">
        <v>1.40860609497598</v>
      </c>
      <c r="H443" s="12">
        <v>1.4622500796162501</v>
      </c>
      <c r="I443" s="12">
        <v>1.4057710042456999</v>
      </c>
      <c r="J443" s="12">
        <v>1.4267232829735299</v>
      </c>
      <c r="K443" s="12">
        <v>1.42236171855856</v>
      </c>
      <c r="L443" s="12">
        <v>1.45966515625169</v>
      </c>
      <c r="M443" s="12"/>
      <c r="N443" s="12"/>
    </row>
    <row r="444" spans="1:14" x14ac:dyDescent="0.3">
      <c r="A444" s="11" t="str">
        <f t="shared" si="6"/>
        <v>VOLUMEN POR ACTO (consumiciones)Bebidas Refrescantes</v>
      </c>
      <c r="B444" s="11" t="s">
        <v>69</v>
      </c>
      <c r="C444" s="11" t="s">
        <v>109</v>
      </c>
      <c r="D444" s="12">
        <v>1.8226108684939599</v>
      </c>
      <c r="E444" s="12">
        <v>1.85216373716799</v>
      </c>
      <c r="F444" s="12">
        <v>1.76055256040288</v>
      </c>
      <c r="G444" s="12">
        <v>1.77706770589657</v>
      </c>
      <c r="H444" s="12">
        <v>1.81506284109309</v>
      </c>
      <c r="I444" s="12">
        <v>1.7360850148247899</v>
      </c>
      <c r="J444" s="12">
        <v>1.71675365651208</v>
      </c>
      <c r="K444" s="12">
        <v>1.72390424701349</v>
      </c>
      <c r="L444" s="12">
        <v>1.7687208140325601</v>
      </c>
      <c r="M444" s="12"/>
      <c r="N444" s="12"/>
    </row>
    <row r="445" spans="1:14" x14ac:dyDescent="0.3">
      <c r="A445" s="11" t="str">
        <f t="shared" si="6"/>
        <v>VOLUMEN POR ACTO (consumiciones)Colas</v>
      </c>
      <c r="B445" s="11" t="s">
        <v>69</v>
      </c>
      <c r="C445" s="11" t="s">
        <v>110</v>
      </c>
      <c r="D445" s="12">
        <v>1.7504307392262799</v>
      </c>
      <c r="E445" s="12">
        <v>1.76342250705697</v>
      </c>
      <c r="F445" s="12">
        <v>1.6876171524752299</v>
      </c>
      <c r="G445" s="12">
        <v>1.68711003451726</v>
      </c>
      <c r="H445" s="12">
        <v>1.7088206659510199</v>
      </c>
      <c r="I445" s="12">
        <v>1.6490955673032901</v>
      </c>
      <c r="J445" s="12">
        <v>1.6186162125316199</v>
      </c>
      <c r="K445" s="12">
        <v>1.6114142244955001</v>
      </c>
      <c r="L445" s="12">
        <v>1.6515971686573001</v>
      </c>
      <c r="M445" s="12"/>
      <c r="N445" s="12"/>
    </row>
    <row r="446" spans="1:14" x14ac:dyDescent="0.3">
      <c r="A446" s="11" t="str">
        <f t="shared" si="6"/>
        <v>VOLUMEN POR ACTO (consumiciones)Cola Regular</v>
      </c>
      <c r="B446" s="11" t="s">
        <v>69</v>
      </c>
      <c r="C446" s="11" t="s">
        <v>111</v>
      </c>
      <c r="D446" s="12">
        <v>1.69154178201871</v>
      </c>
      <c r="E446" s="12">
        <v>1.71027022607501</v>
      </c>
      <c r="F446" s="12">
        <v>1.6467042785430599</v>
      </c>
      <c r="G446" s="12">
        <v>1.6012124642516701</v>
      </c>
      <c r="H446" s="12">
        <v>1.63469022863108</v>
      </c>
      <c r="I446" s="12">
        <v>1.56909467612577</v>
      </c>
      <c r="J446" s="12">
        <v>1.5309488718369499</v>
      </c>
      <c r="K446" s="12">
        <v>1.51510271002872</v>
      </c>
      <c r="L446" s="12">
        <v>1.5435203088849001</v>
      </c>
      <c r="M446" s="12"/>
      <c r="N446" s="12"/>
    </row>
    <row r="447" spans="1:14" x14ac:dyDescent="0.3">
      <c r="A447" s="11" t="str">
        <f t="shared" si="6"/>
        <v>VOLUMEN POR ACTO (consumiciones)Light/Zero</v>
      </c>
      <c r="B447" s="11" t="s">
        <v>69</v>
      </c>
      <c r="C447" s="11" t="s">
        <v>112</v>
      </c>
      <c r="D447" s="12">
        <v>1.7533081169125</v>
      </c>
      <c r="E447" s="12">
        <v>1.7502579125961</v>
      </c>
      <c r="F447" s="12">
        <v>1.6680140501282501</v>
      </c>
      <c r="G447" s="12">
        <v>1.6966332507603901</v>
      </c>
      <c r="H447" s="12">
        <v>1.71542084255579</v>
      </c>
      <c r="I447" s="12">
        <v>1.66156319085246</v>
      </c>
      <c r="J447" s="12">
        <v>1.6369954386588501</v>
      </c>
      <c r="K447" s="12">
        <v>1.6320906998650999</v>
      </c>
      <c r="L447" s="12">
        <v>1.6850139899929</v>
      </c>
      <c r="M447" s="12"/>
      <c r="N447" s="12"/>
    </row>
    <row r="448" spans="1:14" x14ac:dyDescent="0.3">
      <c r="A448" s="11" t="str">
        <f t="shared" si="6"/>
        <v>VOLUMEN POR ACTO (consumiciones)Otra Variedad Cola</v>
      </c>
      <c r="B448" s="11" t="s">
        <v>69</v>
      </c>
      <c r="C448" s="11" t="s">
        <v>113</v>
      </c>
      <c r="D448" s="12" t="s">
        <v>134</v>
      </c>
      <c r="E448" s="12" t="s">
        <v>134</v>
      </c>
      <c r="F448" s="12" t="s">
        <v>134</v>
      </c>
      <c r="G448" s="12" t="s">
        <v>134</v>
      </c>
      <c r="H448" s="12" t="s">
        <v>134</v>
      </c>
      <c r="I448" s="12" t="s">
        <v>134</v>
      </c>
      <c r="J448" s="12" t="s">
        <v>134</v>
      </c>
      <c r="K448" s="12" t="s">
        <v>134</v>
      </c>
      <c r="L448" s="12" t="s">
        <v>134</v>
      </c>
      <c r="M448" s="12"/>
      <c r="N448" s="12"/>
    </row>
    <row r="449" spans="1:14" x14ac:dyDescent="0.3">
      <c r="A449" s="11" t="str">
        <f t="shared" si="6"/>
        <v>VOLUMEN POR ACTO (consumiciones)Con Cafeina</v>
      </c>
      <c r="B449" s="11" t="s">
        <v>69</v>
      </c>
      <c r="C449" s="11" t="s">
        <v>114</v>
      </c>
      <c r="D449" s="12">
        <v>1.6745509528750999</v>
      </c>
      <c r="E449" s="12">
        <v>1.7061424439044599</v>
      </c>
      <c r="F449" s="12">
        <v>1.62618786837553</v>
      </c>
      <c r="G449" s="12">
        <v>1.6330005119106801</v>
      </c>
      <c r="H449" s="12">
        <v>1.66202686357907</v>
      </c>
      <c r="I449" s="12">
        <v>1.58621252442841</v>
      </c>
      <c r="J449" s="12">
        <v>1.5706648517048101</v>
      </c>
      <c r="K449" s="12">
        <v>1.56288865375276</v>
      </c>
      <c r="L449" s="12">
        <v>1.60617429048534</v>
      </c>
      <c r="M449" s="12"/>
      <c r="N449" s="12"/>
    </row>
    <row r="450" spans="1:14" x14ac:dyDescent="0.3">
      <c r="A450" s="11" t="str">
        <f t="shared" si="6"/>
        <v>VOLUMEN POR ACTO (consumiciones)Sin Cafeina</v>
      </c>
      <c r="B450" s="11" t="s">
        <v>69</v>
      </c>
      <c r="C450" s="11" t="s">
        <v>115</v>
      </c>
      <c r="D450" s="12">
        <v>2.0268186673484498</v>
      </c>
      <c r="E450" s="12">
        <v>1.96658429118774</v>
      </c>
      <c r="F450" s="12">
        <v>1.8792996164970399</v>
      </c>
      <c r="G450" s="12">
        <v>1.87740141391046</v>
      </c>
      <c r="H450" s="12">
        <v>1.8288525110736999</v>
      </c>
      <c r="I450" s="12">
        <v>1.9393303675586899</v>
      </c>
      <c r="J450" s="12">
        <v>1.7997286816473499</v>
      </c>
      <c r="K450" s="12">
        <v>1.7443132460841499</v>
      </c>
      <c r="L450" s="12">
        <v>1.7994991999360199</v>
      </c>
      <c r="M450" s="12"/>
      <c r="N450" s="12"/>
    </row>
    <row r="451" spans="1:14" x14ac:dyDescent="0.3">
      <c r="A451" s="11" t="str">
        <f t="shared" si="6"/>
        <v>VOLUMEN POR ACTO (consumiciones)Frutas con gas</v>
      </c>
      <c r="B451" s="11" t="s">
        <v>69</v>
      </c>
      <c r="C451" s="11" t="s">
        <v>116</v>
      </c>
      <c r="D451" s="12">
        <v>1.6050193860831301</v>
      </c>
      <c r="E451" s="12">
        <v>1.5478459948747101</v>
      </c>
      <c r="F451" s="12">
        <v>1.5755689130855699</v>
      </c>
      <c r="G451" s="12">
        <v>1.5727753017722601</v>
      </c>
      <c r="H451" s="12">
        <v>1.62772081603597</v>
      </c>
      <c r="I451" s="12">
        <v>1.54236213097641</v>
      </c>
      <c r="J451" s="12">
        <v>1.55930393214359</v>
      </c>
      <c r="K451" s="12">
        <v>1.4870477295292599</v>
      </c>
      <c r="L451" s="12">
        <v>1.52568914694191</v>
      </c>
      <c r="M451" s="12"/>
      <c r="N451" s="12"/>
    </row>
    <row r="452" spans="1:14" x14ac:dyDescent="0.3">
      <c r="A452" s="11" t="str">
        <f t="shared" ref="A452:A515" si="7">B452&amp;C452</f>
        <v>VOLUMEN POR ACTO (consumiciones)Frutas sin gas</v>
      </c>
      <c r="B452" s="11" t="s">
        <v>69</v>
      </c>
      <c r="C452" s="11" t="s">
        <v>117</v>
      </c>
      <c r="D452" s="12">
        <v>1.4773347522924301</v>
      </c>
      <c r="E452" s="12">
        <v>1.5872280289831999</v>
      </c>
      <c r="F452" s="12">
        <v>1.4446155463630801</v>
      </c>
      <c r="G452" s="12">
        <v>1.41497983133248</v>
      </c>
      <c r="H452" s="12">
        <v>1.466407292532</v>
      </c>
      <c r="I452" s="12">
        <v>1.4570237066995</v>
      </c>
      <c r="J452" s="12">
        <v>1.4497113906842001</v>
      </c>
      <c r="K452" s="12">
        <v>1.4623295714072699</v>
      </c>
      <c r="L452" s="12">
        <v>1.4571252405111601</v>
      </c>
      <c r="M452" s="12"/>
      <c r="N452" s="12"/>
    </row>
    <row r="453" spans="1:14" x14ac:dyDescent="0.3">
      <c r="A453" s="11" t="str">
        <f t="shared" si="7"/>
        <v>VOLUMEN POR ACTO (consumiciones)Mixers</v>
      </c>
      <c r="B453" s="11" t="s">
        <v>69</v>
      </c>
      <c r="C453" s="11" t="s">
        <v>118</v>
      </c>
      <c r="D453" s="12">
        <v>1.4803698266393801</v>
      </c>
      <c r="E453" s="12">
        <v>1.5198019724715499</v>
      </c>
      <c r="F453" s="12">
        <v>1.4497551001987301</v>
      </c>
      <c r="G453" s="12">
        <v>1.3746969735427901</v>
      </c>
      <c r="H453" s="12">
        <v>1.48803432211092</v>
      </c>
      <c r="I453" s="12">
        <v>1.58410272611032</v>
      </c>
      <c r="J453" s="12">
        <v>1.5032562536680401</v>
      </c>
      <c r="K453" s="12">
        <v>1.57973975450285</v>
      </c>
      <c r="L453" s="12">
        <v>1.4013258300813001</v>
      </c>
      <c r="M453" s="12"/>
      <c r="N453" s="12"/>
    </row>
    <row r="454" spans="1:14" x14ac:dyDescent="0.3">
      <c r="A454" s="11" t="str">
        <f t="shared" si="7"/>
        <v>VOLUMEN POR ACTO (consumiciones)Isotonicas</v>
      </c>
      <c r="B454" s="11" t="s">
        <v>69</v>
      </c>
      <c r="C454" s="11" t="s">
        <v>119</v>
      </c>
      <c r="D454" s="12">
        <v>1.4710702769795301</v>
      </c>
      <c r="E454" s="12">
        <v>1.43548908313392</v>
      </c>
      <c r="F454" s="12">
        <v>1.45524271864147</v>
      </c>
      <c r="G454" s="12">
        <v>1.3923478301472001</v>
      </c>
      <c r="H454" s="12">
        <v>1.46477937124798</v>
      </c>
      <c r="I454" s="12">
        <v>1.4207599790936301</v>
      </c>
      <c r="J454" s="12">
        <v>1.4539727338247099</v>
      </c>
      <c r="K454" s="12">
        <v>1.4628987566145899</v>
      </c>
      <c r="L454" s="12">
        <v>1.47652018652907</v>
      </c>
      <c r="M454" s="12"/>
      <c r="N454" s="12"/>
    </row>
    <row r="455" spans="1:14" x14ac:dyDescent="0.3">
      <c r="A455" s="11" t="str">
        <f t="shared" si="7"/>
        <v>VOLUMEN POR ACTO (consumiciones)Energeticas</v>
      </c>
      <c r="B455" s="11" t="s">
        <v>69</v>
      </c>
      <c r="C455" s="11" t="s">
        <v>120</v>
      </c>
      <c r="D455" s="12">
        <v>1.4124914099621899</v>
      </c>
      <c r="E455" s="12">
        <v>2.20107713643181</v>
      </c>
      <c r="F455" s="12">
        <v>1.4653798096420001</v>
      </c>
      <c r="G455" s="12">
        <v>1.4334123483078101</v>
      </c>
      <c r="H455" s="12">
        <v>1.4452523121705301</v>
      </c>
      <c r="I455" s="12">
        <v>1.34924252903155</v>
      </c>
      <c r="J455" s="12">
        <v>1.4099283282675701</v>
      </c>
      <c r="K455" s="12">
        <v>1.4648137149032701</v>
      </c>
      <c r="L455" s="12">
        <v>1.55569824600271</v>
      </c>
      <c r="M455" s="12"/>
      <c r="N455" s="12"/>
    </row>
    <row r="456" spans="1:14" x14ac:dyDescent="0.3">
      <c r="A456" s="11" t="str">
        <f t="shared" si="7"/>
        <v>VOLUMEN POR ACTO (consumiciones)Gaseosas</v>
      </c>
      <c r="B456" s="11" t="s">
        <v>69</v>
      </c>
      <c r="C456" s="11" t="s">
        <v>121</v>
      </c>
      <c r="D456" s="12">
        <v>1.5104243289855099</v>
      </c>
      <c r="E456" s="12">
        <v>1.3223559807418299</v>
      </c>
      <c r="F456" s="12">
        <v>1.3657942646690999</v>
      </c>
      <c r="G456" s="12">
        <v>1.35386523443131</v>
      </c>
      <c r="H456" s="12">
        <v>1.2591031627365099</v>
      </c>
      <c r="I456" s="12">
        <v>1.1971191263521099</v>
      </c>
      <c r="J456" s="12">
        <v>1.1743883874022101</v>
      </c>
      <c r="K456" s="12">
        <v>1.2326354744224699</v>
      </c>
      <c r="L456" s="12">
        <v>1.2773350967283701</v>
      </c>
      <c r="M456" s="12"/>
      <c r="N456" s="12"/>
    </row>
    <row r="457" spans="1:14" x14ac:dyDescent="0.3">
      <c r="A457" s="11" t="str">
        <f t="shared" si="7"/>
        <v>VOLUMEN POR ACTO (consumiciones)Bebidas Zumo+Leche</v>
      </c>
      <c r="B457" s="11" t="s">
        <v>69</v>
      </c>
      <c r="C457" s="11" t="s">
        <v>122</v>
      </c>
      <c r="D457" s="12">
        <v>1.57467592334207</v>
      </c>
      <c r="E457" s="12">
        <v>1.5469053202245999</v>
      </c>
      <c r="F457" s="12">
        <v>1.6400352700694201</v>
      </c>
      <c r="G457" s="12">
        <v>1.412877415431</v>
      </c>
      <c r="H457" s="12">
        <v>1.65394910104286</v>
      </c>
      <c r="I457" s="12">
        <v>1.3610718740607499</v>
      </c>
      <c r="J457" s="12">
        <v>1.5416549969808699</v>
      </c>
      <c r="K457" s="12">
        <v>1.6901587112082801</v>
      </c>
      <c r="L457" s="12">
        <v>1.3913686781355601</v>
      </c>
      <c r="M457" s="12"/>
      <c r="N457" s="12"/>
    </row>
    <row r="458" spans="1:14" x14ac:dyDescent="0.3">
      <c r="A458" s="11" t="str">
        <f t="shared" si="7"/>
        <v>VOLUMEN POR ACTO (consumiciones)Resto</v>
      </c>
      <c r="B458" s="11" t="s">
        <v>69</v>
      </c>
      <c r="C458" s="11" t="s">
        <v>123</v>
      </c>
      <c r="D458" s="12">
        <v>1.3787053357977299</v>
      </c>
      <c r="E458" s="12">
        <v>1.43230532322144</v>
      </c>
      <c r="F458" s="12">
        <v>1.4182934258723701</v>
      </c>
      <c r="G458" s="12">
        <v>1.4615343208689999</v>
      </c>
      <c r="H458" s="12">
        <v>1.54999392096358</v>
      </c>
      <c r="I458" s="12">
        <v>1.53150758349918</v>
      </c>
      <c r="J458" s="12">
        <v>1.56963768506367</v>
      </c>
      <c r="K458" s="12">
        <v>1.7704198321015601</v>
      </c>
      <c r="L458" s="12">
        <v>1.50778685467739</v>
      </c>
      <c r="M458" s="12"/>
      <c r="N458" s="12"/>
    </row>
    <row r="459" spans="1:14" x14ac:dyDescent="0.3">
      <c r="A459" s="11" t="str">
        <f t="shared" si="7"/>
        <v>CONSUMO PER CAPITA (kg ó litros por individuo)TOTAL BEBIDAS</v>
      </c>
      <c r="B459" s="11" t="s">
        <v>55</v>
      </c>
      <c r="C459" s="11" t="s">
        <v>46</v>
      </c>
      <c r="D459" s="12">
        <v>22.4086273404452</v>
      </c>
      <c r="E459" s="12">
        <v>13.6792394800305</v>
      </c>
      <c r="F459" s="12">
        <v>12.5056142556843</v>
      </c>
      <c r="G459" s="12">
        <v>14.059937332349699</v>
      </c>
      <c r="H459" s="12">
        <v>21.610219946852901</v>
      </c>
      <c r="I459" s="12">
        <v>12.9439925629685</v>
      </c>
      <c r="J459" s="12">
        <v>12.3061236018002</v>
      </c>
      <c r="K459" s="12">
        <v>13.674213952870501</v>
      </c>
      <c r="L459" s="12">
        <v>19.989407879592399</v>
      </c>
      <c r="M459" s="12"/>
      <c r="N459" s="12"/>
    </row>
    <row r="460" spans="1:14" x14ac:dyDescent="0.3">
      <c r="A460" s="11" t="str">
        <f t="shared" si="7"/>
        <v>CONSUMO PER CAPITA (kg ó litros por individuo).Total Bebidas Caliente</v>
      </c>
      <c r="B460" s="11" t="s">
        <v>55</v>
      </c>
      <c r="C460" s="11" t="s">
        <v>51</v>
      </c>
      <c r="D460" s="12">
        <v>2.2794099730623301</v>
      </c>
      <c r="E460" s="12">
        <v>1.9133600154517301</v>
      </c>
      <c r="F460" s="12">
        <v>1.9419692519896601</v>
      </c>
      <c r="G460" s="12">
        <v>1.80398728234251</v>
      </c>
      <c r="H460" s="12">
        <v>2.2104595387939598</v>
      </c>
      <c r="I460" s="12">
        <v>1.80861932185296</v>
      </c>
      <c r="J460" s="12">
        <v>1.80606395458319</v>
      </c>
      <c r="K460" s="12">
        <v>1.67483646866181</v>
      </c>
      <c r="L460" s="12">
        <v>2.0595214377625601</v>
      </c>
      <c r="M460" s="12"/>
      <c r="N460" s="12"/>
    </row>
    <row r="461" spans="1:14" x14ac:dyDescent="0.3">
      <c r="A461" s="11" t="str">
        <f t="shared" si="7"/>
        <v>CONSUMO PER CAPITA (kg ó litros por individuo)Cafe</v>
      </c>
      <c r="B461" s="11" t="s">
        <v>55</v>
      </c>
      <c r="C461" s="11" t="s">
        <v>56</v>
      </c>
      <c r="D461" s="12">
        <v>0.59094660871953897</v>
      </c>
      <c r="E461" s="12">
        <v>0.47431578826863002</v>
      </c>
      <c r="F461" s="12">
        <v>0.46073460411586598</v>
      </c>
      <c r="G461" s="12">
        <v>0.44268030566718097</v>
      </c>
      <c r="H461" s="12">
        <v>0.56897193208411501</v>
      </c>
      <c r="I461" s="12">
        <v>0.42011803602452902</v>
      </c>
      <c r="J461" s="12">
        <v>0.42721298986777201</v>
      </c>
      <c r="K461" s="12">
        <v>0.42199238147545598</v>
      </c>
      <c r="L461" s="12">
        <v>0.55155318042889201</v>
      </c>
      <c r="M461" s="12"/>
      <c r="N461" s="12"/>
    </row>
    <row r="462" spans="1:14" x14ac:dyDescent="0.3">
      <c r="A462" s="11" t="str">
        <f t="shared" si="7"/>
        <v>CONSUMO PER CAPITA (kg ó litros por individuo)Leche+bebidas vegetales</v>
      </c>
      <c r="B462" s="11" t="s">
        <v>55</v>
      </c>
      <c r="C462" s="11" t="s">
        <v>59</v>
      </c>
      <c r="D462" s="12">
        <v>1.5394678670692099</v>
      </c>
      <c r="E462" s="12">
        <v>1.2672493404376599</v>
      </c>
      <c r="F462" s="12">
        <v>1.29759733045496</v>
      </c>
      <c r="G462" s="12">
        <v>1.2385013671546501</v>
      </c>
      <c r="H462" s="12">
        <v>1.4998101177593799</v>
      </c>
      <c r="I462" s="12">
        <v>1.2183315838514901</v>
      </c>
      <c r="J462" s="12">
        <v>1.20329580605735</v>
      </c>
      <c r="K462" s="12">
        <v>1.1278635735320901</v>
      </c>
      <c r="L462" s="12">
        <v>1.37709827162891</v>
      </c>
      <c r="M462" s="12"/>
      <c r="N462" s="12"/>
    </row>
    <row r="463" spans="1:14" x14ac:dyDescent="0.3">
      <c r="A463" s="11" t="str">
        <f t="shared" si="7"/>
        <v>CONSUMO PER CAPITA (kg ó litros por individuo)Leche</v>
      </c>
      <c r="B463" s="11" t="s">
        <v>55</v>
      </c>
      <c r="C463" s="11" t="s">
        <v>62</v>
      </c>
      <c r="D463" s="12">
        <v>1.42740931062986</v>
      </c>
      <c r="E463" s="12">
        <v>1.1788982930160701</v>
      </c>
      <c r="F463" s="12">
        <v>1.20820492382011</v>
      </c>
      <c r="G463" s="12">
        <v>1.14728049220519</v>
      </c>
      <c r="H463" s="12">
        <v>1.39454377343244</v>
      </c>
      <c r="I463" s="12">
        <v>1.12248523265491</v>
      </c>
      <c r="J463" s="12">
        <v>1.10521826828619</v>
      </c>
      <c r="K463" s="12">
        <v>1.0389856995331399</v>
      </c>
      <c r="L463" s="12">
        <v>1.2738604646246401</v>
      </c>
      <c r="M463" s="12"/>
      <c r="N463" s="12"/>
    </row>
    <row r="464" spans="1:14" x14ac:dyDescent="0.3">
      <c r="A464" s="11" t="str">
        <f t="shared" si="7"/>
        <v>CONSUMO PER CAPITA (kg ó litros por individuo)Leche Sola</v>
      </c>
      <c r="B464" s="11" t="s">
        <v>55</v>
      </c>
      <c r="C464" s="11" t="s">
        <v>64</v>
      </c>
      <c r="D464" s="12">
        <v>1.7619436178558E-2</v>
      </c>
      <c r="E464" s="12">
        <v>1.34104563325123E-2</v>
      </c>
      <c r="F464" s="12">
        <v>1.5432271906080999E-2</v>
      </c>
      <c r="G464" s="12">
        <v>1.13257643524037E-2</v>
      </c>
      <c r="H464" s="12">
        <v>2.3935681231420099E-2</v>
      </c>
      <c r="I464" s="12">
        <v>1.5445667998315E-2</v>
      </c>
      <c r="J464" s="12">
        <v>1.6559595077000201E-2</v>
      </c>
      <c r="K464" s="12">
        <v>1.54756815559575E-2</v>
      </c>
      <c r="L464" s="12">
        <v>2.2856650903578302E-2</v>
      </c>
      <c r="M464" s="12"/>
      <c r="N464" s="12"/>
    </row>
    <row r="465" spans="1:14" x14ac:dyDescent="0.3">
      <c r="A465" s="11" t="str">
        <f t="shared" si="7"/>
        <v>CONSUMO PER CAPITA (kg ó litros por individuo)Leche Con Cacao</v>
      </c>
      <c r="B465" s="11" t="s">
        <v>55</v>
      </c>
      <c r="C465" s="11" t="s">
        <v>67</v>
      </c>
      <c r="D465" s="12">
        <v>6.9602508766883994E-2</v>
      </c>
      <c r="E465" s="12">
        <v>5.4990738280889302E-2</v>
      </c>
      <c r="F465" s="12">
        <v>5.9643078384960801E-2</v>
      </c>
      <c r="G465" s="12">
        <v>4.9535149950560499E-2</v>
      </c>
      <c r="H465" s="12">
        <v>6.36496956253947E-2</v>
      </c>
      <c r="I465" s="12">
        <v>4.7498802511241799E-2</v>
      </c>
      <c r="J465" s="12">
        <v>4.68957825851073E-2</v>
      </c>
      <c r="K465" s="12">
        <v>4.1507590667679797E-2</v>
      </c>
      <c r="L465" s="12">
        <v>5.7032239893457903E-2</v>
      </c>
      <c r="M465" s="12"/>
      <c r="N465" s="12"/>
    </row>
    <row r="466" spans="1:14" x14ac:dyDescent="0.3">
      <c r="A466" s="11" t="str">
        <f t="shared" si="7"/>
        <v>CONSUMO PER CAPITA (kg ó litros por individuo)Leche Con Cafe</v>
      </c>
      <c r="B466" s="11" t="s">
        <v>55</v>
      </c>
      <c r="C466" s="11" t="s">
        <v>70</v>
      </c>
      <c r="D466" s="12">
        <v>1.3401875372405501</v>
      </c>
      <c r="E466" s="12">
        <v>1.11049740158475</v>
      </c>
      <c r="F466" s="12">
        <v>1.13312930788917</v>
      </c>
      <c r="G466" s="12">
        <v>1.08641972308648</v>
      </c>
      <c r="H466" s="12">
        <v>1.30695846940226</v>
      </c>
      <c r="I466" s="12">
        <v>1.05954124075278</v>
      </c>
      <c r="J466" s="12">
        <v>1.04176255503278</v>
      </c>
      <c r="K466" s="12">
        <v>0.98200212212024596</v>
      </c>
      <c r="L466" s="12">
        <v>1.1939716008294099</v>
      </c>
      <c r="M466" s="12"/>
      <c r="N466" s="12"/>
    </row>
    <row r="467" spans="1:14" x14ac:dyDescent="0.3">
      <c r="A467" s="11" t="str">
        <f t="shared" si="7"/>
        <v>CONSUMO PER CAPITA (kg ó litros por individuo)Bebidas Vegetales</v>
      </c>
      <c r="B467" s="11" t="s">
        <v>55</v>
      </c>
      <c r="C467" s="11" t="s">
        <v>72</v>
      </c>
      <c r="D467" s="12">
        <v>0.11205861955595101</v>
      </c>
      <c r="E467" s="12">
        <v>8.8350716682707303E-2</v>
      </c>
      <c r="F467" s="12">
        <v>8.9392611715007397E-2</v>
      </c>
      <c r="G467" s="12">
        <v>9.1220976843866902E-2</v>
      </c>
      <c r="H467" s="12">
        <v>0.105266325407411</v>
      </c>
      <c r="I467" s="12">
        <v>9.5846023834890895E-2</v>
      </c>
      <c r="J467" s="12">
        <v>9.80779669495742E-2</v>
      </c>
      <c r="K467" s="12">
        <v>8.8877960184317498E-2</v>
      </c>
      <c r="L467" s="12">
        <v>0.10323773901093999</v>
      </c>
      <c r="M467" s="12"/>
      <c r="N467" s="12"/>
    </row>
    <row r="468" spans="1:14" x14ac:dyDescent="0.3">
      <c r="A468" s="11" t="str">
        <f t="shared" si="7"/>
        <v>CONSUMO PER CAPITA (kg ó litros por individuo)Infusiones</v>
      </c>
      <c r="B468" s="11" t="s">
        <v>55</v>
      </c>
      <c r="C468" s="11" t="s">
        <v>75</v>
      </c>
      <c r="D468" s="12">
        <v>9.1993702991321202E-2</v>
      </c>
      <c r="E468" s="12">
        <v>9.1161506645885404E-2</v>
      </c>
      <c r="F468" s="12">
        <v>9.71890033297447E-2</v>
      </c>
      <c r="G468" s="12">
        <v>8.1710179512413703E-2</v>
      </c>
      <c r="H468" s="12">
        <v>8.9644123426982095E-2</v>
      </c>
      <c r="I468" s="12">
        <v>9.4973219267149994E-2</v>
      </c>
      <c r="J468" s="12">
        <v>0.100578287597287</v>
      </c>
      <c r="K468" s="12">
        <v>8.0902611118724196E-2</v>
      </c>
      <c r="L468" s="12">
        <v>8.5343662636288897E-2</v>
      </c>
      <c r="M468" s="12"/>
      <c r="N468" s="12"/>
    </row>
    <row r="469" spans="1:14" x14ac:dyDescent="0.3">
      <c r="A469" s="11" t="str">
        <f t="shared" si="7"/>
        <v>CONSUMO PER CAPITA (kg ó litros por individuo)Resto Bebidas Caliente</v>
      </c>
      <c r="B469" s="11" t="s">
        <v>55</v>
      </c>
      <c r="C469" s="11" t="s">
        <v>78</v>
      </c>
      <c r="D469" s="12">
        <v>5.7001902407741001E-2</v>
      </c>
      <c r="E469" s="12">
        <v>8.06337133224765E-2</v>
      </c>
      <c r="F469" s="12">
        <v>8.6448810390637204E-2</v>
      </c>
      <c r="G469" s="12">
        <v>4.1095487048662602E-2</v>
      </c>
      <c r="H469" s="12">
        <v>5.20331183148037E-2</v>
      </c>
      <c r="I469" s="12">
        <v>7.5196549385649195E-2</v>
      </c>
      <c r="J469" s="12">
        <v>7.4976630224035903E-2</v>
      </c>
      <c r="K469" s="12">
        <v>4.4078261984088901E-2</v>
      </c>
      <c r="L469" s="12">
        <v>4.5526581009067098E-2</v>
      </c>
      <c r="M469" s="12"/>
      <c r="N469" s="12"/>
    </row>
    <row r="470" spans="1:14" x14ac:dyDescent="0.3">
      <c r="A470" s="11" t="str">
        <f t="shared" si="7"/>
        <v>CONSUMO PER CAPITA (kg ó litros por individuo).Total Bebidas Frias</v>
      </c>
      <c r="B470" s="11" t="s">
        <v>55</v>
      </c>
      <c r="C470" s="11" t="s">
        <v>52</v>
      </c>
      <c r="D470" s="12">
        <v>20.129221419597901</v>
      </c>
      <c r="E470" s="12">
        <v>11.7658800173131</v>
      </c>
      <c r="F470" s="12">
        <v>10.563643108768799</v>
      </c>
      <c r="G470" s="12">
        <v>12.255948316404</v>
      </c>
      <c r="H470" s="12">
        <v>19.399762037326798</v>
      </c>
      <c r="I470" s="12">
        <v>11.1353744695943</v>
      </c>
      <c r="J470" s="12">
        <v>10.5000585974221</v>
      </c>
      <c r="K470" s="12">
        <v>11.999379708814001</v>
      </c>
      <c r="L470" s="12">
        <v>17.929885530759702</v>
      </c>
      <c r="M470" s="12"/>
      <c r="N470" s="12"/>
    </row>
    <row r="471" spans="1:14" x14ac:dyDescent="0.3">
      <c r="A471" s="11" t="str">
        <f t="shared" si="7"/>
        <v>CONSUMO PER CAPITA (kg ó litros por individuo)Total bebidas de vino</v>
      </c>
      <c r="B471" s="11" t="s">
        <v>55</v>
      </c>
      <c r="C471" s="11" t="s">
        <v>79</v>
      </c>
      <c r="D471" s="12">
        <v>1.3143512829303301</v>
      </c>
      <c r="E471" s="12">
        <v>0.93216816090318599</v>
      </c>
      <c r="F471" s="12">
        <v>0.79295760664158199</v>
      </c>
      <c r="G471" s="12">
        <v>0.86668707824771696</v>
      </c>
      <c r="H471" s="12">
        <v>1.2776343107131101</v>
      </c>
      <c r="I471" s="12">
        <v>0.84769081338625196</v>
      </c>
      <c r="J471" s="12">
        <v>0.75106483966864901</v>
      </c>
      <c r="K471" s="12">
        <v>0.81835080894676504</v>
      </c>
      <c r="L471" s="12">
        <v>1.15594794800131</v>
      </c>
      <c r="M471" s="12"/>
      <c r="N471" s="12"/>
    </row>
    <row r="472" spans="1:14" x14ac:dyDescent="0.3">
      <c r="A472" s="11" t="str">
        <f t="shared" si="7"/>
        <v>CONSUMO PER CAPITA (kg ó litros por individuo)Vino</v>
      </c>
      <c r="B472" s="11" t="s">
        <v>55</v>
      </c>
      <c r="C472" s="11" t="s">
        <v>80</v>
      </c>
      <c r="D472" s="12">
        <v>0.69836717754763</v>
      </c>
      <c r="E472" s="12">
        <v>0.70400859286885198</v>
      </c>
      <c r="F472" s="12">
        <v>0.61271186938552602</v>
      </c>
      <c r="G472" s="12">
        <v>0.59726862044406603</v>
      </c>
      <c r="H472" s="12">
        <v>0.72249340615161295</v>
      </c>
      <c r="I472" s="12">
        <v>0.65581850573476996</v>
      </c>
      <c r="J472" s="12">
        <v>0.58280080948300195</v>
      </c>
      <c r="K472" s="12">
        <v>0.57253256764138405</v>
      </c>
      <c r="L472" s="12">
        <v>0.62771785572752803</v>
      </c>
      <c r="M472" s="12"/>
      <c r="N472" s="12"/>
    </row>
    <row r="473" spans="1:14" x14ac:dyDescent="0.3">
      <c r="A473" s="11" t="str">
        <f t="shared" si="7"/>
        <v>CONSUMO PER CAPITA (kg ó litros por individuo)Tinto</v>
      </c>
      <c r="B473" s="11" t="s">
        <v>55</v>
      </c>
      <c r="C473" s="11" t="s">
        <v>81</v>
      </c>
      <c r="D473" s="12">
        <v>0.33215505381142502</v>
      </c>
      <c r="E473" s="12">
        <v>0.41358785281666899</v>
      </c>
      <c r="F473" s="12">
        <v>0.33917317500479199</v>
      </c>
      <c r="G473" s="12">
        <v>0.32123181975780402</v>
      </c>
      <c r="H473" s="12">
        <v>0.38518093192734398</v>
      </c>
      <c r="I473" s="12">
        <v>0.38521115717273402</v>
      </c>
      <c r="J473" s="12">
        <v>0.35994921743298097</v>
      </c>
      <c r="K473" s="12">
        <v>0.32748234454279002</v>
      </c>
      <c r="L473" s="12">
        <v>0.32158630617805001</v>
      </c>
      <c r="M473" s="12"/>
      <c r="N473" s="12"/>
    </row>
    <row r="474" spans="1:14" x14ac:dyDescent="0.3">
      <c r="A474" s="11" t="str">
        <f t="shared" si="7"/>
        <v>CONSUMO PER CAPITA (kg ó litros por individuo)Blanco</v>
      </c>
      <c r="B474" s="11" t="s">
        <v>55</v>
      </c>
      <c r="C474" s="11" t="s">
        <v>82</v>
      </c>
      <c r="D474" s="12">
        <v>0.316141929710133</v>
      </c>
      <c r="E474" s="12">
        <v>0.25044515218056801</v>
      </c>
      <c r="F474" s="12">
        <v>0.24092521291406899</v>
      </c>
      <c r="G474" s="12">
        <v>0.24308415899472</v>
      </c>
      <c r="H474" s="12">
        <v>0.303362453732541</v>
      </c>
      <c r="I474" s="12">
        <v>0.248594994653904</v>
      </c>
      <c r="J474" s="12">
        <v>0.20234433243192301</v>
      </c>
      <c r="K474" s="12">
        <v>0.2191156951365</v>
      </c>
      <c r="L474" s="12">
        <v>0.27880473559524299</v>
      </c>
      <c r="M474" s="12"/>
      <c r="N474" s="12"/>
    </row>
    <row r="475" spans="1:14" x14ac:dyDescent="0.3">
      <c r="A475" s="11" t="str">
        <f t="shared" si="7"/>
        <v>CONSUMO PER CAPITA (kg ó litros por individuo)Rosado</v>
      </c>
      <c r="B475" s="11" t="s">
        <v>55</v>
      </c>
      <c r="C475" s="11" t="s">
        <v>83</v>
      </c>
      <c r="D475" s="12">
        <v>3.9625565178700299E-2</v>
      </c>
      <c r="E475" s="12">
        <v>3.1708645998133202E-2</v>
      </c>
      <c r="F475" s="12">
        <v>2.4183431513191599E-2</v>
      </c>
      <c r="G475" s="12">
        <v>1.8761816735228701E-2</v>
      </c>
      <c r="H475" s="12" t="s">
        <v>134</v>
      </c>
      <c r="I475" s="12" t="s">
        <v>134</v>
      </c>
      <c r="J475" s="12" t="s">
        <v>134</v>
      </c>
      <c r="K475" s="12" t="s">
        <v>134</v>
      </c>
      <c r="L475" s="12" t="s">
        <v>134</v>
      </c>
      <c r="M475" s="12"/>
      <c r="N475" s="12"/>
    </row>
    <row r="476" spans="1:14" x14ac:dyDescent="0.3">
      <c r="A476" s="11" t="str">
        <f t="shared" si="7"/>
        <v>CONSUMO PER CAPITA (kg ó litros por individuo)Resto vino</v>
      </c>
      <c r="B476" s="11" t="s">
        <v>55</v>
      </c>
      <c r="C476" s="11" t="s">
        <v>84</v>
      </c>
      <c r="D476" s="12">
        <v>1.0444749980834901E-2</v>
      </c>
      <c r="E476" s="12">
        <v>8.2669239614357407E-3</v>
      </c>
      <c r="F476" s="12">
        <v>8.4302644241212293E-3</v>
      </c>
      <c r="G476" s="12">
        <v>1.4190794977321701E-2</v>
      </c>
      <c r="H476" s="12">
        <v>3.3949940121599402E-2</v>
      </c>
      <c r="I476" s="12">
        <v>2.20124625513121E-2</v>
      </c>
      <c r="J476" s="12">
        <v>2.0507169306519399E-2</v>
      </c>
      <c r="K476" s="12">
        <v>2.5934478401371201E-2</v>
      </c>
      <c r="L476" s="12">
        <v>2.7326704476353901E-2</v>
      </c>
      <c r="M476" s="12"/>
      <c r="N476" s="12"/>
    </row>
    <row r="477" spans="1:14" x14ac:dyDescent="0.3">
      <c r="A477" s="11" t="str">
        <f t="shared" si="7"/>
        <v>CONSUMO PER CAPITA (kg ó litros por individuo)Cava</v>
      </c>
      <c r="B477" s="11" t="s">
        <v>55</v>
      </c>
      <c r="C477" s="11" t="s">
        <v>85</v>
      </c>
      <c r="D477" s="12">
        <v>2.99140850385574E-2</v>
      </c>
      <c r="E477" s="12">
        <v>3.8346263043569903E-2</v>
      </c>
      <c r="F477" s="12">
        <v>2.0446986489515599E-2</v>
      </c>
      <c r="G477" s="12">
        <v>1.5706785845922101E-2</v>
      </c>
      <c r="H477" s="12">
        <v>2.9423806407154099E-2</v>
      </c>
      <c r="I477" s="12">
        <v>3.02725583379919E-2</v>
      </c>
      <c r="J477" s="12">
        <v>2.9063742091206098E-2</v>
      </c>
      <c r="K477" s="12">
        <v>2.051653114779E-2</v>
      </c>
      <c r="L477" s="12">
        <v>3.03079089062624E-2</v>
      </c>
      <c r="M477" s="12"/>
      <c r="N477" s="12"/>
    </row>
    <row r="478" spans="1:14" x14ac:dyDescent="0.3">
      <c r="A478" s="11" t="str">
        <f t="shared" si="7"/>
        <v>CONSUMO PER CAPITA (kg ó litros por individuo)Otr.Bebidas Deri.Vino</v>
      </c>
      <c r="B478" s="11" t="s">
        <v>55</v>
      </c>
      <c r="C478" s="11" t="s">
        <v>86</v>
      </c>
      <c r="D478" s="12">
        <v>0.58606952542163204</v>
      </c>
      <c r="E478" s="12">
        <v>0.189813395223277</v>
      </c>
      <c r="F478" s="12">
        <v>0.15979863668510799</v>
      </c>
      <c r="G478" s="12">
        <v>0.25371161055117802</v>
      </c>
      <c r="H478" s="12">
        <v>0.52571715963042598</v>
      </c>
      <c r="I478" s="12">
        <v>0.161599435707205</v>
      </c>
      <c r="J478" s="12">
        <v>0.13920039414819901</v>
      </c>
      <c r="K478" s="12">
        <v>0.22530178246711299</v>
      </c>
      <c r="L478" s="12">
        <v>0.49792198822155198</v>
      </c>
      <c r="M478" s="12"/>
      <c r="N478" s="12"/>
    </row>
    <row r="479" spans="1:14" x14ac:dyDescent="0.3">
      <c r="A479" s="11" t="str">
        <f t="shared" si="7"/>
        <v>CONSUMO PER CAPITA (kg ó litros por individuo)Tinto de Verano</v>
      </c>
      <c r="B479" s="11" t="s">
        <v>55</v>
      </c>
      <c r="C479" s="11" t="s">
        <v>87</v>
      </c>
      <c r="D479" s="12">
        <v>0.44512253028871201</v>
      </c>
      <c r="E479" s="12">
        <v>0.122676146433584</v>
      </c>
      <c r="F479" s="12">
        <v>0.10419774564133499</v>
      </c>
      <c r="G479" s="12">
        <v>0.179187427079881</v>
      </c>
      <c r="H479" s="12">
        <v>0.40448617609137399</v>
      </c>
      <c r="I479" s="12">
        <v>0.10485171231115099</v>
      </c>
      <c r="J479" s="12">
        <v>8.4536116300159697E-2</v>
      </c>
      <c r="K479" s="12">
        <v>0.15811905909801899</v>
      </c>
      <c r="L479" s="12">
        <v>0.39058746445411502</v>
      </c>
      <c r="M479" s="12"/>
      <c r="N479" s="12"/>
    </row>
    <row r="480" spans="1:14" x14ac:dyDescent="0.3">
      <c r="A480" s="11" t="str">
        <f t="shared" si="7"/>
        <v>CONSUMO PER CAPITA (kg ó litros por individuo)Sangria de Vino</v>
      </c>
      <c r="B480" s="11" t="s">
        <v>55</v>
      </c>
      <c r="C480" s="11" t="s">
        <v>88</v>
      </c>
      <c r="D480" s="12">
        <v>4.5344870785222202E-2</v>
      </c>
      <c r="E480" s="12">
        <v>1.6883388636352602E-2</v>
      </c>
      <c r="F480" s="12">
        <v>1.12926376798912E-2</v>
      </c>
      <c r="G480" s="12">
        <v>1.8225082058554502E-2</v>
      </c>
      <c r="H480" s="12">
        <v>5.2777037767546803E-2</v>
      </c>
      <c r="I480" s="12">
        <v>1.6067051308695401E-2</v>
      </c>
      <c r="J480" s="12">
        <v>1.3216480149370701E-2</v>
      </c>
      <c r="K480" s="12">
        <v>2.0567641878237002E-2</v>
      </c>
      <c r="L480" s="12">
        <v>3.9183474544494903E-2</v>
      </c>
      <c r="M480" s="12"/>
      <c r="N480" s="12"/>
    </row>
    <row r="481" spans="1:14" x14ac:dyDescent="0.3">
      <c r="A481" s="11" t="str">
        <f t="shared" si="7"/>
        <v>CONSUMO PER CAPITA (kg ó litros por individuo)Sangria de Cava</v>
      </c>
      <c r="B481" s="11" t="s">
        <v>55</v>
      </c>
      <c r="C481" s="11" t="s">
        <v>89</v>
      </c>
      <c r="D481" s="12">
        <v>3.0576082090491501E-2</v>
      </c>
      <c r="E481" s="12">
        <v>1.7888385032075401E-2</v>
      </c>
      <c r="F481" s="12">
        <v>1.6648134047754198E-2</v>
      </c>
      <c r="G481" s="12">
        <v>1.0963165193805699E-2</v>
      </c>
      <c r="H481" s="12">
        <v>2.2088154646575299E-2</v>
      </c>
      <c r="I481" s="12">
        <v>8.7555411854621304E-3</v>
      </c>
      <c r="J481" s="12">
        <v>1.40161952544263E-2</v>
      </c>
      <c r="K481" s="12">
        <v>1.3673956233515199E-2</v>
      </c>
      <c r="L481" s="12">
        <v>2.1689710179357499E-2</v>
      </c>
      <c r="M481" s="12"/>
      <c r="N481" s="12"/>
    </row>
    <row r="482" spans="1:14" x14ac:dyDescent="0.3">
      <c r="A482" s="11" t="str">
        <f t="shared" si="7"/>
        <v>CONSUMO PER CAPITA (kg ó litros por individuo)Calimocho</v>
      </c>
      <c r="B482" s="11" t="s">
        <v>55</v>
      </c>
      <c r="C482" s="11" t="s">
        <v>90</v>
      </c>
      <c r="D482" s="12">
        <v>3.481675625221E-2</v>
      </c>
      <c r="E482" s="12">
        <v>9.2024690078013893E-3</v>
      </c>
      <c r="F482" s="12">
        <v>6.5224424337853E-3</v>
      </c>
      <c r="G482" s="12">
        <v>1.37305055751239E-2</v>
      </c>
      <c r="H482" s="12">
        <v>1.81892150033977E-2</v>
      </c>
      <c r="I482" s="12">
        <v>8.7138262516505208E-3</v>
      </c>
      <c r="J482" s="12">
        <v>9.6922731793583905E-3</v>
      </c>
      <c r="K482" s="12">
        <v>8.4234082000984103E-3</v>
      </c>
      <c r="L482" s="12">
        <v>2.4901208334425301E-2</v>
      </c>
      <c r="M482" s="12"/>
      <c r="N482" s="12"/>
    </row>
    <row r="483" spans="1:14" x14ac:dyDescent="0.3">
      <c r="A483" s="11" t="str">
        <f t="shared" si="7"/>
        <v>CONSUMO PER CAPITA (kg ó litros por individuo)Rebujito</v>
      </c>
      <c r="B483" s="11" t="s">
        <v>55</v>
      </c>
      <c r="C483" s="11" t="s">
        <v>91</v>
      </c>
      <c r="D483" s="12">
        <v>6.2943060720497502E-3</v>
      </c>
      <c r="E483" s="12">
        <v>7.8085698696222399E-4</v>
      </c>
      <c r="F483" s="12">
        <v>1.20025707439226E-4</v>
      </c>
      <c r="G483" s="12">
        <v>1.50294175464888E-2</v>
      </c>
      <c r="H483" s="12">
        <v>4.9892929291976097E-3</v>
      </c>
      <c r="I483" s="12">
        <v>2.4070204784810699E-4</v>
      </c>
      <c r="J483" s="12">
        <v>3.2720331537706401E-4</v>
      </c>
      <c r="K483" s="12">
        <v>8.4250595132503298E-3</v>
      </c>
      <c r="L483" s="12">
        <v>2.6064101273572302E-3</v>
      </c>
      <c r="M483" s="12"/>
      <c r="N483" s="12"/>
    </row>
    <row r="484" spans="1:14" x14ac:dyDescent="0.3">
      <c r="A484" s="11" t="str">
        <f t="shared" si="7"/>
        <v>CONSUMO PER CAPITA (kg ó litros por individuo)Espum/Lambrusc/Mosca</v>
      </c>
      <c r="B484" s="11" t="s">
        <v>55</v>
      </c>
      <c r="C484" s="11" t="s">
        <v>92</v>
      </c>
      <c r="D484" s="12">
        <v>2.3914946349794599E-2</v>
      </c>
      <c r="E484" s="12">
        <v>2.23821230431532E-2</v>
      </c>
      <c r="F484" s="12">
        <v>2.1017597750601399E-2</v>
      </c>
      <c r="G484" s="12">
        <v>1.6576134296853701E-2</v>
      </c>
      <c r="H484" s="12">
        <v>2.3187397208379801E-2</v>
      </c>
      <c r="I484" s="12">
        <v>2.2970587914122299E-2</v>
      </c>
      <c r="J484" s="12">
        <v>1.7412083581396801E-2</v>
      </c>
      <c r="K484" s="12">
        <v>1.6092614063838599E-2</v>
      </c>
      <c r="L484" s="12">
        <v>1.89536706771492E-2</v>
      </c>
      <c r="M484" s="12"/>
      <c r="N484" s="12"/>
    </row>
    <row r="485" spans="1:14" x14ac:dyDescent="0.3">
      <c r="A485" s="11" t="str">
        <f t="shared" si="7"/>
        <v>CONSUMO PER CAPITA (kg ó litros por individuo)Sidra</v>
      </c>
      <c r="B485" s="11" t="s">
        <v>55</v>
      </c>
      <c r="C485" s="11" t="s">
        <v>93</v>
      </c>
      <c r="D485" s="12">
        <v>0.19919379815116101</v>
      </c>
      <c r="E485" s="12">
        <v>0.18197151298144601</v>
      </c>
      <c r="F485" s="12">
        <v>0.14636154931665499</v>
      </c>
      <c r="G485" s="12">
        <v>0.129764922442724</v>
      </c>
      <c r="H485" s="12">
        <v>0.17697501056489001</v>
      </c>
      <c r="I485" s="12">
        <v>0.114638553469895</v>
      </c>
      <c r="J485" s="12">
        <v>0.107764974324096</v>
      </c>
      <c r="K485" s="12">
        <v>0.10812097755111599</v>
      </c>
      <c r="L485" s="12">
        <v>0.16992139534350401</v>
      </c>
      <c r="M485" s="12"/>
      <c r="N485" s="12"/>
    </row>
    <row r="486" spans="1:14" x14ac:dyDescent="0.3">
      <c r="A486" s="11" t="str">
        <f t="shared" si="7"/>
        <v>CONSUMO PER CAPITA (kg ó litros por individuo)Cerveza</v>
      </c>
      <c r="B486" s="11" t="s">
        <v>55</v>
      </c>
      <c r="C486" s="11" t="s">
        <v>94</v>
      </c>
      <c r="D486" s="12">
        <v>7.5713304694891601</v>
      </c>
      <c r="E486" s="12">
        <v>4.5133800780258904</v>
      </c>
      <c r="F486" s="12">
        <v>3.9761148895956699</v>
      </c>
      <c r="G486" s="12">
        <v>4.75009427605257</v>
      </c>
      <c r="H486" s="12">
        <v>7.1295157412694596</v>
      </c>
      <c r="I486" s="12">
        <v>4.0530719228477103</v>
      </c>
      <c r="J486" s="12">
        <v>3.8112436857218799</v>
      </c>
      <c r="K486" s="12">
        <v>4.3907155792140502</v>
      </c>
      <c r="L486" s="12">
        <v>6.5162767506066004</v>
      </c>
      <c r="M486" s="12"/>
      <c r="N486" s="12"/>
    </row>
    <row r="487" spans="1:14" x14ac:dyDescent="0.3">
      <c r="A487" s="11" t="str">
        <f t="shared" si="7"/>
        <v>CONSUMO PER CAPITA (kg ó litros por individuo)Con alcohol</v>
      </c>
      <c r="B487" s="11" t="s">
        <v>55</v>
      </c>
      <c r="C487" s="11" t="s">
        <v>95</v>
      </c>
      <c r="D487" s="12">
        <v>6.78060612306101</v>
      </c>
      <c r="E487" s="12">
        <v>4.0660441197814503</v>
      </c>
      <c r="F487" s="12">
        <v>3.56208730524187</v>
      </c>
      <c r="G487" s="12">
        <v>4.2265119635915198</v>
      </c>
      <c r="H487" s="12">
        <v>6.36004291967493</v>
      </c>
      <c r="I487" s="12">
        <v>3.6346342143655099</v>
      </c>
      <c r="J487" s="12">
        <v>3.4049929770996101</v>
      </c>
      <c r="K487" s="12">
        <v>3.8777590491198102</v>
      </c>
      <c r="L487" s="12">
        <v>5.8329622446812603</v>
      </c>
      <c r="M487" s="12"/>
      <c r="N487" s="12"/>
    </row>
    <row r="488" spans="1:14" x14ac:dyDescent="0.3">
      <c r="A488" s="11" t="str">
        <f t="shared" si="7"/>
        <v>CONSUMO PER CAPITA (kg ó litros por individuo)Sin alcohol</v>
      </c>
      <c r="B488" s="11" t="s">
        <v>55</v>
      </c>
      <c r="C488" s="11" t="s">
        <v>96</v>
      </c>
      <c r="D488" s="12">
        <v>0.78264483003455099</v>
      </c>
      <c r="E488" s="12">
        <v>0.44462266765445502</v>
      </c>
      <c r="F488" s="12">
        <v>0.41071372023173303</v>
      </c>
      <c r="G488" s="12">
        <v>0.52059795201256098</v>
      </c>
      <c r="H488" s="12">
        <v>0.760780115660314</v>
      </c>
      <c r="I488" s="12">
        <v>0.41171118234398901</v>
      </c>
      <c r="J488" s="12">
        <v>0.40183592935032098</v>
      </c>
      <c r="K488" s="12">
        <v>0.50663773453640304</v>
      </c>
      <c r="L488" s="12">
        <v>0.67226291730919996</v>
      </c>
      <c r="M488" s="12"/>
      <c r="N488" s="12"/>
    </row>
    <row r="489" spans="1:14" x14ac:dyDescent="0.3">
      <c r="A489" s="11" t="str">
        <f t="shared" si="7"/>
        <v>CONSUMO PER CAPITA (kg ó litros por individuo)Cerveza Envasada</v>
      </c>
      <c r="B489" s="11" t="s">
        <v>55</v>
      </c>
      <c r="C489" s="11" t="s">
        <v>97</v>
      </c>
      <c r="D489" s="12">
        <v>2.9873936795480298</v>
      </c>
      <c r="E489" s="12">
        <v>1.7934226887027001</v>
      </c>
      <c r="F489" s="12">
        <v>1.66974519752301</v>
      </c>
      <c r="G489" s="12">
        <v>1.94827724843601</v>
      </c>
      <c r="H489" s="12">
        <v>2.7518119252220599</v>
      </c>
      <c r="I489" s="12">
        <v>1.6698370935659801</v>
      </c>
      <c r="J489" s="12">
        <v>1.6725419029770601</v>
      </c>
      <c r="K489" s="12">
        <v>1.7787050561325599</v>
      </c>
      <c r="L489" s="12">
        <v>2.5186696162609001</v>
      </c>
      <c r="M489" s="12"/>
      <c r="N489" s="12"/>
    </row>
    <row r="490" spans="1:14" x14ac:dyDescent="0.3">
      <c r="A490" s="11" t="str">
        <f t="shared" si="7"/>
        <v>CONSUMO PER CAPITA (kg ó litros por individuo)Cerveza Surtidor</v>
      </c>
      <c r="B490" s="11" t="s">
        <v>55</v>
      </c>
      <c r="C490" s="11" t="s">
        <v>98</v>
      </c>
      <c r="D490" s="12">
        <v>4.5839407489698996</v>
      </c>
      <c r="E490" s="12">
        <v>2.7199560689564799</v>
      </c>
      <c r="F490" s="12">
        <v>2.3063695401691602</v>
      </c>
      <c r="G490" s="12">
        <v>2.8018174124174799</v>
      </c>
      <c r="H490" s="12">
        <v>4.3777022865680904</v>
      </c>
      <c r="I490" s="12">
        <v>2.38323563485798</v>
      </c>
      <c r="J490" s="12">
        <v>2.1387026568777499</v>
      </c>
      <c r="K490" s="12">
        <v>2.6120102982504401</v>
      </c>
      <c r="L490" s="12">
        <v>3.9976056013624199</v>
      </c>
      <c r="M490" s="12"/>
      <c r="N490" s="12"/>
    </row>
    <row r="491" spans="1:14" x14ac:dyDescent="0.3">
      <c r="A491" s="11" t="str">
        <f t="shared" si="7"/>
        <v>CONSUMO PER CAPITA (kg ó litros por individuo)Otras Cervezas</v>
      </c>
      <c r="B491" s="11" t="s">
        <v>55</v>
      </c>
      <c r="C491" s="11" t="s">
        <v>99</v>
      </c>
      <c r="D491" s="12">
        <v>8.0791038722888304E-3</v>
      </c>
      <c r="E491" s="12">
        <v>2.7118065735873701E-3</v>
      </c>
      <c r="F491" s="12">
        <v>3.3124654325205399E-3</v>
      </c>
      <c r="G491" s="12">
        <v>2.98500764139672E-3</v>
      </c>
      <c r="H491" s="12">
        <v>8.6928617737166494E-3</v>
      </c>
      <c r="I491" s="12">
        <v>6.7274966143295398E-3</v>
      </c>
      <c r="J491" s="12">
        <v>4.4160270497317503E-3</v>
      </c>
      <c r="K491" s="12">
        <v>6.3204844285215103E-3</v>
      </c>
      <c r="L491" s="12">
        <v>1.10506284731734E-2</v>
      </c>
      <c r="M491" s="12"/>
      <c r="N491" s="12"/>
    </row>
    <row r="492" spans="1:14" x14ac:dyDescent="0.3">
      <c r="A492" s="11" t="str">
        <f t="shared" si="7"/>
        <v>CONSUMO PER CAPITA (kg ó litros por individuo)Espirituosas</v>
      </c>
      <c r="B492" s="11" t="s">
        <v>55</v>
      </c>
      <c r="C492" s="11" t="s">
        <v>100</v>
      </c>
      <c r="D492" s="12">
        <v>0.49693702028291198</v>
      </c>
      <c r="E492" s="12">
        <v>0.27495665284149701</v>
      </c>
      <c r="F492" s="12">
        <v>0.25399958487132601</v>
      </c>
      <c r="G492" s="12">
        <v>0.28744307590950902</v>
      </c>
      <c r="H492" s="12">
        <v>0.51708211504841095</v>
      </c>
      <c r="I492" s="12">
        <v>0.25872564135866399</v>
      </c>
      <c r="J492" s="12">
        <v>0.21444861286580399</v>
      </c>
      <c r="K492" s="12">
        <v>0.26325842525101301</v>
      </c>
      <c r="L492" s="12">
        <v>0.46001080728157001</v>
      </c>
      <c r="M492" s="12"/>
      <c r="N492" s="12"/>
    </row>
    <row r="493" spans="1:14" x14ac:dyDescent="0.3">
      <c r="A493" s="11" t="str">
        <f t="shared" si="7"/>
        <v>CONSUMO PER CAPITA (kg ó litros por individuo)Whisky</v>
      </c>
      <c r="B493" s="11" t="s">
        <v>55</v>
      </c>
      <c r="C493" s="11" t="s">
        <v>101</v>
      </c>
      <c r="D493" s="12">
        <v>3.1363996672323098E-2</v>
      </c>
      <c r="E493" s="12">
        <v>2.9511100685718598E-2</v>
      </c>
      <c r="F493" s="12">
        <v>1.7447444296315801E-2</v>
      </c>
      <c r="G493" s="12">
        <v>2.2398006665288999E-2</v>
      </c>
      <c r="H493" s="12">
        <v>3.4834054504630299E-2</v>
      </c>
      <c r="I493" s="12">
        <v>2.8897306269295799E-2</v>
      </c>
      <c r="J493" s="12">
        <v>2.46232628696018E-2</v>
      </c>
      <c r="K493" s="12">
        <v>2.1929672876071699E-2</v>
      </c>
      <c r="L493" s="12">
        <v>3.38463692587763E-2</v>
      </c>
      <c r="M493" s="12"/>
      <c r="N493" s="12"/>
    </row>
    <row r="494" spans="1:14" x14ac:dyDescent="0.3">
      <c r="A494" s="11" t="str">
        <f t="shared" si="7"/>
        <v>CONSUMO PER CAPITA (kg ó litros por individuo)Brandy</v>
      </c>
      <c r="B494" s="11" t="s">
        <v>55</v>
      </c>
      <c r="C494" s="11" t="s">
        <v>102</v>
      </c>
      <c r="D494" s="12">
        <v>1.26044114190222E-3</v>
      </c>
      <c r="E494" s="12">
        <v>1.97997204261298E-3</v>
      </c>
      <c r="F494" s="12">
        <v>1.3891316678856199E-3</v>
      </c>
      <c r="G494" s="12">
        <v>2.9360818187745101E-3</v>
      </c>
      <c r="H494" s="12">
        <v>2.7519298596167001E-3</v>
      </c>
      <c r="I494" s="12">
        <v>2.6789483099208E-3</v>
      </c>
      <c r="J494" s="12">
        <v>6.7688431393241001E-3</v>
      </c>
      <c r="K494" s="12">
        <v>2.5763850673079201E-3</v>
      </c>
      <c r="L494" s="12">
        <v>3.0189449606211598E-3</v>
      </c>
      <c r="M494" s="12"/>
      <c r="N494" s="12"/>
    </row>
    <row r="495" spans="1:14" x14ac:dyDescent="0.3">
      <c r="A495" s="11" t="str">
        <f t="shared" si="7"/>
        <v>CONSUMO PER CAPITA (kg ó litros por individuo)Ginebra</v>
      </c>
      <c r="B495" s="11" t="s">
        <v>55</v>
      </c>
      <c r="C495" s="11" t="s">
        <v>103</v>
      </c>
      <c r="D495" s="12">
        <v>6.4050197682727905E-2</v>
      </c>
      <c r="E495" s="12">
        <v>4.2345830182826803E-2</v>
      </c>
      <c r="F495" s="12">
        <v>3.4198214411048401E-2</v>
      </c>
      <c r="G495" s="12">
        <v>4.2111285044665298E-2</v>
      </c>
      <c r="H495" s="12">
        <v>7.8470346825940895E-2</v>
      </c>
      <c r="I495" s="12">
        <v>5.3028662202337401E-2</v>
      </c>
      <c r="J495" s="12">
        <v>4.3922684857480902E-2</v>
      </c>
      <c r="K495" s="12">
        <v>3.7037807338027702E-2</v>
      </c>
      <c r="L495" s="12">
        <v>6.4405159397262102E-2</v>
      </c>
      <c r="M495" s="12"/>
      <c r="N495" s="12"/>
    </row>
    <row r="496" spans="1:14" x14ac:dyDescent="0.3">
      <c r="A496" s="11" t="str">
        <f t="shared" si="7"/>
        <v>CONSUMO PER CAPITA (kg ó litros por individuo)Ron</v>
      </c>
      <c r="B496" s="11" t="s">
        <v>55</v>
      </c>
      <c r="C496" s="11" t="s">
        <v>104</v>
      </c>
      <c r="D496" s="12">
        <v>3.2388723856995399E-2</v>
      </c>
      <c r="E496" s="12">
        <v>1.8523792437640799E-2</v>
      </c>
      <c r="F496" s="12">
        <v>1.7001460129806498E-2</v>
      </c>
      <c r="G496" s="12">
        <v>1.73148188201139E-2</v>
      </c>
      <c r="H496" s="12">
        <v>3.8375351198365298E-2</v>
      </c>
      <c r="I496" s="12">
        <v>2.57463598434951E-2</v>
      </c>
      <c r="J496" s="12">
        <v>1.8740129002411302E-2</v>
      </c>
      <c r="K496" s="12">
        <v>1.8655849857114899E-2</v>
      </c>
      <c r="L496" s="12">
        <v>2.91009101426421E-2</v>
      </c>
      <c r="M496" s="12"/>
      <c r="N496" s="12"/>
    </row>
    <row r="497" spans="1:14" x14ac:dyDescent="0.3">
      <c r="A497" s="11" t="str">
        <f t="shared" si="7"/>
        <v>CONSUMO PER CAPITA (kg ó litros por individuo)Anis</v>
      </c>
      <c r="B497" s="11" t="s">
        <v>55</v>
      </c>
      <c r="C497" s="11" t="s">
        <v>105</v>
      </c>
      <c r="D497" s="12">
        <v>1.1727510490098399E-3</v>
      </c>
      <c r="E497" s="12">
        <v>2.4296716052747101E-3</v>
      </c>
      <c r="F497" s="12">
        <v>1.97537561833812E-3</v>
      </c>
      <c r="G497" s="12">
        <v>1.3954172311423901E-3</v>
      </c>
      <c r="H497" s="12">
        <v>2.20997197483017E-3</v>
      </c>
      <c r="I497" s="12">
        <v>1.9939934358982501E-3</v>
      </c>
      <c r="J497" s="12">
        <v>1.66425142749293E-3</v>
      </c>
      <c r="K497" s="12">
        <v>7.78970732798078E-4</v>
      </c>
      <c r="L497" s="12">
        <v>2.4714942751428701E-2</v>
      </c>
      <c r="M497" s="12"/>
      <c r="N497" s="12"/>
    </row>
    <row r="498" spans="1:14" x14ac:dyDescent="0.3">
      <c r="A498" s="11" t="str">
        <f t="shared" si="7"/>
        <v>CONSUMO PER CAPITA (kg ó litros por individuo)Otras Espirituosas</v>
      </c>
      <c r="B498" s="11" t="s">
        <v>55</v>
      </c>
      <c r="C498" s="11" t="s">
        <v>106</v>
      </c>
      <c r="D498" s="12">
        <v>0.36670098402343598</v>
      </c>
      <c r="E498" s="12">
        <v>0.18016624906165599</v>
      </c>
      <c r="F498" s="12">
        <v>0.181988033163894</v>
      </c>
      <c r="G498" s="12">
        <v>0.20128751615349599</v>
      </c>
      <c r="H498" s="12">
        <v>0.36044046734857799</v>
      </c>
      <c r="I498" s="12">
        <v>0.14638041220790801</v>
      </c>
      <c r="J498" s="12">
        <v>0.118729467297864</v>
      </c>
      <c r="K498" s="12">
        <v>0.18227966991736699</v>
      </c>
      <c r="L498" s="12">
        <v>0.30492452227773098</v>
      </c>
      <c r="M498" s="12"/>
      <c r="N498" s="12"/>
    </row>
    <row r="499" spans="1:14" x14ac:dyDescent="0.3">
      <c r="A499" s="11" t="str">
        <f t="shared" si="7"/>
        <v>CONSUMO PER CAPITA (kg ó litros por individuo)T.Zumo+Horchata+Mosto</v>
      </c>
      <c r="B499" s="11" t="s">
        <v>55</v>
      </c>
      <c r="C499" s="11" t="s">
        <v>107</v>
      </c>
      <c r="D499" s="12">
        <v>0.474682727431883</v>
      </c>
      <c r="E499" s="12">
        <v>0.228000653512059</v>
      </c>
      <c r="F499" s="12">
        <v>0.224262020236177</v>
      </c>
      <c r="G499" s="12">
        <v>0.27418314518700598</v>
      </c>
      <c r="H499" s="12">
        <v>0.44023665249697402</v>
      </c>
      <c r="I499" s="12">
        <v>0.20432248003678999</v>
      </c>
      <c r="J499" s="12">
        <v>0.22276366313505999</v>
      </c>
      <c r="K499" s="12">
        <v>0.24554009894053999</v>
      </c>
      <c r="L499" s="12">
        <v>0.394035721000637</v>
      </c>
      <c r="M499" s="12"/>
      <c r="N499" s="12"/>
    </row>
    <row r="500" spans="1:14" x14ac:dyDescent="0.3">
      <c r="A500" s="11" t="str">
        <f t="shared" si="7"/>
        <v>CONSUMO PER CAPITA (kg ó litros por individuo)Agua Envasada</v>
      </c>
      <c r="B500" s="11" t="s">
        <v>55</v>
      </c>
      <c r="C500" s="11" t="s">
        <v>108</v>
      </c>
      <c r="D500" s="12">
        <v>6.4749469495358802</v>
      </c>
      <c r="E500" s="12">
        <v>3.56464712228918</v>
      </c>
      <c r="F500" s="12">
        <v>3.3517057998145701</v>
      </c>
      <c r="G500" s="12">
        <v>3.78771686144457</v>
      </c>
      <c r="H500" s="12">
        <v>6.4469955015842197</v>
      </c>
      <c r="I500" s="12">
        <v>3.6888810984870002</v>
      </c>
      <c r="J500" s="12">
        <v>3.5165739376290599</v>
      </c>
      <c r="K500" s="12">
        <v>4.0285567800719297</v>
      </c>
      <c r="L500" s="12">
        <v>5.8792270872350096</v>
      </c>
      <c r="M500" s="12"/>
      <c r="N500" s="12"/>
    </row>
    <row r="501" spans="1:14" x14ac:dyDescent="0.3">
      <c r="A501" s="11" t="str">
        <f t="shared" si="7"/>
        <v>CONSUMO PER CAPITA (kg ó litros por individuo)Bebidas Refrescantes</v>
      </c>
      <c r="B501" s="11" t="s">
        <v>55</v>
      </c>
      <c r="C501" s="11" t="s">
        <v>109</v>
      </c>
      <c r="D501" s="12">
        <v>3.5977764909360799</v>
      </c>
      <c r="E501" s="12">
        <v>2.07075579496993</v>
      </c>
      <c r="F501" s="12">
        <v>1.8182429754679501</v>
      </c>
      <c r="G501" s="12">
        <v>2.1600582379087299</v>
      </c>
      <c r="H501" s="12">
        <v>3.4113198087843801</v>
      </c>
      <c r="I501" s="12">
        <v>1.9680446330099599</v>
      </c>
      <c r="J501" s="12">
        <v>1.8761995460613801</v>
      </c>
      <c r="K501" s="12">
        <v>2.1448348066933298</v>
      </c>
      <c r="L501" s="12">
        <v>3.35446531972558</v>
      </c>
      <c r="M501" s="12"/>
      <c r="N501" s="12"/>
    </row>
    <row r="502" spans="1:14" x14ac:dyDescent="0.3">
      <c r="A502" s="11" t="str">
        <f t="shared" si="7"/>
        <v>CONSUMO PER CAPITA (kg ó litros por individuo)Colas</v>
      </c>
      <c r="B502" s="11" t="s">
        <v>55</v>
      </c>
      <c r="C502" s="11" t="s">
        <v>110</v>
      </c>
      <c r="D502" s="12">
        <v>1.89082046711216</v>
      </c>
      <c r="E502" s="12">
        <v>1.07602033515544</v>
      </c>
      <c r="F502" s="12">
        <v>1.00841867336639</v>
      </c>
      <c r="G502" s="12">
        <v>1.1864553822061401</v>
      </c>
      <c r="H502" s="12">
        <v>1.7739316831740599</v>
      </c>
      <c r="I502" s="12">
        <v>1.07832060756698</v>
      </c>
      <c r="J502" s="12">
        <v>1.02697352768251</v>
      </c>
      <c r="K502" s="12">
        <v>1.1573468759011201</v>
      </c>
      <c r="L502" s="12">
        <v>1.6763249279835599</v>
      </c>
      <c r="M502" s="12"/>
      <c r="N502" s="12"/>
    </row>
    <row r="503" spans="1:14" x14ac:dyDescent="0.3">
      <c r="A503" s="11" t="str">
        <f t="shared" si="7"/>
        <v>CONSUMO PER CAPITA (kg ó litros por individuo)Cola Regular</v>
      </c>
      <c r="B503" s="11" t="s">
        <v>55</v>
      </c>
      <c r="C503" s="11" t="s">
        <v>111</v>
      </c>
      <c r="D503" s="12">
        <v>0.84926278192441995</v>
      </c>
      <c r="E503" s="12">
        <v>0.482016603562267</v>
      </c>
      <c r="F503" s="12">
        <v>0.454741421833463</v>
      </c>
      <c r="G503" s="12">
        <v>0.50817366024921595</v>
      </c>
      <c r="H503" s="12">
        <v>0.77008227646620697</v>
      </c>
      <c r="I503" s="12">
        <v>0.46774723234078303</v>
      </c>
      <c r="J503" s="12">
        <v>0.45799020279381197</v>
      </c>
      <c r="K503" s="12">
        <v>0.52040936888434197</v>
      </c>
      <c r="L503" s="12">
        <v>0.74047336394605301</v>
      </c>
      <c r="M503" s="12"/>
      <c r="N503" s="12"/>
    </row>
    <row r="504" spans="1:14" x14ac:dyDescent="0.3">
      <c r="A504" s="11" t="str">
        <f t="shared" si="7"/>
        <v>CONSUMO PER CAPITA (kg ó litros por individuo)Light/Zero</v>
      </c>
      <c r="B504" s="11" t="s">
        <v>55</v>
      </c>
      <c r="C504" s="11" t="s">
        <v>112</v>
      </c>
      <c r="D504" s="12">
        <v>1.0415585203799</v>
      </c>
      <c r="E504" s="12">
        <v>0.59400396368201203</v>
      </c>
      <c r="F504" s="12">
        <v>0.55367704000890405</v>
      </c>
      <c r="G504" s="12">
        <v>0.67828187590365596</v>
      </c>
      <c r="H504" s="12">
        <v>1.00384859609121</v>
      </c>
      <c r="I504" s="12">
        <v>0.61057319588461201</v>
      </c>
      <c r="J504" s="12">
        <v>0.56898373124866197</v>
      </c>
      <c r="K504" s="12">
        <v>0.63693786782486606</v>
      </c>
      <c r="L504" s="12">
        <v>0.93585215954260204</v>
      </c>
      <c r="M504" s="12"/>
      <c r="N504" s="12"/>
    </row>
    <row r="505" spans="1:14" x14ac:dyDescent="0.3">
      <c r="A505" s="11" t="str">
        <f t="shared" si="7"/>
        <v>CONSUMO PER CAPITA (kg ó litros por individuo)Otra Variedad Cola</v>
      </c>
      <c r="B505" s="11" t="s">
        <v>55</v>
      </c>
      <c r="C505" s="11" t="s">
        <v>113</v>
      </c>
      <c r="D505" s="12" t="s">
        <v>134</v>
      </c>
      <c r="E505" s="12" t="s">
        <v>134</v>
      </c>
      <c r="F505" s="12" t="s">
        <v>134</v>
      </c>
      <c r="G505" s="12" t="s">
        <v>134</v>
      </c>
      <c r="H505" s="12" t="s">
        <v>134</v>
      </c>
      <c r="I505" s="12" t="s">
        <v>134</v>
      </c>
      <c r="J505" s="12" t="s">
        <v>134</v>
      </c>
      <c r="K505" s="12" t="s">
        <v>134</v>
      </c>
      <c r="L505" s="12" t="s">
        <v>134</v>
      </c>
      <c r="M505" s="12"/>
      <c r="N505" s="12"/>
    </row>
    <row r="506" spans="1:14" x14ac:dyDescent="0.3">
      <c r="A506" s="11" t="str">
        <f t="shared" si="7"/>
        <v>CONSUMO PER CAPITA (kg ó litros por individuo)Con Cafeina</v>
      </c>
      <c r="B506" s="11" t="s">
        <v>55</v>
      </c>
      <c r="C506" s="11" t="s">
        <v>114</v>
      </c>
      <c r="D506" s="12">
        <v>1.8608810721634299</v>
      </c>
      <c r="E506" s="12">
        <v>1.09837358615124</v>
      </c>
      <c r="F506" s="12">
        <v>1.0047244148913901</v>
      </c>
      <c r="G506" s="12">
        <v>1.1735970000541001</v>
      </c>
      <c r="H506" s="12">
        <v>1.8488398609124701</v>
      </c>
      <c r="I506" s="12">
        <v>1.1242927084793799</v>
      </c>
      <c r="J506" s="12">
        <v>1.0401724612895</v>
      </c>
      <c r="K506" s="12">
        <v>1.15317744081079</v>
      </c>
      <c r="L506" s="12">
        <v>1.69518401020885</v>
      </c>
      <c r="M506" s="12"/>
      <c r="N506" s="12"/>
    </row>
    <row r="507" spans="1:14" x14ac:dyDescent="0.3">
      <c r="A507" s="11" t="str">
        <f t="shared" si="7"/>
        <v>CONSUMO PER CAPITA (kg ó litros por individuo)Sin Cafeina</v>
      </c>
      <c r="B507" s="11" t="s">
        <v>55</v>
      </c>
      <c r="C507" s="11" t="s">
        <v>115</v>
      </c>
      <c r="D507" s="12">
        <v>0.36293970479447402</v>
      </c>
      <c r="E507" s="12">
        <v>0.21406937176556701</v>
      </c>
      <c r="F507" s="12">
        <v>0.192218106890514</v>
      </c>
      <c r="G507" s="12">
        <v>0.222130115943243</v>
      </c>
      <c r="H507" s="12">
        <v>0.30154513059277299</v>
      </c>
      <c r="I507" s="12">
        <v>0.216381347279296</v>
      </c>
      <c r="J507" s="12">
        <v>0.20911866404557</v>
      </c>
      <c r="K507" s="12">
        <v>0.22847443933499301</v>
      </c>
      <c r="L507" s="12">
        <v>0.32027322912118</v>
      </c>
      <c r="M507" s="12"/>
      <c r="N507" s="12"/>
    </row>
    <row r="508" spans="1:14" x14ac:dyDescent="0.3">
      <c r="A508" s="11" t="str">
        <f t="shared" si="7"/>
        <v>CONSUMO PER CAPITA (kg ó litros por individuo)Frutas con gas</v>
      </c>
      <c r="B508" s="11" t="s">
        <v>55</v>
      </c>
      <c r="C508" s="11" t="s">
        <v>116</v>
      </c>
      <c r="D508" s="12">
        <v>0.55026870671162098</v>
      </c>
      <c r="E508" s="12">
        <v>0.32776284387531901</v>
      </c>
      <c r="F508" s="12">
        <v>0.25963684852166302</v>
      </c>
      <c r="G508" s="12">
        <v>0.32737635588884001</v>
      </c>
      <c r="H508" s="12">
        <v>0.527977980043845</v>
      </c>
      <c r="I508" s="12">
        <v>0.33433734740730497</v>
      </c>
      <c r="J508" s="12">
        <v>0.27936868167405199</v>
      </c>
      <c r="K508" s="12">
        <v>0.29365295027645699</v>
      </c>
      <c r="L508" s="12">
        <v>0.54653855023329501</v>
      </c>
      <c r="M508" s="12"/>
      <c r="N508" s="12"/>
    </row>
    <row r="509" spans="1:14" x14ac:dyDescent="0.3">
      <c r="A509" s="11" t="str">
        <f t="shared" si="7"/>
        <v>CONSUMO PER CAPITA (kg ó litros por individuo)Frutas sin gas</v>
      </c>
      <c r="B509" s="11" t="s">
        <v>55</v>
      </c>
      <c r="C509" s="11" t="s">
        <v>117</v>
      </c>
      <c r="D509" s="12">
        <v>0.149250947296104</v>
      </c>
      <c r="E509" s="12">
        <v>6.4999305529407594E-2</v>
      </c>
      <c r="F509" s="12">
        <v>5.3346347141512401E-2</v>
      </c>
      <c r="G509" s="12">
        <v>7.0438502601111105E-2</v>
      </c>
      <c r="H509" s="12">
        <v>0.20759632701741801</v>
      </c>
      <c r="I509" s="12">
        <v>0.111494239886354</v>
      </c>
      <c r="J509" s="12">
        <v>0.14482507793666299</v>
      </c>
      <c r="K509" s="12">
        <v>0.202091881845154</v>
      </c>
      <c r="L509" s="12">
        <v>0.29459549938230101</v>
      </c>
      <c r="M509" s="12"/>
      <c r="N509" s="12"/>
    </row>
    <row r="510" spans="1:14" x14ac:dyDescent="0.3">
      <c r="A510" s="11" t="str">
        <f t="shared" si="7"/>
        <v>CONSUMO PER CAPITA (kg ó litros por individuo)Mixers</v>
      </c>
      <c r="B510" s="11" t="s">
        <v>55</v>
      </c>
      <c r="C510" s="11" t="s">
        <v>118</v>
      </c>
      <c r="D510" s="12">
        <v>4.94323320729824E-2</v>
      </c>
      <c r="E510" s="12">
        <v>2.3932625295431598E-2</v>
      </c>
      <c r="F510" s="12">
        <v>2.06635191852673E-2</v>
      </c>
      <c r="G510" s="12">
        <v>2.5097951297968799E-2</v>
      </c>
      <c r="H510" s="12">
        <v>3.7228461928573799E-2</v>
      </c>
      <c r="I510" s="12">
        <v>1.8090625648899902E-2</v>
      </c>
      <c r="J510" s="12">
        <v>1.5232618294266699E-2</v>
      </c>
      <c r="K510" s="12">
        <v>2.45887824606759E-2</v>
      </c>
      <c r="L510" s="12">
        <v>3.2319625421499798E-2</v>
      </c>
      <c r="M510" s="12"/>
      <c r="N510" s="12"/>
    </row>
    <row r="511" spans="1:14" x14ac:dyDescent="0.3">
      <c r="A511" s="11" t="str">
        <f t="shared" si="7"/>
        <v>CONSUMO PER CAPITA (kg ó litros por individuo)Isotonicas</v>
      </c>
      <c r="B511" s="11" t="s">
        <v>55</v>
      </c>
      <c r="C511" s="11" t="s">
        <v>119</v>
      </c>
      <c r="D511" s="12">
        <v>0.42083518938369902</v>
      </c>
      <c r="E511" s="12">
        <v>0.20706918206223901</v>
      </c>
      <c r="F511" s="12">
        <v>0.199415161700191</v>
      </c>
      <c r="G511" s="12">
        <v>0.231334723698853</v>
      </c>
      <c r="H511" s="12">
        <v>0.43219659854322401</v>
      </c>
      <c r="I511" s="12">
        <v>0.22774528659305099</v>
      </c>
      <c r="J511" s="12">
        <v>0.21769412997201701</v>
      </c>
      <c r="K511" s="12">
        <v>0.237708245020956</v>
      </c>
      <c r="L511" s="12">
        <v>0.46450100141992001</v>
      </c>
      <c r="M511" s="12"/>
      <c r="N511" s="12"/>
    </row>
    <row r="512" spans="1:14" x14ac:dyDescent="0.3">
      <c r="A512" s="11" t="str">
        <f t="shared" si="7"/>
        <v>CONSUMO PER CAPITA (kg ó litros por individuo)Energeticas</v>
      </c>
      <c r="B512" s="11" t="s">
        <v>55</v>
      </c>
      <c r="C512" s="11" t="s">
        <v>120</v>
      </c>
      <c r="D512" s="12">
        <v>0.162178583182569</v>
      </c>
      <c r="E512" s="12">
        <v>0.15762462804470601</v>
      </c>
      <c r="F512" s="12">
        <v>8.9291588623727006E-2</v>
      </c>
      <c r="G512" s="12">
        <v>8.5223408893395899E-2</v>
      </c>
      <c r="H512" s="12">
        <v>0.125528816339354</v>
      </c>
      <c r="I512" s="12">
        <v>6.9013893307617397E-2</v>
      </c>
      <c r="J512" s="12">
        <v>7.3065931594608502E-2</v>
      </c>
      <c r="K512" s="12">
        <v>9.5291621591640702E-2</v>
      </c>
      <c r="L512" s="12">
        <v>0.16190996451043699</v>
      </c>
      <c r="M512" s="12"/>
      <c r="N512" s="12"/>
    </row>
    <row r="513" spans="1:14" x14ac:dyDescent="0.3">
      <c r="A513" s="11" t="str">
        <f t="shared" si="7"/>
        <v>CONSUMO PER CAPITA (kg ó litros por individuo)Gaseosas</v>
      </c>
      <c r="B513" s="11" t="s">
        <v>55</v>
      </c>
      <c r="C513" s="11" t="s">
        <v>121</v>
      </c>
      <c r="D513" s="12">
        <v>8.1016196518667496E-2</v>
      </c>
      <c r="E513" s="12">
        <v>5.7153829363559998E-2</v>
      </c>
      <c r="F513" s="12">
        <v>3.8738190864268301E-2</v>
      </c>
      <c r="G513" s="12">
        <v>4.1284967111605599E-2</v>
      </c>
      <c r="H513" s="12">
        <v>7.5019950680980593E-2</v>
      </c>
      <c r="I513" s="12">
        <v>3.5487084058682498E-2</v>
      </c>
      <c r="J513" s="12">
        <v>2.78484794732623E-2</v>
      </c>
      <c r="K513" s="12">
        <v>4.5981137692840901E-2</v>
      </c>
      <c r="L513" s="12">
        <v>5.9353342446469497E-2</v>
      </c>
      <c r="M513" s="12"/>
      <c r="N513" s="12"/>
    </row>
    <row r="514" spans="1:14" x14ac:dyDescent="0.3">
      <c r="A514" s="11" t="str">
        <f t="shared" si="7"/>
        <v>CONSUMO PER CAPITA (kg ó litros por individuo)Bebidas Zumo+Leche</v>
      </c>
      <c r="B514" s="11" t="s">
        <v>55</v>
      </c>
      <c r="C514" s="11" t="s">
        <v>122</v>
      </c>
      <c r="D514" s="12">
        <v>2.3754662799400798E-2</v>
      </c>
      <c r="E514" s="12">
        <v>1.8058927226566501E-2</v>
      </c>
      <c r="F514" s="12">
        <v>2.11474288682083E-2</v>
      </c>
      <c r="G514" s="12">
        <v>1.39782278992571E-2</v>
      </c>
      <c r="H514" s="12">
        <v>2.5848147398729399E-2</v>
      </c>
      <c r="I514" s="12">
        <v>1.47271242112808E-2</v>
      </c>
      <c r="J514" s="12">
        <v>2.0085935813621801E-2</v>
      </c>
      <c r="K514" s="12">
        <v>1.5255078608006E-2</v>
      </c>
      <c r="L514" s="12">
        <v>2.1836791586107601E-2</v>
      </c>
      <c r="M514" s="12"/>
      <c r="N514" s="12"/>
    </row>
    <row r="515" spans="1:14" x14ac:dyDescent="0.3">
      <c r="A515" s="11" t="str">
        <f t="shared" si="7"/>
        <v>CONSUMO PER CAPITA (kg ó litros por individuo)Resto</v>
      </c>
      <c r="B515" s="11" t="s">
        <v>55</v>
      </c>
      <c r="C515" s="11" t="s">
        <v>123</v>
      </c>
      <c r="D515" s="12">
        <v>0.27021957755666998</v>
      </c>
      <c r="E515" s="12">
        <v>0.13813356956013101</v>
      </c>
      <c r="F515" s="12">
        <v>0.12758583639896701</v>
      </c>
      <c r="G515" s="12">
        <v>0.17886808197585399</v>
      </c>
      <c r="H515" s="12">
        <v>0.20599169021952199</v>
      </c>
      <c r="I515" s="12">
        <v>7.8828449568824302E-2</v>
      </c>
      <c r="J515" s="12">
        <v>7.1104777876390302E-2</v>
      </c>
      <c r="K515" s="12">
        <v>7.2918287747584201E-2</v>
      </c>
      <c r="L515" s="12">
        <v>9.7085212725195505E-2</v>
      </c>
      <c r="M515" s="12"/>
      <c r="N515" s="12"/>
    </row>
    <row r="516" spans="1:14" x14ac:dyDescent="0.3">
      <c r="A516" s="11" t="str">
        <f t="shared" ref="A516:A579" si="8">B516&amp;C516</f>
        <v>GASTO PER CAPITA (€ por individuo)TOTAL BEBIDAS</v>
      </c>
      <c r="B516" s="11" t="s">
        <v>74</v>
      </c>
      <c r="C516" s="11" t="s">
        <v>46</v>
      </c>
      <c r="D516" s="12">
        <v>109.048687696781</v>
      </c>
      <c r="E516" s="12">
        <v>74.160513523916194</v>
      </c>
      <c r="F516" s="12">
        <v>69.308723144066207</v>
      </c>
      <c r="G516" s="12">
        <v>74.724880922132797</v>
      </c>
      <c r="H516" s="12">
        <v>107.39746603658401</v>
      </c>
      <c r="I516" s="12">
        <v>70.784850003125797</v>
      </c>
      <c r="J516" s="12">
        <v>67.321042082298604</v>
      </c>
      <c r="K516" s="12">
        <v>71.474125821974994</v>
      </c>
      <c r="L516" s="12">
        <v>101.004066460347</v>
      </c>
      <c r="M516" s="12"/>
      <c r="N516" s="12"/>
    </row>
    <row r="517" spans="1:14" x14ac:dyDescent="0.3">
      <c r="A517" s="11" t="str">
        <f t="shared" si="8"/>
        <v>GASTO PER CAPITA (€ por individuo).Total Bebidas Caliente</v>
      </c>
      <c r="B517" s="11" t="s">
        <v>74</v>
      </c>
      <c r="C517" s="11" t="s">
        <v>51</v>
      </c>
      <c r="D517" s="12">
        <v>25.8182605861657</v>
      </c>
      <c r="E517" s="12">
        <v>22.128926045723102</v>
      </c>
      <c r="F517" s="12">
        <v>22.095010798306099</v>
      </c>
      <c r="G517" s="12">
        <v>20.6403424483781</v>
      </c>
      <c r="H517" s="12">
        <v>25.305969497065501</v>
      </c>
      <c r="I517" s="12">
        <v>20.705655807140101</v>
      </c>
      <c r="J517" s="12">
        <v>20.729399473540202</v>
      </c>
      <c r="K517" s="12">
        <v>19.2142286463828</v>
      </c>
      <c r="L517" s="12">
        <v>23.786421372027601</v>
      </c>
      <c r="M517" s="12"/>
      <c r="N517" s="12"/>
    </row>
    <row r="518" spans="1:14" x14ac:dyDescent="0.3">
      <c r="A518" s="11" t="str">
        <f t="shared" si="8"/>
        <v>GASTO PER CAPITA (€ por individuo)Cafe</v>
      </c>
      <c r="B518" s="11" t="s">
        <v>74</v>
      </c>
      <c r="C518" s="11" t="s">
        <v>56</v>
      </c>
      <c r="D518" s="12">
        <v>11.2216535019668</v>
      </c>
      <c r="E518" s="12">
        <v>9.2514283376268995</v>
      </c>
      <c r="F518" s="12">
        <v>9.0021218373652303</v>
      </c>
      <c r="G518" s="12">
        <v>8.7904129364357608</v>
      </c>
      <c r="H518" s="12">
        <v>10.975553185131201</v>
      </c>
      <c r="I518" s="12">
        <v>8.3594052281181597</v>
      </c>
      <c r="J518" s="12">
        <v>8.4779150326401602</v>
      </c>
      <c r="K518" s="12">
        <v>8.2336741343653799</v>
      </c>
      <c r="L518" s="12">
        <v>10.6430387122442</v>
      </c>
      <c r="M518" s="12"/>
      <c r="N518" s="12"/>
    </row>
    <row r="519" spans="1:14" x14ac:dyDescent="0.3">
      <c r="A519" s="11" t="str">
        <f t="shared" si="8"/>
        <v>GASTO PER CAPITA (€ por individuo)Leche+bebidas vegetales</v>
      </c>
      <c r="B519" s="11" t="s">
        <v>74</v>
      </c>
      <c r="C519" s="11" t="s">
        <v>59</v>
      </c>
      <c r="D519" s="12">
        <v>13.0298073048842</v>
      </c>
      <c r="E519" s="12">
        <v>10.872309959494</v>
      </c>
      <c r="F519" s="12">
        <v>11.0039985577025</v>
      </c>
      <c r="G519" s="12">
        <v>10.543310956351901</v>
      </c>
      <c r="H519" s="12">
        <v>12.8228972939056</v>
      </c>
      <c r="I519" s="12">
        <v>10.407496455466299</v>
      </c>
      <c r="J519" s="12">
        <v>10.2948597716973</v>
      </c>
      <c r="K519" s="12">
        <v>9.6757615110546897</v>
      </c>
      <c r="L519" s="12">
        <v>11.7711091657658</v>
      </c>
      <c r="M519" s="12"/>
      <c r="N519" s="12"/>
    </row>
    <row r="520" spans="1:14" x14ac:dyDescent="0.3">
      <c r="A520" s="11" t="str">
        <f t="shared" si="8"/>
        <v>GASTO PER CAPITA (€ por individuo)Leche</v>
      </c>
      <c r="B520" s="11" t="s">
        <v>74</v>
      </c>
      <c r="C520" s="11" t="s">
        <v>62</v>
      </c>
      <c r="D520" s="12">
        <v>12.3423733451312</v>
      </c>
      <c r="E520" s="12">
        <v>10.3329044825462</v>
      </c>
      <c r="F520" s="12">
        <v>10.454590332177199</v>
      </c>
      <c r="G520" s="12">
        <v>9.9842925088828096</v>
      </c>
      <c r="H520" s="12">
        <v>12.1509982713642</v>
      </c>
      <c r="I520" s="12">
        <v>9.7849088001231692</v>
      </c>
      <c r="J520" s="12">
        <v>9.6209325389863203</v>
      </c>
      <c r="K520" s="12">
        <v>9.0668576125266291</v>
      </c>
      <c r="L520" s="12">
        <v>11.082357625479499</v>
      </c>
      <c r="M520" s="12"/>
      <c r="N520" s="12"/>
    </row>
    <row r="521" spans="1:14" x14ac:dyDescent="0.3">
      <c r="A521" s="11" t="str">
        <f t="shared" si="8"/>
        <v>GASTO PER CAPITA (€ por individuo)Leche Sola</v>
      </c>
      <c r="B521" s="11" t="s">
        <v>74</v>
      </c>
      <c r="C521" s="11" t="s">
        <v>64</v>
      </c>
      <c r="D521" s="12">
        <v>8.4251414512443501E-2</v>
      </c>
      <c r="E521" s="12">
        <v>6.7100385186038003E-2</v>
      </c>
      <c r="F521" s="12">
        <v>7.3412088472498901E-2</v>
      </c>
      <c r="G521" s="12">
        <v>5.33418681236194E-2</v>
      </c>
      <c r="H521" s="12">
        <v>0.11045171565576301</v>
      </c>
      <c r="I521" s="12">
        <v>7.2131928047833999E-2</v>
      </c>
      <c r="J521" s="12">
        <v>7.82940061394473E-2</v>
      </c>
      <c r="K521" s="12">
        <v>7.0198807512372494E-2</v>
      </c>
      <c r="L521" s="12">
        <v>0.10271670630907601</v>
      </c>
      <c r="M521" s="12"/>
      <c r="N521" s="12"/>
    </row>
    <row r="522" spans="1:14" x14ac:dyDescent="0.3">
      <c r="A522" s="11" t="str">
        <f t="shared" si="8"/>
        <v>GASTO PER CAPITA (€ por individuo)Leche Con Cacao</v>
      </c>
      <c r="B522" s="11" t="s">
        <v>74</v>
      </c>
      <c r="C522" s="11" t="s">
        <v>67</v>
      </c>
      <c r="D522" s="12">
        <v>0.40872301803292599</v>
      </c>
      <c r="E522" s="12">
        <v>0.327949359967183</v>
      </c>
      <c r="F522" s="12">
        <v>0.35372175430581998</v>
      </c>
      <c r="G522" s="12">
        <v>0.29657288972767298</v>
      </c>
      <c r="H522" s="12">
        <v>0.37669758910794698</v>
      </c>
      <c r="I522" s="12">
        <v>0.281797905256085</v>
      </c>
      <c r="J522" s="12">
        <v>0.27894345135986898</v>
      </c>
      <c r="K522" s="12">
        <v>0.24835769398082</v>
      </c>
      <c r="L522" s="12">
        <v>0.34143818183151597</v>
      </c>
      <c r="M522" s="12"/>
      <c r="N522" s="12"/>
    </row>
    <row r="523" spans="1:14" x14ac:dyDescent="0.3">
      <c r="A523" s="11" t="str">
        <f t="shared" si="8"/>
        <v>GASTO PER CAPITA (€ por individuo)Leche Con Cafe</v>
      </c>
      <c r="B523" s="11" t="s">
        <v>74</v>
      </c>
      <c r="C523" s="11" t="s">
        <v>70</v>
      </c>
      <c r="D523" s="12">
        <v>11.849398122067401</v>
      </c>
      <c r="E523" s="12">
        <v>9.9378581426830799</v>
      </c>
      <c r="F523" s="12">
        <v>10.0274541462461</v>
      </c>
      <c r="G523" s="12">
        <v>9.6343782003049991</v>
      </c>
      <c r="H523" s="12">
        <v>11.6638483163297</v>
      </c>
      <c r="I523" s="12">
        <v>9.4309828802306797</v>
      </c>
      <c r="J523" s="12">
        <v>9.2636937318682406</v>
      </c>
      <c r="K523" s="12">
        <v>8.7482980827780903</v>
      </c>
      <c r="L523" s="12">
        <v>10.6382029708837</v>
      </c>
      <c r="M523" s="12"/>
      <c r="N523" s="12"/>
    </row>
    <row r="524" spans="1:14" x14ac:dyDescent="0.3">
      <c r="A524" s="11" t="str">
        <f t="shared" si="8"/>
        <v>GASTO PER CAPITA (€ por individuo)Bebidas Vegetales</v>
      </c>
      <c r="B524" s="11" t="s">
        <v>74</v>
      </c>
      <c r="C524" s="11" t="s">
        <v>72</v>
      </c>
      <c r="D524" s="12">
        <v>0.68743479877726998</v>
      </c>
      <c r="E524" s="12">
        <v>0.53940288626323996</v>
      </c>
      <c r="F524" s="12">
        <v>0.549410578005323</v>
      </c>
      <c r="G524" s="12">
        <v>0.55902072764707</v>
      </c>
      <c r="H524" s="12">
        <v>0.67189918789967196</v>
      </c>
      <c r="I524" s="12">
        <v>0.62258571341251301</v>
      </c>
      <c r="J524" s="12">
        <v>0.673930156942944</v>
      </c>
      <c r="K524" s="12">
        <v>0.60890380889692497</v>
      </c>
      <c r="L524" s="12">
        <v>0.68874903193578696</v>
      </c>
      <c r="M524" s="12"/>
      <c r="N524" s="12"/>
    </row>
    <row r="525" spans="1:14" x14ac:dyDescent="0.3">
      <c r="A525" s="11" t="str">
        <f t="shared" si="8"/>
        <v>GASTO PER CAPITA (€ por individuo)Infusiones</v>
      </c>
      <c r="B525" s="11" t="s">
        <v>74</v>
      </c>
      <c r="C525" s="11" t="s">
        <v>75</v>
      </c>
      <c r="D525" s="12">
        <v>0.82426488625818595</v>
      </c>
      <c r="E525" s="12">
        <v>0.83896296261290704</v>
      </c>
      <c r="F525" s="12">
        <v>0.87001952609324096</v>
      </c>
      <c r="G525" s="12">
        <v>0.74022698413292998</v>
      </c>
      <c r="H525" s="12">
        <v>0.80913853367127297</v>
      </c>
      <c r="I525" s="12">
        <v>0.86739144885323205</v>
      </c>
      <c r="J525" s="12">
        <v>0.89327862661829904</v>
      </c>
      <c r="K525" s="12">
        <v>0.72432762582328103</v>
      </c>
      <c r="L525" s="12">
        <v>0.75942481699514996</v>
      </c>
      <c r="M525" s="12"/>
      <c r="N525" s="12"/>
    </row>
    <row r="526" spans="1:14" x14ac:dyDescent="0.3">
      <c r="A526" s="11" t="str">
        <f t="shared" si="8"/>
        <v>GASTO PER CAPITA (€ por individuo)Resto Bebidas Caliente</v>
      </c>
      <c r="B526" s="11" t="s">
        <v>74</v>
      </c>
      <c r="C526" s="11" t="s">
        <v>78</v>
      </c>
      <c r="D526" s="12">
        <v>0.74253631202356796</v>
      </c>
      <c r="E526" s="12">
        <v>1.16622555233669</v>
      </c>
      <c r="F526" s="12">
        <v>1.2188771018414499</v>
      </c>
      <c r="G526" s="12">
        <v>0.56639215829190703</v>
      </c>
      <c r="H526" s="12">
        <v>0.69837514183517502</v>
      </c>
      <c r="I526" s="12">
        <v>1.0713624819508301</v>
      </c>
      <c r="J526" s="12">
        <v>1.063344581747</v>
      </c>
      <c r="K526" s="12">
        <v>0.58046751427750398</v>
      </c>
      <c r="L526" s="12">
        <v>0.612851253817844</v>
      </c>
      <c r="M526" s="12"/>
      <c r="N526" s="12"/>
    </row>
    <row r="527" spans="1:14" x14ac:dyDescent="0.3">
      <c r="A527" s="11" t="str">
        <f t="shared" si="8"/>
        <v>GASTO PER CAPITA (€ por individuo).Total Bebidas Frias</v>
      </c>
      <c r="B527" s="11" t="s">
        <v>74</v>
      </c>
      <c r="C527" s="11" t="s">
        <v>52</v>
      </c>
      <c r="D527" s="12">
        <v>83.230431772168401</v>
      </c>
      <c r="E527" s="12">
        <v>52.031609304261799</v>
      </c>
      <c r="F527" s="12">
        <v>47.213691972944297</v>
      </c>
      <c r="G527" s="12">
        <v>54.084535201557102</v>
      </c>
      <c r="H527" s="12">
        <v>82.091497026047605</v>
      </c>
      <c r="I527" s="12">
        <v>50.0792269370017</v>
      </c>
      <c r="J527" s="12">
        <v>46.591643948288699</v>
      </c>
      <c r="K527" s="12">
        <v>52.259898441739502</v>
      </c>
      <c r="L527" s="12">
        <v>77.217646621585203</v>
      </c>
      <c r="M527" s="12"/>
      <c r="N527" s="12"/>
    </row>
    <row r="528" spans="1:14" x14ac:dyDescent="0.3">
      <c r="A528" s="11" t="str">
        <f t="shared" si="8"/>
        <v>GASTO PER CAPITA (€ por individuo)Total bebidas de vino</v>
      </c>
      <c r="B528" s="11" t="s">
        <v>74</v>
      </c>
      <c r="C528" s="11" t="s">
        <v>79</v>
      </c>
      <c r="D528" s="12">
        <v>9.4357727094499708</v>
      </c>
      <c r="E528" s="12">
        <v>7.8989532288198898</v>
      </c>
      <c r="F528" s="12">
        <v>6.7462786416763398</v>
      </c>
      <c r="G528" s="12">
        <v>6.9448732442090204</v>
      </c>
      <c r="H528" s="12">
        <v>9.7642189858952708</v>
      </c>
      <c r="I528" s="12">
        <v>7.46403543088213</v>
      </c>
      <c r="J528" s="12">
        <v>6.78245981167621</v>
      </c>
      <c r="K528" s="12">
        <v>6.9311443272862201</v>
      </c>
      <c r="L528" s="12">
        <v>9.0651445047343504</v>
      </c>
      <c r="M528" s="12"/>
      <c r="N528" s="12"/>
    </row>
    <row r="529" spans="1:14" x14ac:dyDescent="0.3">
      <c r="A529" s="11" t="str">
        <f t="shared" si="8"/>
        <v>GASTO PER CAPITA (€ por individuo)Vino</v>
      </c>
      <c r="B529" s="11" t="s">
        <v>74</v>
      </c>
      <c r="C529" s="11" t="s">
        <v>80</v>
      </c>
      <c r="D529" s="12">
        <v>6.08618611711365</v>
      </c>
      <c r="E529" s="12">
        <v>6.2466703992515997</v>
      </c>
      <c r="F529" s="12">
        <v>5.4513628220894299</v>
      </c>
      <c r="G529" s="12">
        <v>5.2560293609953002</v>
      </c>
      <c r="H529" s="12">
        <v>6.5159835661289804</v>
      </c>
      <c r="I529" s="12">
        <v>5.8729041977152603</v>
      </c>
      <c r="J529" s="12">
        <v>5.3292956141118601</v>
      </c>
      <c r="K529" s="12">
        <v>5.1731387237863897</v>
      </c>
      <c r="L529" s="12">
        <v>5.7637089103490702</v>
      </c>
      <c r="M529" s="12"/>
      <c r="N529" s="12"/>
    </row>
    <row r="530" spans="1:14" x14ac:dyDescent="0.3">
      <c r="A530" s="11" t="str">
        <f t="shared" si="8"/>
        <v>GASTO PER CAPITA (€ por individuo)Tinto</v>
      </c>
      <c r="B530" s="11" t="s">
        <v>74</v>
      </c>
      <c r="C530" s="11" t="s">
        <v>81</v>
      </c>
      <c r="D530" s="12">
        <v>2.7118374207732199</v>
      </c>
      <c r="E530" s="12">
        <v>3.6262229013690299</v>
      </c>
      <c r="F530" s="12">
        <v>3.0458292115166201</v>
      </c>
      <c r="G530" s="12">
        <v>2.7890243707548898</v>
      </c>
      <c r="H530" s="12">
        <v>3.3068645386301601</v>
      </c>
      <c r="I530" s="12">
        <v>3.36801365401849</v>
      </c>
      <c r="J530" s="12">
        <v>3.3165281397903601</v>
      </c>
      <c r="K530" s="12">
        <v>2.9011163988709798</v>
      </c>
      <c r="L530" s="12">
        <v>2.79781687957535</v>
      </c>
      <c r="M530" s="12"/>
      <c r="N530" s="12"/>
    </row>
    <row r="531" spans="1:14" x14ac:dyDescent="0.3">
      <c r="A531" s="11" t="str">
        <f t="shared" si="8"/>
        <v>GASTO PER CAPITA (€ por individuo)Blanco</v>
      </c>
      <c r="B531" s="11" t="s">
        <v>74</v>
      </c>
      <c r="C531" s="11" t="s">
        <v>82</v>
      </c>
      <c r="D531" s="12">
        <v>2.9549486320130098</v>
      </c>
      <c r="E531" s="12">
        <v>2.2946552109545202</v>
      </c>
      <c r="F531" s="12">
        <v>2.1618856383863601</v>
      </c>
      <c r="G531" s="12">
        <v>2.2067320743188499</v>
      </c>
      <c r="H531" s="12">
        <v>2.9281223664689802</v>
      </c>
      <c r="I531" s="12">
        <v>2.3127485314232601</v>
      </c>
      <c r="J531" s="12">
        <v>1.82889030012208</v>
      </c>
      <c r="K531" s="12">
        <v>2.0299791833717098</v>
      </c>
      <c r="L531" s="12">
        <v>2.72469309691862</v>
      </c>
      <c r="M531" s="12"/>
      <c r="N531" s="12"/>
    </row>
    <row r="532" spans="1:14" x14ac:dyDescent="0.3">
      <c r="A532" s="11" t="str">
        <f t="shared" si="8"/>
        <v>GASTO PER CAPITA (€ por individuo)Rosado</v>
      </c>
      <c r="B532" s="11" t="s">
        <v>74</v>
      </c>
      <c r="C532" s="11" t="s">
        <v>83</v>
      </c>
      <c r="D532" s="12">
        <v>0.33399015746423899</v>
      </c>
      <c r="E532" s="12">
        <v>0.25615500888399501</v>
      </c>
      <c r="F532" s="12">
        <v>0.17817079146200099</v>
      </c>
      <c r="G532" s="12">
        <v>0.14002987345245901</v>
      </c>
      <c r="H532" s="12" t="s">
        <v>134</v>
      </c>
      <c r="I532" s="12" t="s">
        <v>134</v>
      </c>
      <c r="J532" s="12" t="s">
        <v>134</v>
      </c>
      <c r="K532" s="12" t="s">
        <v>134</v>
      </c>
      <c r="L532" s="12" t="s">
        <v>134</v>
      </c>
      <c r="M532" s="12"/>
      <c r="N532" s="12"/>
    </row>
    <row r="533" spans="1:14" x14ac:dyDescent="0.3">
      <c r="A533" s="11" t="str">
        <f t="shared" si="8"/>
        <v>GASTO PER CAPITA (€ por individuo)Resto vino</v>
      </c>
      <c r="B533" s="11" t="s">
        <v>74</v>
      </c>
      <c r="C533" s="11" t="s">
        <v>84</v>
      </c>
      <c r="D533" s="12">
        <v>8.54124002088721E-2</v>
      </c>
      <c r="E533" s="12">
        <v>6.9636363593980802E-2</v>
      </c>
      <c r="F533" s="12">
        <v>6.5479438749069904E-2</v>
      </c>
      <c r="G533" s="12">
        <v>0.120242469748363</v>
      </c>
      <c r="H533" s="12">
        <v>0.28099665727991302</v>
      </c>
      <c r="I533" s="12">
        <v>0.19214454425593999</v>
      </c>
      <c r="J533" s="12">
        <v>0.18387427738527201</v>
      </c>
      <c r="K533" s="12">
        <v>0.24204281779838299</v>
      </c>
      <c r="L533" s="12">
        <v>0.24119932457236701</v>
      </c>
      <c r="M533" s="12"/>
      <c r="N533" s="12"/>
    </row>
    <row r="534" spans="1:14" x14ac:dyDescent="0.3">
      <c r="A534" s="11" t="str">
        <f t="shared" si="8"/>
        <v>GASTO PER CAPITA (€ por individuo)Cava</v>
      </c>
      <c r="B534" s="11" t="s">
        <v>74</v>
      </c>
      <c r="C534" s="11" t="s">
        <v>85</v>
      </c>
      <c r="D534" s="12">
        <v>0.47643994522616001</v>
      </c>
      <c r="E534" s="12">
        <v>0.53366959589522001</v>
      </c>
      <c r="F534" s="12">
        <v>0.31748901443857702</v>
      </c>
      <c r="G534" s="12">
        <v>0.288885354678864</v>
      </c>
      <c r="H534" s="12">
        <v>0.57235275552203801</v>
      </c>
      <c r="I534" s="12">
        <v>0.63680339437134803</v>
      </c>
      <c r="J534" s="12">
        <v>0.57243823032893004</v>
      </c>
      <c r="K534" s="12">
        <v>0.378710623075178</v>
      </c>
      <c r="L534" s="12">
        <v>0.57855865323842104</v>
      </c>
      <c r="M534" s="12"/>
      <c r="N534" s="12"/>
    </row>
    <row r="535" spans="1:14" x14ac:dyDescent="0.3">
      <c r="A535" s="11" t="str">
        <f t="shared" si="8"/>
        <v>GASTO PER CAPITA (€ por individuo)Otr.Bebidas Deri.Vino</v>
      </c>
      <c r="B535" s="11" t="s">
        <v>74</v>
      </c>
      <c r="C535" s="11" t="s">
        <v>86</v>
      </c>
      <c r="D535" s="12">
        <v>2.8731406971713702</v>
      </c>
      <c r="E535" s="12">
        <v>1.1186144618310201</v>
      </c>
      <c r="F535" s="12">
        <v>0.97742571667791001</v>
      </c>
      <c r="G535" s="12">
        <v>1.3999599030079699</v>
      </c>
      <c r="H535" s="12">
        <v>2.67588268538687</v>
      </c>
      <c r="I535" s="12">
        <v>0.95432496460532701</v>
      </c>
      <c r="J535" s="12">
        <v>0.88072852207618002</v>
      </c>
      <c r="K535" s="12">
        <v>1.37929728644044</v>
      </c>
      <c r="L535" s="12">
        <v>2.7228746269067798</v>
      </c>
      <c r="M535" s="12"/>
      <c r="N535" s="12"/>
    </row>
    <row r="536" spans="1:14" x14ac:dyDescent="0.3">
      <c r="A536" s="11" t="str">
        <f t="shared" si="8"/>
        <v>GASTO PER CAPITA (€ por individuo)Tinto de Verano</v>
      </c>
      <c r="B536" s="11" t="s">
        <v>74</v>
      </c>
      <c r="C536" s="11" t="s">
        <v>87</v>
      </c>
      <c r="D536" s="12">
        <v>1.8668248418239499</v>
      </c>
      <c r="E536" s="12">
        <v>0.58314313929501704</v>
      </c>
      <c r="F536" s="12">
        <v>0.485344984489259</v>
      </c>
      <c r="G536" s="12">
        <v>0.84025950095149404</v>
      </c>
      <c r="H536" s="12">
        <v>1.8248724739613</v>
      </c>
      <c r="I536" s="12">
        <v>0.50088866438626201</v>
      </c>
      <c r="J536" s="12">
        <v>0.39794222267761897</v>
      </c>
      <c r="K536" s="12">
        <v>0.79778817076424802</v>
      </c>
      <c r="L536" s="12">
        <v>1.9443817121934199</v>
      </c>
      <c r="M536" s="12"/>
      <c r="N536" s="12"/>
    </row>
    <row r="537" spans="1:14" x14ac:dyDescent="0.3">
      <c r="A537" s="11" t="str">
        <f t="shared" si="8"/>
        <v>GASTO PER CAPITA (€ por individuo)Sangria de Vino</v>
      </c>
      <c r="B537" s="11" t="s">
        <v>74</v>
      </c>
      <c r="C537" s="11" t="s">
        <v>88</v>
      </c>
      <c r="D537" s="12">
        <v>0.13668592292850301</v>
      </c>
      <c r="E537" s="12">
        <v>4.6235176472760701E-2</v>
      </c>
      <c r="F537" s="12">
        <v>4.2569950096827E-2</v>
      </c>
      <c r="G537" s="12">
        <v>7.3064217612845705E-2</v>
      </c>
      <c r="H537" s="12">
        <v>0.121957275252304</v>
      </c>
      <c r="I537" s="12">
        <v>3.3254527555637098E-2</v>
      </c>
      <c r="J537" s="12">
        <v>4.3531704389949001E-2</v>
      </c>
      <c r="K537" s="12">
        <v>0.10633506155908</v>
      </c>
      <c r="L537" s="12">
        <v>0.13471977512550201</v>
      </c>
      <c r="M537" s="12"/>
      <c r="N537" s="12"/>
    </row>
    <row r="538" spans="1:14" x14ac:dyDescent="0.3">
      <c r="A538" s="11" t="str">
        <f t="shared" si="8"/>
        <v>GASTO PER CAPITA (€ por individuo)Sangria de Cava</v>
      </c>
      <c r="B538" s="11" t="s">
        <v>74</v>
      </c>
      <c r="C538" s="11" t="s">
        <v>89</v>
      </c>
      <c r="D538" s="12">
        <v>0.446938006525534</v>
      </c>
      <c r="E538" s="12">
        <v>0.25796981736806601</v>
      </c>
      <c r="F538" s="12">
        <v>0.238584176900943</v>
      </c>
      <c r="G538" s="12">
        <v>0.21639285550995799</v>
      </c>
      <c r="H538" s="12">
        <v>0.377775669048873</v>
      </c>
      <c r="I538" s="12">
        <v>0.156280797086955</v>
      </c>
      <c r="J538" s="12">
        <v>0.20702150233408101</v>
      </c>
      <c r="K538" s="12">
        <v>0.24366479937792701</v>
      </c>
      <c r="L538" s="12">
        <v>0.251608342543089</v>
      </c>
      <c r="M538" s="12"/>
      <c r="N538" s="12"/>
    </row>
    <row r="539" spans="1:14" x14ac:dyDescent="0.3">
      <c r="A539" s="11" t="str">
        <f t="shared" si="8"/>
        <v>GASTO PER CAPITA (€ por individuo)Calimocho</v>
      </c>
      <c r="B539" s="11" t="s">
        <v>74</v>
      </c>
      <c r="C539" s="11" t="s">
        <v>90</v>
      </c>
      <c r="D539" s="12">
        <v>0.24850974694102901</v>
      </c>
      <c r="E539" s="12">
        <v>6.4842814030617493E-2</v>
      </c>
      <c r="F539" s="12">
        <v>6.4219330447313996E-2</v>
      </c>
      <c r="G539" s="12">
        <v>0.11478802956199199</v>
      </c>
      <c r="H539" s="12">
        <v>0.16920686553525</v>
      </c>
      <c r="I539" s="12">
        <v>9.3440784277918507E-2</v>
      </c>
      <c r="J539" s="12">
        <v>0.100552881781479</v>
      </c>
      <c r="K539" s="12">
        <v>8.9949913993811206E-2</v>
      </c>
      <c r="L539" s="12">
        <v>0.23254862861826101</v>
      </c>
      <c r="M539" s="12"/>
      <c r="N539" s="12"/>
    </row>
    <row r="540" spans="1:14" x14ac:dyDescent="0.3">
      <c r="A540" s="11" t="str">
        <f t="shared" si="8"/>
        <v>GASTO PER CAPITA (€ por individuo)Rebujito</v>
      </c>
      <c r="B540" s="11" t="s">
        <v>74</v>
      </c>
      <c r="C540" s="11" t="s">
        <v>91</v>
      </c>
      <c r="D540" s="12">
        <v>1.6979772792211301E-2</v>
      </c>
      <c r="E540" s="12">
        <v>3.1519590887923001E-3</v>
      </c>
      <c r="F540" s="12">
        <v>1.0909866837712601E-3</v>
      </c>
      <c r="G540" s="12">
        <v>3.5896887114355201E-2</v>
      </c>
      <c r="H540" s="12">
        <v>1.39455551512253E-2</v>
      </c>
      <c r="I540" s="12">
        <v>2.7750636579173598E-3</v>
      </c>
      <c r="J540" s="12">
        <v>3.6305849854201501E-3</v>
      </c>
      <c r="K540" s="12">
        <v>1.92976591005788E-2</v>
      </c>
      <c r="L540" s="12">
        <v>1.9769355575314201E-2</v>
      </c>
      <c r="M540" s="12"/>
      <c r="N540" s="12"/>
    </row>
    <row r="541" spans="1:14" x14ac:dyDescent="0.3">
      <c r="A541" s="11" t="str">
        <f t="shared" si="8"/>
        <v>GASTO PER CAPITA (€ por individuo)Espum/Lambrusc/Mosca</v>
      </c>
      <c r="B541" s="11" t="s">
        <v>74</v>
      </c>
      <c r="C541" s="11" t="s">
        <v>92</v>
      </c>
      <c r="D541" s="12">
        <v>0.15720320773760599</v>
      </c>
      <c r="E541" s="12">
        <v>0.16327151616942501</v>
      </c>
      <c r="F541" s="12">
        <v>0.14561595716421799</v>
      </c>
      <c r="G541" s="12">
        <v>0.119559080291818</v>
      </c>
      <c r="H541" s="12">
        <v>0.168125252192385</v>
      </c>
      <c r="I541" s="12">
        <v>0.167685047400566</v>
      </c>
      <c r="J541" s="12">
        <v>0.128049544260528</v>
      </c>
      <c r="K541" s="12">
        <v>0.122261306273401</v>
      </c>
      <c r="L541" s="12">
        <v>0.13984679167233799</v>
      </c>
      <c r="M541" s="12"/>
      <c r="N541" s="12"/>
    </row>
    <row r="542" spans="1:14" x14ac:dyDescent="0.3">
      <c r="A542" s="11" t="str">
        <f t="shared" si="8"/>
        <v>GASTO PER CAPITA (€ por individuo)Sidra</v>
      </c>
      <c r="B542" s="11" t="s">
        <v>74</v>
      </c>
      <c r="C542" s="11" t="s">
        <v>93</v>
      </c>
      <c r="D542" s="12">
        <v>0.79597266020181401</v>
      </c>
      <c r="E542" s="12">
        <v>0.71501963524069201</v>
      </c>
      <c r="F542" s="12">
        <v>0.59895827122449896</v>
      </c>
      <c r="G542" s="12">
        <v>0.52642862937310897</v>
      </c>
      <c r="H542" s="12">
        <v>0.71787599627792098</v>
      </c>
      <c r="I542" s="12">
        <v>0.45825548988759901</v>
      </c>
      <c r="J542" s="12">
        <v>0.437283042157178</v>
      </c>
      <c r="K542" s="12">
        <v>0.45135555102341002</v>
      </c>
      <c r="L542" s="12">
        <v>0.701320749649469</v>
      </c>
      <c r="M542" s="12"/>
      <c r="N542" s="12"/>
    </row>
    <row r="543" spans="1:14" x14ac:dyDescent="0.3">
      <c r="A543" s="11" t="str">
        <f t="shared" si="8"/>
        <v>GASTO PER CAPITA (€ por individuo)Cerveza</v>
      </c>
      <c r="B543" s="11" t="s">
        <v>74</v>
      </c>
      <c r="C543" s="11" t="s">
        <v>94</v>
      </c>
      <c r="D543" s="12">
        <v>33.472219348849201</v>
      </c>
      <c r="E543" s="12">
        <v>20.414838159796901</v>
      </c>
      <c r="F543" s="12">
        <v>18.510640172193298</v>
      </c>
      <c r="G543" s="12">
        <v>22.084105666274301</v>
      </c>
      <c r="H543" s="12">
        <v>32.715236974498701</v>
      </c>
      <c r="I543" s="12">
        <v>19.292720519784499</v>
      </c>
      <c r="J543" s="12">
        <v>18.3260003702506</v>
      </c>
      <c r="K543" s="12">
        <v>20.917642873418298</v>
      </c>
      <c r="L543" s="12">
        <v>30.383736828935898</v>
      </c>
      <c r="M543" s="12"/>
      <c r="N543" s="12"/>
    </row>
    <row r="544" spans="1:14" x14ac:dyDescent="0.3">
      <c r="A544" s="11" t="str">
        <f t="shared" si="8"/>
        <v>GASTO PER CAPITA (€ por individuo)Con alcohol</v>
      </c>
      <c r="B544" s="11" t="s">
        <v>74</v>
      </c>
      <c r="C544" s="11" t="s">
        <v>95</v>
      </c>
      <c r="D544" s="12">
        <v>29.554566926577699</v>
      </c>
      <c r="E544" s="12">
        <v>18.0382465698606</v>
      </c>
      <c r="F544" s="12">
        <v>16.272845813313701</v>
      </c>
      <c r="G544" s="12">
        <v>19.262664127787801</v>
      </c>
      <c r="H544" s="12">
        <v>28.648316793762799</v>
      </c>
      <c r="I544" s="12">
        <v>16.933804816265798</v>
      </c>
      <c r="J544" s="12">
        <v>16.111946832632501</v>
      </c>
      <c r="K544" s="12">
        <v>18.047362284339702</v>
      </c>
      <c r="L544" s="12">
        <v>26.738383766110601</v>
      </c>
      <c r="M544" s="12"/>
      <c r="N544" s="12"/>
    </row>
    <row r="545" spans="1:14" x14ac:dyDescent="0.3">
      <c r="A545" s="11" t="str">
        <f t="shared" si="8"/>
        <v>GASTO PER CAPITA (€ por individuo)Sin alcohol</v>
      </c>
      <c r="B545" s="11" t="s">
        <v>74</v>
      </c>
      <c r="C545" s="11" t="s">
        <v>96</v>
      </c>
      <c r="D545" s="12">
        <v>3.8870622104375401</v>
      </c>
      <c r="E545" s="12">
        <v>2.3633467791031699</v>
      </c>
      <c r="F545" s="12">
        <v>2.2173193006191498</v>
      </c>
      <c r="G545" s="12">
        <v>2.80787621523903</v>
      </c>
      <c r="H545" s="12">
        <v>4.02181818777286</v>
      </c>
      <c r="I545" s="12">
        <v>2.33287882964175</v>
      </c>
      <c r="J545" s="12">
        <v>2.1956356985100101</v>
      </c>
      <c r="K545" s="12">
        <v>2.84301428235224</v>
      </c>
      <c r="L545" s="12">
        <v>3.59866960192414</v>
      </c>
      <c r="M545" s="12"/>
      <c r="N545" s="12"/>
    </row>
    <row r="546" spans="1:14" x14ac:dyDescent="0.3">
      <c r="A546" s="11" t="str">
        <f t="shared" si="8"/>
        <v>GASTO PER CAPITA (€ por individuo)Cerveza Envasada</v>
      </c>
      <c r="B546" s="11" t="s">
        <v>74</v>
      </c>
      <c r="C546" s="11" t="s">
        <v>97</v>
      </c>
      <c r="D546" s="12">
        <v>16.8224687343168</v>
      </c>
      <c r="E546" s="12">
        <v>10.347149706149899</v>
      </c>
      <c r="F546" s="12">
        <v>9.6924907214379097</v>
      </c>
      <c r="G546" s="12">
        <v>11.5144579883302</v>
      </c>
      <c r="H546" s="12">
        <v>16.214821471644498</v>
      </c>
      <c r="I546" s="12">
        <v>9.9494952973796593</v>
      </c>
      <c r="J546" s="12">
        <v>9.9465006079639604</v>
      </c>
      <c r="K546" s="12">
        <v>10.605035040919301</v>
      </c>
      <c r="L546" s="12">
        <v>14.958567692333601</v>
      </c>
      <c r="M546" s="12"/>
      <c r="N546" s="12"/>
    </row>
    <row r="547" spans="1:14" x14ac:dyDescent="0.3">
      <c r="A547" s="11" t="str">
        <f t="shared" si="8"/>
        <v>GASTO PER CAPITA (€ por individuo)Cerveza Surtidor</v>
      </c>
      <c r="B547" s="11" t="s">
        <v>74</v>
      </c>
      <c r="C547" s="11" t="s">
        <v>98</v>
      </c>
      <c r="D547" s="12">
        <v>16.6497459528401</v>
      </c>
      <c r="E547" s="12">
        <v>10.067686288912</v>
      </c>
      <c r="F547" s="12">
        <v>8.8181467804429197</v>
      </c>
      <c r="G547" s="12">
        <v>10.569648127466101</v>
      </c>
      <c r="H547" s="12">
        <v>16.5004151085387</v>
      </c>
      <c r="I547" s="12">
        <v>9.34322700630279</v>
      </c>
      <c r="J547" s="12">
        <v>8.37950477024145</v>
      </c>
      <c r="K547" s="12">
        <v>10.3126087377353</v>
      </c>
      <c r="L547" s="12">
        <v>15.4251540190761</v>
      </c>
      <c r="M547" s="12"/>
      <c r="N547" s="12"/>
    </row>
    <row r="548" spans="1:14" x14ac:dyDescent="0.3">
      <c r="A548" s="11" t="str">
        <f t="shared" si="8"/>
        <v>GASTO PER CAPITA (€ por individuo)Otras Cervezas</v>
      </c>
      <c r="B548" s="11" t="s">
        <v>74</v>
      </c>
      <c r="C548" s="11" t="s">
        <v>99</v>
      </c>
      <c r="D548" s="12">
        <v>3.0568688380915001E-2</v>
      </c>
      <c r="E548" s="12">
        <v>1.3234929426257799E-2</v>
      </c>
      <c r="F548" s="12">
        <v>2.0469818834326602E-2</v>
      </c>
      <c r="G548" s="12">
        <v>1.35686806183852E-2</v>
      </c>
      <c r="H548" s="12">
        <v>4.5098505708498597E-2</v>
      </c>
      <c r="I548" s="12">
        <v>2.6041459735425002E-2</v>
      </c>
      <c r="J548" s="12">
        <v>1.8423957292560699E-2</v>
      </c>
      <c r="K548" s="12">
        <v>2.7273955426636399E-2</v>
      </c>
      <c r="L548" s="12">
        <v>4.6671912745321099E-2</v>
      </c>
      <c r="M548" s="12"/>
      <c r="N548" s="12"/>
    </row>
    <row r="549" spans="1:14" x14ac:dyDescent="0.3">
      <c r="A549" s="11" t="str">
        <f t="shared" si="8"/>
        <v>GASTO PER CAPITA (€ por individuo)Espirituosas</v>
      </c>
      <c r="B549" s="11" t="s">
        <v>74</v>
      </c>
      <c r="C549" s="11" t="s">
        <v>100</v>
      </c>
      <c r="D549" s="12">
        <v>11.191611780770801</v>
      </c>
      <c r="E549" s="12">
        <v>7.75292605411944</v>
      </c>
      <c r="F549" s="12">
        <v>7.0279289483150604</v>
      </c>
      <c r="G549" s="12">
        <v>7.6173327686309502</v>
      </c>
      <c r="H549" s="12">
        <v>11.80501598577</v>
      </c>
      <c r="I549" s="12">
        <v>7.4808903195411398</v>
      </c>
      <c r="J549" s="12">
        <v>6.2730767822075801</v>
      </c>
      <c r="K549" s="12">
        <v>6.8329275109831302</v>
      </c>
      <c r="L549" s="12">
        <v>10.517533605750399</v>
      </c>
      <c r="M549" s="12"/>
      <c r="N549" s="12"/>
    </row>
    <row r="550" spans="1:14" x14ac:dyDescent="0.3">
      <c r="A550" s="11" t="str">
        <f t="shared" si="8"/>
        <v>GASTO PER CAPITA (€ por individuo)Whisky</v>
      </c>
      <c r="B550" s="11" t="s">
        <v>74</v>
      </c>
      <c r="C550" s="11" t="s">
        <v>101</v>
      </c>
      <c r="D550" s="12">
        <v>1.4248305997019799</v>
      </c>
      <c r="E550" s="12">
        <v>1.22840759330559</v>
      </c>
      <c r="F550" s="12">
        <v>0.97564292102285899</v>
      </c>
      <c r="G550" s="12">
        <v>1.21122773528616</v>
      </c>
      <c r="H550" s="12">
        <v>1.53234066286119</v>
      </c>
      <c r="I550" s="12">
        <v>1.2472150333543099</v>
      </c>
      <c r="J550" s="12">
        <v>1.1661670210339701</v>
      </c>
      <c r="K550" s="12">
        <v>1.00405457408504</v>
      </c>
      <c r="L550" s="12">
        <v>1.5313069930210099</v>
      </c>
      <c r="M550" s="12"/>
      <c r="N550" s="12"/>
    </row>
    <row r="551" spans="1:14" x14ac:dyDescent="0.3">
      <c r="A551" s="11" t="str">
        <f t="shared" si="8"/>
        <v>GASTO PER CAPITA (€ por individuo)Brandy</v>
      </c>
      <c r="B551" s="11" t="s">
        <v>74</v>
      </c>
      <c r="C551" s="11" t="s">
        <v>102</v>
      </c>
      <c r="D551" s="12">
        <v>5.8431153353934798E-2</v>
      </c>
      <c r="E551" s="12">
        <v>8.2893085218361695E-2</v>
      </c>
      <c r="F551" s="12">
        <v>6.4138975286687494E-2</v>
      </c>
      <c r="G551" s="12">
        <v>8.28281339881064E-2</v>
      </c>
      <c r="H551" s="12">
        <v>6.51740645317887E-2</v>
      </c>
      <c r="I551" s="12">
        <v>5.9862022906450103E-2</v>
      </c>
      <c r="J551" s="12">
        <v>0.102732175374037</v>
      </c>
      <c r="K551" s="12">
        <v>9.3640061937049004E-2</v>
      </c>
      <c r="L551" s="12">
        <v>7.7888485906537894E-2</v>
      </c>
      <c r="M551" s="12"/>
      <c r="N551" s="12"/>
    </row>
    <row r="552" spans="1:14" x14ac:dyDescent="0.3">
      <c r="A552" s="11" t="str">
        <f t="shared" si="8"/>
        <v>GASTO PER CAPITA (€ por individuo)Ginebra</v>
      </c>
      <c r="B552" s="11" t="s">
        <v>74</v>
      </c>
      <c r="C552" s="11" t="s">
        <v>103</v>
      </c>
      <c r="D552" s="12">
        <v>3.3901658904199898</v>
      </c>
      <c r="E552" s="12">
        <v>2.6447730026678098</v>
      </c>
      <c r="F552" s="12">
        <v>2.4239033534157199</v>
      </c>
      <c r="G552" s="12">
        <v>2.3841596567277099</v>
      </c>
      <c r="H552" s="12">
        <v>3.9121972841959201</v>
      </c>
      <c r="I552" s="12">
        <v>2.3551584863370598</v>
      </c>
      <c r="J552" s="12">
        <v>1.86190636542066</v>
      </c>
      <c r="K552" s="12">
        <v>1.86277540055512</v>
      </c>
      <c r="L552" s="12">
        <v>2.9612968015765699</v>
      </c>
      <c r="M552" s="12"/>
      <c r="N552" s="12"/>
    </row>
    <row r="553" spans="1:14" x14ac:dyDescent="0.3">
      <c r="A553" s="11" t="str">
        <f t="shared" si="8"/>
        <v>GASTO PER CAPITA (€ por individuo)Ron</v>
      </c>
      <c r="B553" s="11" t="s">
        <v>74</v>
      </c>
      <c r="C553" s="11" t="s">
        <v>104</v>
      </c>
      <c r="D553" s="12">
        <v>1.6495577654176199</v>
      </c>
      <c r="E553" s="12">
        <v>1.0144969868103999</v>
      </c>
      <c r="F553" s="12">
        <v>0.97957844650561599</v>
      </c>
      <c r="G553" s="12">
        <v>0.91749238555816903</v>
      </c>
      <c r="H553" s="12">
        <v>1.5414211369258799</v>
      </c>
      <c r="I553" s="12">
        <v>1.06088917487777</v>
      </c>
      <c r="J553" s="12">
        <v>0.84859407456749003</v>
      </c>
      <c r="K553" s="12">
        <v>0.91716535457344095</v>
      </c>
      <c r="L553" s="12">
        <v>1.32160978602885</v>
      </c>
      <c r="M553" s="12"/>
      <c r="N553" s="12"/>
    </row>
    <row r="554" spans="1:14" x14ac:dyDescent="0.3">
      <c r="A554" s="11" t="str">
        <f t="shared" si="8"/>
        <v>GASTO PER CAPITA (€ por individuo)Anis</v>
      </c>
      <c r="B554" s="11" t="s">
        <v>74</v>
      </c>
      <c r="C554" s="11" t="s">
        <v>105</v>
      </c>
      <c r="D554" s="12">
        <v>2.65401369380001E-2</v>
      </c>
      <c r="E554" s="12">
        <v>6.9921173352600105E-2</v>
      </c>
      <c r="F554" s="12">
        <v>5.1911937515009901E-2</v>
      </c>
      <c r="G554" s="12">
        <v>3.6788004087148399E-2</v>
      </c>
      <c r="H554" s="12">
        <v>8.7282264468415097E-2</v>
      </c>
      <c r="I554" s="12">
        <v>6.3916709699964797E-2</v>
      </c>
      <c r="J554" s="12">
        <v>7.2788679064904604E-2</v>
      </c>
      <c r="K554" s="12">
        <v>4.41251301830193E-2</v>
      </c>
      <c r="L554" s="12">
        <v>0.18261429993386599</v>
      </c>
      <c r="M554" s="12"/>
      <c r="N554" s="12"/>
    </row>
    <row r="555" spans="1:14" x14ac:dyDescent="0.3">
      <c r="A555" s="11" t="str">
        <f t="shared" si="8"/>
        <v>GASTO PER CAPITA (€ por individuo)Otras Espirituosas</v>
      </c>
      <c r="B555" s="11" t="s">
        <v>74</v>
      </c>
      <c r="C555" s="11" t="s">
        <v>106</v>
      </c>
      <c r="D555" s="12">
        <v>4.6420880497652499</v>
      </c>
      <c r="E555" s="12">
        <v>2.7124331675064099</v>
      </c>
      <c r="F555" s="12">
        <v>2.5327555902865901</v>
      </c>
      <c r="G555" s="12">
        <v>2.9848398076430498</v>
      </c>
      <c r="H555" s="12">
        <v>4.6666017651394904</v>
      </c>
      <c r="I555" s="12">
        <v>2.69385059968439</v>
      </c>
      <c r="J555" s="12">
        <v>2.2208907454690601</v>
      </c>
      <c r="K555" s="12">
        <v>2.91116653796777</v>
      </c>
      <c r="L555" s="12">
        <v>4.4428192429194899</v>
      </c>
      <c r="M555" s="12"/>
      <c r="N555" s="12"/>
    </row>
    <row r="556" spans="1:14" ht="14.25" customHeight="1" x14ac:dyDescent="0.3">
      <c r="A556" s="11" t="str">
        <f t="shared" si="8"/>
        <v>GASTO PER CAPITA (€ por individuo)T.Zumo+Horchata+Mosto</v>
      </c>
      <c r="B556" s="11" t="s">
        <v>74</v>
      </c>
      <c r="C556" s="11" t="s">
        <v>107</v>
      </c>
      <c r="D556" s="12">
        <v>2.49047330735428</v>
      </c>
      <c r="E556" s="12">
        <v>1.1639834762383401</v>
      </c>
      <c r="F556" s="12">
        <v>1.2314971015071601</v>
      </c>
      <c r="G556" s="12">
        <v>1.4641985962649899</v>
      </c>
      <c r="H556" s="12">
        <v>2.3861667153375299</v>
      </c>
      <c r="I556" s="12">
        <v>1.1291897858828099</v>
      </c>
      <c r="J556" s="12">
        <v>1.1349038747595701</v>
      </c>
      <c r="K556" s="12">
        <v>1.3519997740160301</v>
      </c>
      <c r="L556" s="12">
        <v>2.1866801024594</v>
      </c>
      <c r="M556" s="12"/>
      <c r="N556" s="12"/>
    </row>
    <row r="557" spans="1:14" x14ac:dyDescent="0.3">
      <c r="A557" s="11" t="str">
        <f t="shared" si="8"/>
        <v>GASTO PER CAPITA (€ por individuo)Agua Envasada</v>
      </c>
      <c r="B557" s="11" t="s">
        <v>74</v>
      </c>
      <c r="C557" s="11" t="s">
        <v>108</v>
      </c>
      <c r="D557" s="12">
        <v>6.8867172937670196</v>
      </c>
      <c r="E557" s="12">
        <v>3.76186632278994</v>
      </c>
      <c r="F557" s="12">
        <v>3.4311930608885199</v>
      </c>
      <c r="G557" s="12">
        <v>3.9116954052495099</v>
      </c>
      <c r="H557" s="12">
        <v>6.4785956948325403</v>
      </c>
      <c r="I557" s="12">
        <v>3.8551609839852299</v>
      </c>
      <c r="J557" s="12">
        <v>3.6116716038203198</v>
      </c>
      <c r="K557" s="12">
        <v>4.2494417363972001</v>
      </c>
      <c r="L557" s="12">
        <v>6.3679967708389098</v>
      </c>
      <c r="M557" s="12"/>
      <c r="N557" s="12"/>
    </row>
    <row r="558" spans="1:14" x14ac:dyDescent="0.3">
      <c r="A558" s="11" t="str">
        <f t="shared" si="8"/>
        <v>GASTO PER CAPITA (€ por individuo)Bebidas Refrescantes</v>
      </c>
      <c r="B558" s="11" t="s">
        <v>74</v>
      </c>
      <c r="C558" s="11" t="s">
        <v>109</v>
      </c>
      <c r="D558" s="12">
        <v>18.957666178141</v>
      </c>
      <c r="E558" s="12">
        <v>10.3240190558123</v>
      </c>
      <c r="F558" s="12">
        <v>9.6671949365564895</v>
      </c>
      <c r="G558" s="12">
        <v>11.5358831418965</v>
      </c>
      <c r="H558" s="12">
        <v>18.2243767056191</v>
      </c>
      <c r="I558" s="12">
        <v>10.398959701206699</v>
      </c>
      <c r="J558" s="12">
        <v>10.026248365229399</v>
      </c>
      <c r="K558" s="12">
        <v>11.525380476872099</v>
      </c>
      <c r="L558" s="12">
        <v>17.995234793523998</v>
      </c>
      <c r="M558" s="12"/>
      <c r="N558" s="12"/>
    </row>
    <row r="559" spans="1:14" x14ac:dyDescent="0.3">
      <c r="A559" s="11" t="str">
        <f t="shared" si="8"/>
        <v>GASTO PER CAPITA (€ por individuo)Colas</v>
      </c>
      <c r="B559" s="11" t="s">
        <v>74</v>
      </c>
      <c r="C559" s="11" t="s">
        <v>110</v>
      </c>
      <c r="D559" s="12">
        <v>10.982570153619401</v>
      </c>
      <c r="E559" s="12">
        <v>6.2483531037118398</v>
      </c>
      <c r="F559" s="12">
        <v>5.83529187582457</v>
      </c>
      <c r="G559" s="12">
        <v>6.8542830587963302</v>
      </c>
      <c r="H559" s="12">
        <v>10.1114323058147</v>
      </c>
      <c r="I559" s="12">
        <v>6.1923200048150502</v>
      </c>
      <c r="J559" s="12">
        <v>5.8755722209570802</v>
      </c>
      <c r="K559" s="12">
        <v>6.5825347624743404</v>
      </c>
      <c r="L559" s="12">
        <v>9.8586895573126903</v>
      </c>
      <c r="M559" s="12"/>
      <c r="N559" s="12"/>
    </row>
    <row r="560" spans="1:14" x14ac:dyDescent="0.3">
      <c r="A560" s="11" t="str">
        <f t="shared" si="8"/>
        <v>GASTO PER CAPITA (€ por individuo)Cola Regular</v>
      </c>
      <c r="B560" s="11" t="s">
        <v>74</v>
      </c>
      <c r="C560" s="11" t="s">
        <v>111</v>
      </c>
      <c r="D560" s="12">
        <v>5.2243006486891597</v>
      </c>
      <c r="E560" s="12">
        <v>3.04293857710825</v>
      </c>
      <c r="F560" s="12">
        <v>2.8072471032770001</v>
      </c>
      <c r="G560" s="12">
        <v>3.1166898000007799</v>
      </c>
      <c r="H560" s="12">
        <v>4.7491880134902402</v>
      </c>
      <c r="I560" s="12">
        <v>2.9119787612080601</v>
      </c>
      <c r="J560" s="12">
        <v>2.7273529691049099</v>
      </c>
      <c r="K560" s="12">
        <v>3.05899052591423</v>
      </c>
      <c r="L560" s="12">
        <v>4.6225069676364097</v>
      </c>
      <c r="M560" s="12"/>
      <c r="N560" s="12"/>
    </row>
    <row r="561" spans="1:14" x14ac:dyDescent="0.3">
      <c r="A561" s="11" t="str">
        <f t="shared" si="8"/>
        <v>GASTO PER CAPITA (€ por individuo)Light/Zero</v>
      </c>
      <c r="B561" s="11" t="s">
        <v>74</v>
      </c>
      <c r="C561" s="11" t="s">
        <v>112</v>
      </c>
      <c r="D561" s="12">
        <v>5.7582742763706696</v>
      </c>
      <c r="E561" s="12">
        <v>3.2054158764156</v>
      </c>
      <c r="F561" s="12">
        <v>3.0280452202516601</v>
      </c>
      <c r="G561" s="12">
        <v>3.7375940585809899</v>
      </c>
      <c r="H561" s="12">
        <v>5.3622397035048701</v>
      </c>
      <c r="I561" s="12">
        <v>3.2803402194518001</v>
      </c>
      <c r="J561" s="12">
        <v>3.1482199120582401</v>
      </c>
      <c r="K561" s="12">
        <v>3.5235462530192598</v>
      </c>
      <c r="L561" s="12">
        <v>5.2361859364030003</v>
      </c>
      <c r="M561" s="12"/>
      <c r="N561" s="12"/>
    </row>
    <row r="562" spans="1:14" x14ac:dyDescent="0.3">
      <c r="A562" s="11" t="str">
        <f t="shared" si="8"/>
        <v>GASTO PER CAPITA (€ por individuo)Otra Variedad Cola</v>
      </c>
      <c r="B562" s="11" t="s">
        <v>74</v>
      </c>
      <c r="C562" s="11" t="s">
        <v>113</v>
      </c>
      <c r="D562" s="12" t="s">
        <v>134</v>
      </c>
      <c r="E562" s="12" t="s">
        <v>134</v>
      </c>
      <c r="F562" s="12" t="s">
        <v>134</v>
      </c>
      <c r="G562" s="12" t="s">
        <v>134</v>
      </c>
      <c r="H562" s="12" t="s">
        <v>134</v>
      </c>
      <c r="I562" s="12" t="s">
        <v>134</v>
      </c>
      <c r="J562" s="12" t="s">
        <v>134</v>
      </c>
      <c r="K562" s="12" t="s">
        <v>134</v>
      </c>
      <c r="L562" s="12" t="s">
        <v>134</v>
      </c>
      <c r="M562" s="12"/>
      <c r="N562" s="12"/>
    </row>
    <row r="563" spans="1:14" x14ac:dyDescent="0.3">
      <c r="A563" s="11" t="str">
        <f t="shared" si="8"/>
        <v>GASTO PER CAPITA (€ por individuo)Con Cafeina</v>
      </c>
      <c r="B563" s="11" t="s">
        <v>74</v>
      </c>
      <c r="C563" s="11" t="s">
        <v>114</v>
      </c>
      <c r="D563" s="12">
        <v>8.7324500383453003</v>
      </c>
      <c r="E563" s="12">
        <v>5.0766842348089503</v>
      </c>
      <c r="F563" s="12">
        <v>4.7619053352057703</v>
      </c>
      <c r="G563" s="12">
        <v>5.53634869800789</v>
      </c>
      <c r="H563" s="12">
        <v>8.3398326622946293</v>
      </c>
      <c r="I563" s="12">
        <v>5.0760734828073497</v>
      </c>
      <c r="J563" s="12">
        <v>4.8565720151194602</v>
      </c>
      <c r="K563" s="12">
        <v>5.4237328794489503</v>
      </c>
      <c r="L563" s="12">
        <v>8.1452798127764101</v>
      </c>
      <c r="M563" s="12"/>
      <c r="N563" s="12"/>
    </row>
    <row r="564" spans="1:14" x14ac:dyDescent="0.3">
      <c r="A564" s="11" t="str">
        <f t="shared" si="8"/>
        <v>GASTO PER CAPITA (€ por individuo)Sin Cafeina</v>
      </c>
      <c r="B564" s="11" t="s">
        <v>74</v>
      </c>
      <c r="C564" s="11" t="s">
        <v>115</v>
      </c>
      <c r="D564" s="12">
        <v>1.88187594099686</v>
      </c>
      <c r="E564" s="12">
        <v>0.97949756732782101</v>
      </c>
      <c r="F564" s="12">
        <v>0.89215955546289605</v>
      </c>
      <c r="G564" s="12">
        <v>1.0981606736989999</v>
      </c>
      <c r="H564" s="12">
        <v>1.48784997190305</v>
      </c>
      <c r="I564" s="12">
        <v>0.93877055318376601</v>
      </c>
      <c r="J564" s="12">
        <v>0.88868755914761199</v>
      </c>
      <c r="K564" s="12">
        <v>1.02947991050618</v>
      </c>
      <c r="L564" s="12">
        <v>1.4911159541958501</v>
      </c>
    </row>
    <row r="565" spans="1:14" x14ac:dyDescent="0.3">
      <c r="A565" s="11" t="str">
        <f t="shared" si="8"/>
        <v>GASTO PER CAPITA (€ por individuo)Frutas con gas</v>
      </c>
      <c r="B565" s="11" t="s">
        <v>74</v>
      </c>
      <c r="C565" s="11" t="s">
        <v>116</v>
      </c>
      <c r="D565" s="12">
        <v>2.20235573416385</v>
      </c>
      <c r="E565" s="12">
        <v>1.0131042236847201</v>
      </c>
      <c r="F565" s="12">
        <v>0.98205974793077899</v>
      </c>
      <c r="G565" s="12">
        <v>1.2768461249996299</v>
      </c>
      <c r="H565" s="12">
        <v>2.17629874131705</v>
      </c>
      <c r="I565" s="12">
        <v>1.1996073228631601</v>
      </c>
      <c r="J565" s="12">
        <v>1.06802923869234</v>
      </c>
      <c r="K565" s="12">
        <v>1.1889576178257599</v>
      </c>
      <c r="L565" s="12">
        <v>1.8304372122886901</v>
      </c>
    </row>
    <row r="566" spans="1:14" x14ac:dyDescent="0.3">
      <c r="A566" s="11" t="str">
        <f t="shared" si="8"/>
        <v>GASTO PER CAPITA (€ por individuo)Frutas sin gas</v>
      </c>
      <c r="B566" s="11" t="s">
        <v>74</v>
      </c>
      <c r="C566" s="11" t="s">
        <v>117</v>
      </c>
      <c r="D566" s="12">
        <v>0.645656159269971</v>
      </c>
      <c r="E566" s="12">
        <v>0.28128415316063599</v>
      </c>
      <c r="F566" s="12">
        <v>0.27837994768388902</v>
      </c>
      <c r="G566" s="12">
        <v>0.34082857656526699</v>
      </c>
      <c r="H566" s="12">
        <v>1.1921014527926299</v>
      </c>
      <c r="I566" s="12">
        <v>0.71776665501872206</v>
      </c>
      <c r="J566" s="12">
        <v>0.90675784385325098</v>
      </c>
      <c r="K566" s="12">
        <v>1.23561789746068</v>
      </c>
      <c r="L566" s="12">
        <v>1.8524134774248</v>
      </c>
    </row>
    <row r="567" spans="1:14" x14ac:dyDescent="0.3">
      <c r="A567" s="11" t="str">
        <f t="shared" si="8"/>
        <v>GASTO PER CAPITA (€ por individuo)Mixers</v>
      </c>
      <c r="B567" s="11" t="s">
        <v>74</v>
      </c>
      <c r="C567" s="11" t="s">
        <v>118</v>
      </c>
      <c r="D567" s="12">
        <v>0.34898404567668301</v>
      </c>
      <c r="E567" s="12">
        <v>0.163489242282994</v>
      </c>
      <c r="F567" s="12">
        <v>0.158294662720565</v>
      </c>
      <c r="G567" s="12">
        <v>0.20637535051800801</v>
      </c>
      <c r="H567" s="12">
        <v>0.30627572196591901</v>
      </c>
      <c r="I567" s="12">
        <v>0.13744671128918501</v>
      </c>
      <c r="J567" s="12">
        <v>0.123761372925486</v>
      </c>
      <c r="K567" s="12">
        <v>0.16148542006532601</v>
      </c>
      <c r="L567" s="12">
        <v>0.25991622842450601</v>
      </c>
    </row>
    <row r="568" spans="1:14" x14ac:dyDescent="0.3">
      <c r="A568" s="11" t="str">
        <f t="shared" si="8"/>
        <v>GASTO PER CAPITA (€ por individuo)Isotonicas</v>
      </c>
      <c r="B568" s="11" t="s">
        <v>74</v>
      </c>
      <c r="C568" s="11" t="s">
        <v>119</v>
      </c>
      <c r="D568" s="12">
        <v>2.32771433295561</v>
      </c>
      <c r="E568" s="12">
        <v>1.1503476110723201</v>
      </c>
      <c r="F568" s="12">
        <v>1.1382829955542499</v>
      </c>
      <c r="G568" s="12">
        <v>1.35037872017687</v>
      </c>
      <c r="H568" s="12">
        <v>2.5199193047983899</v>
      </c>
      <c r="I568" s="12">
        <v>1.27301245786655</v>
      </c>
      <c r="J568" s="12">
        <v>1.2590213375516</v>
      </c>
      <c r="K568" s="12">
        <v>1.45545563447947</v>
      </c>
      <c r="L568" s="12">
        <v>2.8442827878931101</v>
      </c>
    </row>
    <row r="569" spans="1:14" x14ac:dyDescent="0.3">
      <c r="A569" s="11" t="str">
        <f t="shared" si="8"/>
        <v>GASTO PER CAPITA (€ por individuo)Energeticas</v>
      </c>
      <c r="B569" s="11" t="s">
        <v>74</v>
      </c>
      <c r="C569" s="11" t="s">
        <v>120</v>
      </c>
      <c r="D569" s="12">
        <v>0.50587201575719298</v>
      </c>
      <c r="E569" s="12">
        <v>0.47144495766061401</v>
      </c>
      <c r="F569" s="12">
        <v>0.30398519411415997</v>
      </c>
      <c r="G569" s="12">
        <v>0.26620285191430099</v>
      </c>
      <c r="H569" s="12">
        <v>0.39711148795020201</v>
      </c>
      <c r="I569" s="12">
        <v>0.23790068560590599</v>
      </c>
      <c r="J569" s="12">
        <v>0.23746645574765701</v>
      </c>
      <c r="K569" s="12">
        <v>0.30550423069889299</v>
      </c>
      <c r="L569" s="12">
        <v>0.51155364969981998</v>
      </c>
    </row>
    <row r="570" spans="1:14" x14ac:dyDescent="0.3">
      <c r="A570" s="11" t="str">
        <f t="shared" si="8"/>
        <v>GASTO PER CAPITA (€ por individuo)Gaseosas</v>
      </c>
      <c r="B570" s="11" t="s">
        <v>74</v>
      </c>
      <c r="C570" s="11" t="s">
        <v>121</v>
      </c>
      <c r="D570" s="12">
        <v>0.160299455471268</v>
      </c>
      <c r="E570" s="12">
        <v>0.14070824893785799</v>
      </c>
      <c r="F570" s="12">
        <v>9.4557387372582999E-2</v>
      </c>
      <c r="G570" s="12">
        <v>0.108560162638963</v>
      </c>
      <c r="H570" s="12">
        <v>0.18909298559506901</v>
      </c>
      <c r="I570" s="12">
        <v>0.11359051119835099</v>
      </c>
      <c r="J570" s="12">
        <v>8.1814663149933797E-2</v>
      </c>
      <c r="K570" s="12">
        <v>0.12525020057223299</v>
      </c>
      <c r="L570" s="12">
        <v>0.17429978795048701</v>
      </c>
    </row>
    <row r="571" spans="1:14" x14ac:dyDescent="0.3">
      <c r="A571" s="11" t="str">
        <f t="shared" si="8"/>
        <v>GASTO PER CAPITA (€ por individuo)Bebidas Zumo+Leche</v>
      </c>
      <c r="B571" s="11" t="s">
        <v>74</v>
      </c>
      <c r="C571" s="11" t="s">
        <v>122</v>
      </c>
      <c r="D571" s="12">
        <v>8.9942873236341106E-2</v>
      </c>
      <c r="E571" s="12">
        <v>5.7084651305434102E-2</v>
      </c>
      <c r="F571" s="12">
        <v>8.0566569969439603E-2</v>
      </c>
      <c r="G571" s="12">
        <v>5.3425892755769699E-2</v>
      </c>
      <c r="H571" s="12">
        <v>9.03275780916281E-2</v>
      </c>
      <c r="I571" s="12">
        <v>5.7427960335854802E-2</v>
      </c>
      <c r="J571" s="12">
        <v>7.5812921186701701E-2</v>
      </c>
      <c r="K571" s="12">
        <v>7.1675369563829305E-2</v>
      </c>
      <c r="L571" s="12">
        <v>0.110253188626998</v>
      </c>
    </row>
    <row r="572" spans="1:14" x14ac:dyDescent="0.3">
      <c r="A572" s="11" t="str">
        <f t="shared" si="8"/>
        <v>GASTO PER CAPITA (€ por individuo)Resto</v>
      </c>
      <c r="B572" s="11" t="s">
        <v>74</v>
      </c>
      <c r="C572" s="11" t="s">
        <v>123</v>
      </c>
      <c r="D572" s="12">
        <v>1.6942716983052499</v>
      </c>
      <c r="E572" s="12">
        <v>0.79820124099946799</v>
      </c>
      <c r="F572" s="12">
        <v>0.79577832812981397</v>
      </c>
      <c r="G572" s="12">
        <v>1.07897955105054</v>
      </c>
      <c r="H572" s="12">
        <v>1.24181822966637</v>
      </c>
      <c r="I572" s="12">
        <v>0.469888082621503</v>
      </c>
      <c r="J572" s="12">
        <v>0.39801081771358998</v>
      </c>
      <c r="K572" s="12">
        <v>0.398899754790215</v>
      </c>
      <c r="L572" s="12">
        <v>0.55338843500939905</v>
      </c>
    </row>
    <row r="573" spans="1:14" x14ac:dyDescent="0.3">
      <c r="A573" s="11" t="str">
        <f t="shared" si="8"/>
        <v>PRECIO MEDIO (kg ó litros)TOTAL BEBIDAS</v>
      </c>
      <c r="B573" s="11" t="s">
        <v>77</v>
      </c>
      <c r="C573" s="11" t="s">
        <v>46</v>
      </c>
      <c r="D573" s="12">
        <v>4.8663707080335099</v>
      </c>
      <c r="E573" s="12">
        <v>5.4213915643613397</v>
      </c>
      <c r="F573" s="12">
        <v>5.5422086214247601</v>
      </c>
      <c r="G573" s="12">
        <v>5.3147378367186997</v>
      </c>
      <c r="H573" s="12">
        <v>4.9697534916679196</v>
      </c>
      <c r="I573" s="12">
        <v>5.4685484141604102</v>
      </c>
      <c r="J573" s="12">
        <v>5.4705319287099297</v>
      </c>
      <c r="K573" s="12">
        <v>5.2269275636842902</v>
      </c>
      <c r="L573" s="12">
        <v>5.0528793583458</v>
      </c>
    </row>
    <row r="574" spans="1:14" x14ac:dyDescent="0.3">
      <c r="A574" s="11" t="str">
        <f t="shared" si="8"/>
        <v>PRECIO MEDIO (kg ó litros).Total Bebidas Caliente</v>
      </c>
      <c r="B574" s="11" t="s">
        <v>77</v>
      </c>
      <c r="C574" s="11" t="s">
        <v>51</v>
      </c>
      <c r="D574" s="12">
        <v>11.3267296762239</v>
      </c>
      <c r="E574" s="12">
        <v>11.565479505694899</v>
      </c>
      <c r="F574" s="12">
        <v>11.377631636375501</v>
      </c>
      <c r="G574" s="12">
        <v>11.441512171624799</v>
      </c>
      <c r="H574" s="12">
        <v>11.448284419117901</v>
      </c>
      <c r="I574" s="12">
        <v>11.448321687687599</v>
      </c>
      <c r="J574" s="12">
        <v>11.477666347825499</v>
      </c>
      <c r="K574" s="12">
        <v>11.472301329654499</v>
      </c>
      <c r="L574" s="12">
        <v>11.549489573591901</v>
      </c>
    </row>
    <row r="575" spans="1:14" x14ac:dyDescent="0.3">
      <c r="A575" s="11" t="str">
        <f t="shared" si="8"/>
        <v>PRECIO MEDIO (kg ó litros)Cafe</v>
      </c>
      <c r="B575" s="11" t="s">
        <v>77</v>
      </c>
      <c r="C575" s="11" t="s">
        <v>56</v>
      </c>
      <c r="D575" s="12">
        <v>18.989284880205801</v>
      </c>
      <c r="E575" s="12">
        <v>19.504786824400099</v>
      </c>
      <c r="F575" s="12">
        <v>19.538627567686198</v>
      </c>
      <c r="G575" s="12">
        <v>19.857248727583201</v>
      </c>
      <c r="H575" s="12">
        <v>19.290148715997901</v>
      </c>
      <c r="I575" s="12">
        <v>19.897753753257302</v>
      </c>
      <c r="J575" s="12">
        <v>19.844703306573599</v>
      </c>
      <c r="K575" s="12">
        <v>19.511428394932501</v>
      </c>
      <c r="L575" s="12">
        <v>19.2964868844888</v>
      </c>
    </row>
    <row r="576" spans="1:14" x14ac:dyDescent="0.3">
      <c r="A576" s="11" t="str">
        <f t="shared" si="8"/>
        <v>PRECIO MEDIO (kg ó litros)Leche+bebidas vegetales</v>
      </c>
      <c r="B576" s="11" t="s">
        <v>77</v>
      </c>
      <c r="C576" s="11" t="s">
        <v>59</v>
      </c>
      <c r="D576" s="12">
        <v>8.4638384363877499</v>
      </c>
      <c r="E576" s="12">
        <v>8.5794560017203398</v>
      </c>
      <c r="F576" s="12">
        <v>8.4802876049724105</v>
      </c>
      <c r="G576" s="12">
        <v>8.5129586740580301</v>
      </c>
      <c r="H576" s="12">
        <v>8.5496804842617493</v>
      </c>
      <c r="I576" s="12">
        <v>8.5424170180053007</v>
      </c>
      <c r="J576" s="12">
        <v>8.5555519431492204</v>
      </c>
      <c r="K576" s="12">
        <v>8.5788403297336995</v>
      </c>
      <c r="L576" s="12">
        <v>8.5477626457567393</v>
      </c>
    </row>
    <row r="577" spans="1:12" x14ac:dyDescent="0.3">
      <c r="A577" s="11" t="str">
        <f t="shared" si="8"/>
        <v>PRECIO MEDIO (kg ó litros)Leche</v>
      </c>
      <c r="B577" s="11" t="s">
        <v>77</v>
      </c>
      <c r="C577" s="11" t="s">
        <v>62</v>
      </c>
      <c r="D577" s="12">
        <v>8.6466952773938406</v>
      </c>
      <c r="E577" s="12">
        <v>8.7648820460251091</v>
      </c>
      <c r="F577" s="12">
        <v>8.6529943108672196</v>
      </c>
      <c r="G577" s="12">
        <v>8.7025732388179708</v>
      </c>
      <c r="H577" s="12">
        <v>8.7132426409653192</v>
      </c>
      <c r="I577" s="12">
        <v>8.7171826545814497</v>
      </c>
      <c r="J577" s="12">
        <v>8.7050067982544892</v>
      </c>
      <c r="K577" s="12">
        <v>8.7266433181907903</v>
      </c>
      <c r="L577" s="12">
        <v>8.6998206893445094</v>
      </c>
    </row>
    <row r="578" spans="1:12" x14ac:dyDescent="0.3">
      <c r="A578" s="11" t="str">
        <f t="shared" si="8"/>
        <v>PRECIO MEDIO (kg ó litros)Leche Sola</v>
      </c>
      <c r="B578" s="11" t="s">
        <v>77</v>
      </c>
      <c r="C578" s="11" t="s">
        <v>64</v>
      </c>
      <c r="D578" s="12">
        <v>4.7817315865631098</v>
      </c>
      <c r="E578" s="12">
        <v>5.0035870161524398</v>
      </c>
      <c r="F578" s="12">
        <v>4.7570499612290504</v>
      </c>
      <c r="G578" s="12">
        <v>4.7097808557440404</v>
      </c>
      <c r="H578" s="12">
        <v>4.61452149984241</v>
      </c>
      <c r="I578" s="12">
        <v>4.6700426330349103</v>
      </c>
      <c r="J578" s="12">
        <v>4.7280145302701602</v>
      </c>
      <c r="K578" s="12">
        <v>4.5360721114960398</v>
      </c>
      <c r="L578" s="12">
        <v>4.4939526242226204</v>
      </c>
    </row>
    <row r="579" spans="1:12" x14ac:dyDescent="0.3">
      <c r="A579" s="11" t="str">
        <f t="shared" si="8"/>
        <v>PRECIO MEDIO (kg ó litros)Leche Con Cacao</v>
      </c>
      <c r="B579" s="11" t="s">
        <v>77</v>
      </c>
      <c r="C579" s="11" t="s">
        <v>67</v>
      </c>
      <c r="D579" s="12">
        <v>5.8722454876136796</v>
      </c>
      <c r="E579" s="12">
        <v>5.9637198957402298</v>
      </c>
      <c r="F579" s="12">
        <v>5.9306421446383997</v>
      </c>
      <c r="G579" s="12">
        <v>5.9871200556306601</v>
      </c>
      <c r="H579" s="12">
        <v>5.9182936447170302</v>
      </c>
      <c r="I579" s="12">
        <v>5.9327370450947701</v>
      </c>
      <c r="J579" s="12">
        <v>5.9481564435700998</v>
      </c>
      <c r="K579" s="12">
        <v>5.9834283316811598</v>
      </c>
      <c r="L579" s="12">
        <v>5.9867573581075799</v>
      </c>
    </row>
    <row r="580" spans="1:12" x14ac:dyDescent="0.3">
      <c r="A580" s="11" t="str">
        <f t="shared" ref="A580:A629" si="9">B580&amp;C580</f>
        <v>PRECIO MEDIO (kg ó litros)Leche Con Cafe</v>
      </c>
      <c r="B580" s="11" t="s">
        <v>77</v>
      </c>
      <c r="C580" s="11" t="s">
        <v>70</v>
      </c>
      <c r="D580" s="12">
        <v>8.8415970099716503</v>
      </c>
      <c r="E580" s="12">
        <v>8.9490152147146897</v>
      </c>
      <c r="F580" s="12">
        <v>8.8493467395398095</v>
      </c>
      <c r="G580" s="12">
        <v>8.8680074519763696</v>
      </c>
      <c r="H580" s="12">
        <v>8.9244215400846993</v>
      </c>
      <c r="I580" s="12">
        <v>8.9010059424682897</v>
      </c>
      <c r="J580" s="12">
        <v>8.8923274186762509</v>
      </c>
      <c r="K580" s="12">
        <v>8.9086346003912809</v>
      </c>
      <c r="L580" s="12">
        <v>8.9099296528441005</v>
      </c>
    </row>
    <row r="581" spans="1:12" x14ac:dyDescent="0.3">
      <c r="A581" s="11" t="str">
        <f t="shared" si="9"/>
        <v>PRECIO MEDIO (kg ó litros)Bebidas Vegetales</v>
      </c>
      <c r="B581" s="11" t="s">
        <v>77</v>
      </c>
      <c r="C581" s="11" t="s">
        <v>72</v>
      </c>
      <c r="D581" s="12">
        <v>6.1345999219099001</v>
      </c>
      <c r="E581" s="12">
        <v>6.1052463015143301</v>
      </c>
      <c r="F581" s="12">
        <v>6.1460401197013796</v>
      </c>
      <c r="G581" s="12">
        <v>6.1282036981897798</v>
      </c>
      <c r="H581" s="12">
        <v>6.38285021633678</v>
      </c>
      <c r="I581" s="12">
        <v>6.4956863988954803</v>
      </c>
      <c r="J581" s="12">
        <v>6.8713716026499503</v>
      </c>
      <c r="K581" s="12">
        <v>6.8510101675844499</v>
      </c>
      <c r="L581" s="12">
        <v>6.67148504543289</v>
      </c>
    </row>
    <row r="582" spans="1:12" x14ac:dyDescent="0.3">
      <c r="A582" s="11" t="str">
        <f t="shared" si="9"/>
        <v>PRECIO MEDIO (kg ó litros)Infusiones</v>
      </c>
      <c r="B582" s="11" t="s">
        <v>77</v>
      </c>
      <c r="C582" s="11" t="s">
        <v>75</v>
      </c>
      <c r="D582" s="12">
        <v>8.9600142124504796</v>
      </c>
      <c r="E582" s="12">
        <v>9.2030396762949298</v>
      </c>
      <c r="F582" s="12">
        <v>8.9518309303103205</v>
      </c>
      <c r="G582" s="12">
        <v>9.0591770639846896</v>
      </c>
      <c r="H582" s="12">
        <v>9.0261190888919902</v>
      </c>
      <c r="I582" s="12">
        <v>9.1330109218825992</v>
      </c>
      <c r="J582" s="12">
        <v>8.88142608069613</v>
      </c>
      <c r="K582" s="12">
        <v>8.9530809427193105</v>
      </c>
      <c r="L582" s="12">
        <v>8.89843244988921</v>
      </c>
    </row>
    <row r="583" spans="1:12" x14ac:dyDescent="0.3">
      <c r="A583" s="11" t="str">
        <f t="shared" si="9"/>
        <v>PRECIO MEDIO (kg ó litros)Resto Bebidas Caliente</v>
      </c>
      <c r="B583" s="11" t="s">
        <v>77</v>
      </c>
      <c r="C583" s="11" t="s">
        <v>78</v>
      </c>
      <c r="D583" s="12">
        <v>13.026518074995501</v>
      </c>
      <c r="E583" s="12">
        <v>14.463249976751399</v>
      </c>
      <c r="F583" s="12">
        <v>14.0994086134176</v>
      </c>
      <c r="G583" s="12">
        <v>13.7823444608704</v>
      </c>
      <c r="H583" s="12">
        <v>13.4217430062515</v>
      </c>
      <c r="I583" s="12">
        <v>14.2474952734373</v>
      </c>
      <c r="J583" s="12">
        <v>14.1823469335664</v>
      </c>
      <c r="K583" s="12">
        <v>13.169020014605801</v>
      </c>
      <c r="L583" s="12">
        <v>13.461394206074701</v>
      </c>
    </row>
    <row r="584" spans="1:12" x14ac:dyDescent="0.3">
      <c r="A584" s="11" t="str">
        <f t="shared" si="9"/>
        <v>PRECIO MEDIO (kg ó litros).Total Bebidas Frias</v>
      </c>
      <c r="B584" s="11" t="s">
        <v>77</v>
      </c>
      <c r="C584" s="11" t="s">
        <v>52</v>
      </c>
      <c r="D584" s="12">
        <v>4.1348063115414302</v>
      </c>
      <c r="E584" s="12">
        <v>4.4222454442590804</v>
      </c>
      <c r="F584" s="12">
        <v>4.4694516358426197</v>
      </c>
      <c r="G584" s="12">
        <v>4.4129212856721702</v>
      </c>
      <c r="H584" s="12">
        <v>4.2315723702227199</v>
      </c>
      <c r="I584" s="12">
        <v>4.4973096390916503</v>
      </c>
      <c r="J584" s="12">
        <v>4.4372746605173798</v>
      </c>
      <c r="K584" s="12">
        <v>4.35521666202066</v>
      </c>
      <c r="L584" s="12">
        <v>4.3066447071909204</v>
      </c>
    </row>
    <row r="585" spans="1:12" x14ac:dyDescent="0.3">
      <c r="A585" s="11" t="str">
        <f t="shared" si="9"/>
        <v>PRECIO MEDIO (kg ó litros)Total bebidas de vino</v>
      </c>
      <c r="B585" s="11" t="s">
        <v>77</v>
      </c>
      <c r="C585" s="11" t="s">
        <v>79</v>
      </c>
      <c r="D585" s="12">
        <v>7.1790341227597896</v>
      </c>
      <c r="E585" s="12">
        <v>8.4737427860296393</v>
      </c>
      <c r="F585" s="12">
        <v>8.5077418832627103</v>
      </c>
      <c r="G585" s="12">
        <v>8.0131265580309492</v>
      </c>
      <c r="H585" s="12">
        <v>7.6424207647064204</v>
      </c>
      <c r="I585" s="12">
        <v>8.8051389881951394</v>
      </c>
      <c r="J585" s="12">
        <v>9.0304584284207206</v>
      </c>
      <c r="K585" s="12">
        <v>8.4696492647288402</v>
      </c>
      <c r="L585" s="12">
        <v>7.8421736207140196</v>
      </c>
    </row>
    <row r="586" spans="1:12" x14ac:dyDescent="0.3">
      <c r="A586" s="11" t="str">
        <f t="shared" si="9"/>
        <v>PRECIO MEDIO (kg ó litros)Vino</v>
      </c>
      <c r="B586" s="11" t="s">
        <v>77</v>
      </c>
      <c r="C586" s="11" t="s">
        <v>80</v>
      </c>
      <c r="D586" s="12">
        <v>8.7148799553921705</v>
      </c>
      <c r="E586" s="12">
        <v>8.8730030606533798</v>
      </c>
      <c r="F586" s="12">
        <v>8.8971066082928392</v>
      </c>
      <c r="G586" s="12">
        <v>8.8001096677194699</v>
      </c>
      <c r="H586" s="12">
        <v>9.0187446842409305</v>
      </c>
      <c r="I586" s="12">
        <v>8.9550754459655497</v>
      </c>
      <c r="J586" s="12">
        <v>9.1442831365306994</v>
      </c>
      <c r="K586" s="12">
        <v>9.0355361706282604</v>
      </c>
      <c r="L586" s="12">
        <v>9.1820056698385706</v>
      </c>
    </row>
    <row r="587" spans="1:12" x14ac:dyDescent="0.3">
      <c r="A587" s="11" t="str">
        <f t="shared" si="9"/>
        <v>PRECIO MEDIO (kg ó litros)Tinto</v>
      </c>
      <c r="B587" s="11" t="s">
        <v>77</v>
      </c>
      <c r="C587" s="11" t="s">
        <v>81</v>
      </c>
      <c r="D587" s="12">
        <v>8.1643719993278108</v>
      </c>
      <c r="E587" s="12">
        <v>8.7677209973002395</v>
      </c>
      <c r="F587" s="12">
        <v>8.9801595054608505</v>
      </c>
      <c r="G587" s="12">
        <v>8.6822792737584393</v>
      </c>
      <c r="H587" s="12">
        <v>8.5852238896756408</v>
      </c>
      <c r="I587" s="12">
        <v>8.7432920654170694</v>
      </c>
      <c r="J587" s="12">
        <v>9.2138779004509406</v>
      </c>
      <c r="K587" s="12">
        <v>8.8588482622516302</v>
      </c>
      <c r="L587" s="12">
        <v>8.7000498025755508</v>
      </c>
    </row>
    <row r="588" spans="1:12" x14ac:dyDescent="0.3">
      <c r="A588" s="11" t="str">
        <f t="shared" si="9"/>
        <v>PRECIO MEDIO (kg ó litros)Blanco</v>
      </c>
      <c r="B588" s="11" t="s">
        <v>77</v>
      </c>
      <c r="C588" s="11" t="s">
        <v>82</v>
      </c>
      <c r="D588" s="12">
        <v>9.3469051533985592</v>
      </c>
      <c r="E588" s="12">
        <v>9.1623063611952098</v>
      </c>
      <c r="F588" s="12">
        <v>8.9732644094723408</v>
      </c>
      <c r="G588" s="12">
        <v>9.0780579180676906</v>
      </c>
      <c r="H588" s="12">
        <v>9.6522240324788395</v>
      </c>
      <c r="I588" s="12">
        <v>9.3032787512197697</v>
      </c>
      <c r="J588" s="12">
        <v>9.0385051962717409</v>
      </c>
      <c r="K588" s="12">
        <v>9.2644170565103501</v>
      </c>
      <c r="L588" s="12">
        <v>9.7727647670741806</v>
      </c>
    </row>
    <row r="589" spans="1:12" x14ac:dyDescent="0.3">
      <c r="A589" s="11" t="str">
        <f t="shared" si="9"/>
        <v>PRECIO MEDIO (kg ó litros)Rosado</v>
      </c>
      <c r="B589" s="11" t="s">
        <v>77</v>
      </c>
      <c r="C589" s="11" t="s">
        <v>83</v>
      </c>
      <c r="D589" s="12">
        <v>8.4286534705066298</v>
      </c>
      <c r="E589" s="12">
        <v>8.0783963118159008</v>
      </c>
      <c r="F589" s="12">
        <v>7.3674735268570997</v>
      </c>
      <c r="G589" s="12">
        <v>7.4635561912044297</v>
      </c>
      <c r="H589" s="12" t="s">
        <v>134</v>
      </c>
      <c r="I589" s="12" t="s">
        <v>134</v>
      </c>
      <c r="J589" s="12" t="s">
        <v>134</v>
      </c>
      <c r="K589" s="12" t="s">
        <v>134</v>
      </c>
      <c r="L589" s="12" t="s">
        <v>134</v>
      </c>
    </row>
    <row r="590" spans="1:12" x14ac:dyDescent="0.3">
      <c r="A590" s="11" t="str">
        <f t="shared" si="9"/>
        <v>PRECIO MEDIO (kg ó litros)Resto vino</v>
      </c>
      <c r="B590" s="11" t="s">
        <v>77</v>
      </c>
      <c r="C590" s="11" t="s">
        <v>84</v>
      </c>
      <c r="D590" s="12">
        <v>8.1775437770742005</v>
      </c>
      <c r="E590" s="12">
        <v>8.4234914847198894</v>
      </c>
      <c r="F590" s="12">
        <v>7.7671868229560896</v>
      </c>
      <c r="G590" s="12">
        <v>8.4732722825269704</v>
      </c>
      <c r="H590" s="12">
        <v>8.2767938992958392</v>
      </c>
      <c r="I590" s="12">
        <v>8.7288981779318</v>
      </c>
      <c r="J590" s="12">
        <v>8.9663412164260006</v>
      </c>
      <c r="K590" s="12">
        <v>9.3328585234082002</v>
      </c>
      <c r="L590" s="12">
        <v>8.8265061299681999</v>
      </c>
    </row>
    <row r="591" spans="1:12" x14ac:dyDescent="0.3">
      <c r="A591" s="11" t="str">
        <f t="shared" si="9"/>
        <v>PRECIO MEDIO (kg ó litros)Cava</v>
      </c>
      <c r="B591" s="11" t="s">
        <v>77</v>
      </c>
      <c r="C591" s="11" t="s">
        <v>85</v>
      </c>
      <c r="D591" s="12">
        <v>15.9269435990457</v>
      </c>
      <c r="E591" s="12">
        <v>13.917121344754101</v>
      </c>
      <c r="F591" s="12">
        <v>15.527423300317301</v>
      </c>
      <c r="G591" s="12">
        <v>18.392391512351701</v>
      </c>
      <c r="H591" s="12">
        <v>19.452029679711199</v>
      </c>
      <c r="I591" s="12">
        <v>21.035664949802499</v>
      </c>
      <c r="J591" s="12">
        <v>19.6959575450587</v>
      </c>
      <c r="K591" s="12">
        <v>18.4588037981251</v>
      </c>
      <c r="L591" s="12">
        <v>19.089362285857799</v>
      </c>
    </row>
    <row r="592" spans="1:12" x14ac:dyDescent="0.3">
      <c r="A592" s="11" t="str">
        <f t="shared" si="9"/>
        <v>PRECIO MEDIO (kg ó litros)Otr.Bebidas Deri.Vino</v>
      </c>
      <c r="B592" s="11" t="s">
        <v>77</v>
      </c>
      <c r="C592" s="11" t="s">
        <v>86</v>
      </c>
      <c r="D592" s="12">
        <v>4.9023888336530801</v>
      </c>
      <c r="E592" s="12">
        <v>5.8932324587271196</v>
      </c>
      <c r="F592" s="12">
        <v>6.1166086078943103</v>
      </c>
      <c r="G592" s="12">
        <v>5.5179181589940596</v>
      </c>
      <c r="H592" s="12">
        <v>5.0899664132477502</v>
      </c>
      <c r="I592" s="12">
        <v>5.9054968875907896</v>
      </c>
      <c r="J592" s="12">
        <v>6.3270548008543601</v>
      </c>
      <c r="K592" s="12">
        <v>6.1219989976856004</v>
      </c>
      <c r="L592" s="12">
        <v>5.4684763704293902</v>
      </c>
    </row>
    <row r="593" spans="1:12" x14ac:dyDescent="0.3">
      <c r="A593" s="11" t="str">
        <f t="shared" si="9"/>
        <v>PRECIO MEDIO (kg ó litros)Tinto de Verano</v>
      </c>
      <c r="B593" s="11" t="s">
        <v>77</v>
      </c>
      <c r="C593" s="11" t="s">
        <v>87</v>
      </c>
      <c r="D593" s="12">
        <v>4.1939572023305596</v>
      </c>
      <c r="E593" s="12">
        <v>4.7535169325743896</v>
      </c>
      <c r="F593" s="12">
        <v>4.6579221220379701</v>
      </c>
      <c r="G593" s="12">
        <v>4.6892771141633096</v>
      </c>
      <c r="H593" s="12">
        <v>4.5115818087910498</v>
      </c>
      <c r="I593" s="12">
        <v>4.7771147780577801</v>
      </c>
      <c r="J593" s="12">
        <v>4.7073634334543799</v>
      </c>
      <c r="K593" s="12">
        <v>5.0454902483937403</v>
      </c>
      <c r="L593" s="12">
        <v>4.9780955333804204</v>
      </c>
    </row>
    <row r="594" spans="1:12" x14ac:dyDescent="0.3">
      <c r="A594" s="11" t="str">
        <f t="shared" si="9"/>
        <v>PRECIO MEDIO (kg ó litros)Sangria de Vino</v>
      </c>
      <c r="B594" s="11" t="s">
        <v>77</v>
      </c>
      <c r="C594" s="11" t="s">
        <v>88</v>
      </c>
      <c r="D594" s="12">
        <v>3.0143634894434199</v>
      </c>
      <c r="E594" s="12">
        <v>2.73850098867055</v>
      </c>
      <c r="F594" s="12">
        <v>3.7697083093909098</v>
      </c>
      <c r="G594" s="12">
        <v>4.0089925180090296</v>
      </c>
      <c r="H594" s="12">
        <v>2.3108018261551</v>
      </c>
      <c r="I594" s="12">
        <v>2.0697343225411702</v>
      </c>
      <c r="J594" s="12">
        <v>3.29374416621976</v>
      </c>
      <c r="K594" s="12">
        <v>5.17001716524417</v>
      </c>
      <c r="L594" s="12">
        <v>3.4381783823820999</v>
      </c>
    </row>
    <row r="595" spans="1:12" x14ac:dyDescent="0.3">
      <c r="A595" s="11" t="str">
        <f t="shared" si="9"/>
        <v>PRECIO MEDIO (kg ó litros)Sangria de Cava</v>
      </c>
      <c r="B595" s="11" t="s">
        <v>77</v>
      </c>
      <c r="C595" s="11" t="s">
        <v>89</v>
      </c>
      <c r="D595" s="12">
        <v>14.617242497021</v>
      </c>
      <c r="E595" s="12">
        <v>14.4210792033772</v>
      </c>
      <c r="F595" s="12">
        <v>14.330986056249801</v>
      </c>
      <c r="G595" s="12">
        <v>19.738173391040601</v>
      </c>
      <c r="H595" s="12">
        <v>17.103088741161301</v>
      </c>
      <c r="I595" s="12">
        <v>17.849358911867899</v>
      </c>
      <c r="J595" s="12">
        <v>14.7701639836034</v>
      </c>
      <c r="K595" s="12">
        <v>17.8196269767706</v>
      </c>
      <c r="L595" s="12">
        <v>11.600355212793399</v>
      </c>
    </row>
    <row r="596" spans="1:12" x14ac:dyDescent="0.3">
      <c r="A596" s="11" t="str">
        <f t="shared" si="9"/>
        <v>PRECIO MEDIO (kg ó litros)Calimocho</v>
      </c>
      <c r="B596" s="11" t="s">
        <v>77</v>
      </c>
      <c r="C596" s="11" t="s">
        <v>90</v>
      </c>
      <c r="D596" s="12">
        <v>7.1376478940439796</v>
      </c>
      <c r="E596" s="12">
        <v>7.0462409572525697</v>
      </c>
      <c r="F596" s="12">
        <v>9.8459022213315706</v>
      </c>
      <c r="G596" s="12">
        <v>8.3600730456683205</v>
      </c>
      <c r="H596" s="12">
        <v>9.3025930752725099</v>
      </c>
      <c r="I596" s="12">
        <v>10.723278337139201</v>
      </c>
      <c r="J596" s="12">
        <v>10.374540618152</v>
      </c>
      <c r="K596" s="12">
        <v>10.678565238327201</v>
      </c>
      <c r="L596" s="12">
        <v>9.3388491632660706</v>
      </c>
    </row>
    <row r="597" spans="1:12" x14ac:dyDescent="0.3">
      <c r="A597" s="11" t="str">
        <f t="shared" si="9"/>
        <v>PRECIO MEDIO (kg ó litros)Rebujito</v>
      </c>
      <c r="B597" s="11" t="s">
        <v>77</v>
      </c>
      <c r="C597" s="11" t="s">
        <v>91</v>
      </c>
      <c r="D597" s="12">
        <v>2.6976401525199201</v>
      </c>
      <c r="E597" s="12">
        <v>4.0365382412141804</v>
      </c>
      <c r="F597" s="12">
        <v>9.0896084434550701</v>
      </c>
      <c r="G597" s="12">
        <v>2.3884416680366698</v>
      </c>
      <c r="H597" s="12">
        <v>2.7950964894474599</v>
      </c>
      <c r="I597" s="12">
        <v>11.5290404993502</v>
      </c>
      <c r="J597" s="12">
        <v>11.0958074530398</v>
      </c>
      <c r="K597" s="12">
        <v>2.2905071554959102</v>
      </c>
      <c r="L597" s="12">
        <v>7.5848982352440997</v>
      </c>
    </row>
    <row r="598" spans="1:12" x14ac:dyDescent="0.3">
      <c r="A598" s="11" t="str">
        <f t="shared" si="9"/>
        <v>PRECIO MEDIO (kg ó litros)Espum/Lambrusc/Mosca</v>
      </c>
      <c r="B598" s="11" t="s">
        <v>77</v>
      </c>
      <c r="C598" s="11" t="s">
        <v>92</v>
      </c>
      <c r="D598" s="12">
        <v>6.5734292453872296</v>
      </c>
      <c r="E598" s="12">
        <v>7.2947287375122398</v>
      </c>
      <c r="F598" s="12">
        <v>6.9282873757564198</v>
      </c>
      <c r="G598" s="12">
        <v>7.2127239168490602</v>
      </c>
      <c r="H598" s="12">
        <v>7.25071687354479</v>
      </c>
      <c r="I598" s="12">
        <v>7.2999893615031697</v>
      </c>
      <c r="J598" s="12">
        <v>7.3540621179499297</v>
      </c>
      <c r="K598" s="12">
        <v>7.5973552704611196</v>
      </c>
      <c r="L598" s="12">
        <v>7.3783487143173101</v>
      </c>
    </row>
    <row r="599" spans="1:12" x14ac:dyDescent="0.3">
      <c r="A599" s="11" t="str">
        <f t="shared" si="9"/>
        <v>PRECIO MEDIO (kg ó litros)Sidra</v>
      </c>
      <c r="B599" s="11" t="s">
        <v>77</v>
      </c>
      <c r="C599" s="11" t="s">
        <v>93</v>
      </c>
      <c r="D599" s="12">
        <v>3.9959710974423901</v>
      </c>
      <c r="E599" s="12">
        <v>3.9292943358315502</v>
      </c>
      <c r="F599" s="12">
        <v>4.0923198341433702</v>
      </c>
      <c r="G599" s="12">
        <v>4.0567868377948102</v>
      </c>
      <c r="H599" s="12">
        <v>4.0563692805358196</v>
      </c>
      <c r="I599" s="12">
        <v>3.99739421003722</v>
      </c>
      <c r="J599" s="12">
        <v>4.05774737942291</v>
      </c>
      <c r="K599" s="12">
        <v>4.1745418996977097</v>
      </c>
      <c r="L599" s="12">
        <v>4.1273245681140898</v>
      </c>
    </row>
    <row r="600" spans="1:12" x14ac:dyDescent="0.3">
      <c r="A600" s="11" t="str">
        <f t="shared" si="9"/>
        <v>PRECIO MEDIO (kg ó litros)Cerveza</v>
      </c>
      <c r="B600" s="11" t="s">
        <v>77</v>
      </c>
      <c r="C600" s="11" t="s">
        <v>94</v>
      </c>
      <c r="D600" s="12">
        <v>4.4209164404770096</v>
      </c>
      <c r="E600" s="12">
        <v>4.5231816968373204</v>
      </c>
      <c r="F600" s="12">
        <v>4.6554590815849499</v>
      </c>
      <c r="G600" s="12">
        <v>4.6491931281470604</v>
      </c>
      <c r="H600" s="12">
        <v>4.5887039403146703</v>
      </c>
      <c r="I600" s="12">
        <v>4.7600242204015402</v>
      </c>
      <c r="J600" s="12">
        <v>4.8084042589314304</v>
      </c>
      <c r="K600" s="12">
        <v>4.7640623711642398</v>
      </c>
      <c r="L600" s="12">
        <v>4.6627449986846399</v>
      </c>
    </row>
    <row r="601" spans="1:12" x14ac:dyDescent="0.3">
      <c r="A601" s="11" t="str">
        <f t="shared" si="9"/>
        <v>PRECIO MEDIO (kg ó litros)Con alcohol</v>
      </c>
      <c r="B601" s="11" t="s">
        <v>77</v>
      </c>
      <c r="C601" s="11" t="s">
        <v>95</v>
      </c>
      <c r="D601" s="12">
        <v>4.3586910064074997</v>
      </c>
      <c r="E601" s="12">
        <v>4.4363135368118503</v>
      </c>
      <c r="F601" s="12">
        <v>4.5683455847269796</v>
      </c>
      <c r="G601" s="12">
        <v>4.5575794635676603</v>
      </c>
      <c r="H601" s="12">
        <v>4.5044219285279699</v>
      </c>
      <c r="I601" s="12">
        <v>4.6590121089315399</v>
      </c>
      <c r="J601" s="12">
        <v>4.7318590496350401</v>
      </c>
      <c r="K601" s="12">
        <v>4.6540700584365</v>
      </c>
      <c r="L601" s="12">
        <v>4.5840145443238196</v>
      </c>
    </row>
    <row r="602" spans="1:12" x14ac:dyDescent="0.3">
      <c r="A602" s="11" t="str">
        <f t="shared" si="9"/>
        <v>PRECIO MEDIO (kg ó litros)Sin alcohol</v>
      </c>
      <c r="B602" s="11" t="s">
        <v>77</v>
      </c>
      <c r="C602" s="11" t="s">
        <v>96</v>
      </c>
      <c r="D602" s="12">
        <v>4.9665723981923504</v>
      </c>
      <c r="E602" s="12">
        <v>5.3153987662632698</v>
      </c>
      <c r="F602" s="12">
        <v>5.3986979041462098</v>
      </c>
      <c r="G602" s="12">
        <v>5.3935598562848002</v>
      </c>
      <c r="H602" s="12">
        <v>5.2864396755193201</v>
      </c>
      <c r="I602" s="12">
        <v>5.6662994100864896</v>
      </c>
      <c r="J602" s="12">
        <v>5.4640104035989703</v>
      </c>
      <c r="K602" s="12">
        <v>5.6115328341141604</v>
      </c>
      <c r="L602" s="12">
        <v>5.3530687313948198</v>
      </c>
    </row>
    <row r="603" spans="1:12" x14ac:dyDescent="0.3">
      <c r="A603" s="11" t="str">
        <f t="shared" si="9"/>
        <v>PRECIO MEDIO (kg ó litros)Cerveza Envasada</v>
      </c>
      <c r="B603" s="11" t="s">
        <v>77</v>
      </c>
      <c r="C603" s="11" t="s">
        <v>97</v>
      </c>
      <c r="D603" s="12">
        <v>5.6311522814970703</v>
      </c>
      <c r="E603" s="12">
        <v>5.7694986080691599</v>
      </c>
      <c r="F603" s="12">
        <v>5.8047723304228001</v>
      </c>
      <c r="G603" s="12">
        <v>5.9100715760929603</v>
      </c>
      <c r="H603" s="12">
        <v>5.89241631051366</v>
      </c>
      <c r="I603" s="12">
        <v>5.9583628461218598</v>
      </c>
      <c r="J603" s="12">
        <v>5.9469365701747599</v>
      </c>
      <c r="K603" s="12">
        <v>5.9622223506677798</v>
      </c>
      <c r="L603" s="12">
        <v>5.9390749766300903</v>
      </c>
    </row>
    <row r="604" spans="1:12" x14ac:dyDescent="0.3">
      <c r="A604" s="11" t="str">
        <f t="shared" si="9"/>
        <v>PRECIO MEDIO (kg ó litros)Cerveza Surtidor</v>
      </c>
      <c r="B604" s="11" t="s">
        <v>77</v>
      </c>
      <c r="C604" s="11" t="s">
        <v>98</v>
      </c>
      <c r="D604" s="12">
        <v>3.6321904807739198</v>
      </c>
      <c r="E604" s="12">
        <v>3.7014150352709501</v>
      </c>
      <c r="F604" s="12">
        <v>3.8233885016518898</v>
      </c>
      <c r="G604" s="12">
        <v>3.7724257407431598</v>
      </c>
      <c r="H604" s="12">
        <v>3.7691953514441199</v>
      </c>
      <c r="I604" s="12">
        <v>3.9203958138447201</v>
      </c>
      <c r="J604" s="12">
        <v>3.91803168303653</v>
      </c>
      <c r="K604" s="12">
        <v>3.9481501066985998</v>
      </c>
      <c r="L604" s="12">
        <v>3.8585982603734301</v>
      </c>
    </row>
    <row r="605" spans="1:12" x14ac:dyDescent="0.3">
      <c r="A605" s="11" t="str">
        <f t="shared" si="9"/>
        <v>PRECIO MEDIO (kg ó litros)Otras Cervezas</v>
      </c>
      <c r="B605" s="11" t="s">
        <v>77</v>
      </c>
      <c r="C605" s="11" t="s">
        <v>99</v>
      </c>
      <c r="D605" s="12">
        <v>3.7836731479298198</v>
      </c>
      <c r="E605" s="12">
        <v>4.8804843070904003</v>
      </c>
      <c r="F605" s="12">
        <v>6.1796324373264602</v>
      </c>
      <c r="G605" s="12">
        <v>4.5456100112481801</v>
      </c>
      <c r="H605" s="12">
        <v>5.1879929627842998</v>
      </c>
      <c r="I605" s="12">
        <v>3.87089897302315</v>
      </c>
      <c r="J605" s="12">
        <v>4.1720662226649701</v>
      </c>
      <c r="K605" s="12">
        <v>4.3151685183434996</v>
      </c>
      <c r="L605" s="12">
        <v>4.2234622997798104</v>
      </c>
    </row>
    <row r="606" spans="1:12" x14ac:dyDescent="0.3">
      <c r="A606" s="11" t="str">
        <f t="shared" si="9"/>
        <v>PRECIO MEDIO (kg ó litros)Espirituosas</v>
      </c>
      <c r="B606" s="11" t="s">
        <v>77</v>
      </c>
      <c r="C606" s="11" t="s">
        <v>100</v>
      </c>
      <c r="D606" s="12">
        <v>22.5211874422222</v>
      </c>
      <c r="E606" s="12">
        <v>28.1969029445115</v>
      </c>
      <c r="F606" s="12">
        <v>27.669056828873799</v>
      </c>
      <c r="G606" s="12">
        <v>26.5003174786127</v>
      </c>
      <c r="H606" s="12">
        <v>22.830060530453199</v>
      </c>
      <c r="I606" s="12">
        <v>28.9143753988055</v>
      </c>
      <c r="J606" s="12">
        <v>29.2521210483796</v>
      </c>
      <c r="K606" s="12">
        <v>25.955209237721601</v>
      </c>
      <c r="L606" s="12">
        <v>22.863666329718701</v>
      </c>
    </row>
    <row r="607" spans="1:12" x14ac:dyDescent="0.3">
      <c r="A607" s="11" t="str">
        <f t="shared" si="9"/>
        <v>PRECIO MEDIO (kg ó litros)Whisky</v>
      </c>
      <c r="B607" s="11" t="s">
        <v>77</v>
      </c>
      <c r="C607" s="11" t="s">
        <v>101</v>
      </c>
      <c r="D607" s="12">
        <v>45.428859548353202</v>
      </c>
      <c r="E607" s="12">
        <v>41.625272008239698</v>
      </c>
      <c r="F607" s="12">
        <v>55.918958929066399</v>
      </c>
      <c r="G607" s="12">
        <v>54.0774790090246</v>
      </c>
      <c r="H607" s="12">
        <v>43.989730298478598</v>
      </c>
      <c r="I607" s="12">
        <v>43.1602524377682</v>
      </c>
      <c r="J607" s="12">
        <v>47.360377347619597</v>
      </c>
      <c r="K607" s="12">
        <v>45.785205267726496</v>
      </c>
      <c r="L607" s="12">
        <v>45.242873210808199</v>
      </c>
    </row>
    <row r="608" spans="1:12" x14ac:dyDescent="0.3">
      <c r="A608" s="11" t="str">
        <f t="shared" si="9"/>
        <v>PRECIO MEDIO (kg ó litros)Brandy</v>
      </c>
      <c r="B608" s="11" t="s">
        <v>77</v>
      </c>
      <c r="C608" s="11" t="s">
        <v>102</v>
      </c>
      <c r="D608" s="12">
        <v>46.357700817153798</v>
      </c>
      <c r="E608" s="12">
        <v>41.865785695118902</v>
      </c>
      <c r="F608" s="12">
        <v>46.171991301812902</v>
      </c>
      <c r="G608" s="12">
        <v>28.210431146185901</v>
      </c>
      <c r="H608" s="12">
        <v>23.683039850756401</v>
      </c>
      <c r="I608" s="12">
        <v>22.345344508800899</v>
      </c>
      <c r="J608" s="12">
        <v>15.1772131898295</v>
      </c>
      <c r="K608" s="12">
        <v>36.345522695834397</v>
      </c>
      <c r="L608" s="12">
        <v>25.799902589317799</v>
      </c>
    </row>
    <row r="609" spans="1:12" x14ac:dyDescent="0.3">
      <c r="A609" s="11" t="str">
        <f t="shared" si="9"/>
        <v>PRECIO MEDIO (kg ó litros)Ginebra</v>
      </c>
      <c r="B609" s="11" t="s">
        <v>77</v>
      </c>
      <c r="C609" s="11" t="s">
        <v>103</v>
      </c>
      <c r="D609" s="12">
        <v>52.9298271211144</v>
      </c>
      <c r="E609" s="12">
        <v>62.456515582504501</v>
      </c>
      <c r="F609" s="12">
        <v>70.878067617256505</v>
      </c>
      <c r="G609" s="12">
        <v>56.615694681341402</v>
      </c>
      <c r="H609" s="12">
        <v>49.855740957457002</v>
      </c>
      <c r="I609" s="12">
        <v>44.412934223206797</v>
      </c>
      <c r="J609" s="12">
        <v>42.390540821038798</v>
      </c>
      <c r="K609" s="12">
        <v>50.293889796293499</v>
      </c>
      <c r="L609" s="12">
        <v>45.979185973452601</v>
      </c>
    </row>
    <row r="610" spans="1:12" x14ac:dyDescent="0.3">
      <c r="A610" s="11" t="str">
        <f t="shared" si="9"/>
        <v>PRECIO MEDIO (kg ó litros)Ron</v>
      </c>
      <c r="B610" s="11" t="s">
        <v>77</v>
      </c>
      <c r="C610" s="11" t="s">
        <v>104</v>
      </c>
      <c r="D610" s="12">
        <v>50.930001833380302</v>
      </c>
      <c r="E610" s="12">
        <v>54.767240036058503</v>
      </c>
      <c r="F610" s="12">
        <v>57.617312808812599</v>
      </c>
      <c r="G610" s="12">
        <v>52.988852790787199</v>
      </c>
      <c r="H610" s="12">
        <v>40.166958445752101</v>
      </c>
      <c r="I610" s="12">
        <v>41.205404621337699</v>
      </c>
      <c r="J610" s="12">
        <v>45.282189597430197</v>
      </c>
      <c r="K610" s="12">
        <v>49.162346481023903</v>
      </c>
      <c r="L610" s="12">
        <v>45.4147234416657</v>
      </c>
    </row>
    <row r="611" spans="1:12" x14ac:dyDescent="0.3">
      <c r="A611" s="11" t="str">
        <f t="shared" si="9"/>
        <v>PRECIO MEDIO (kg ó litros)Anis</v>
      </c>
      <c r="B611" s="11" t="s">
        <v>77</v>
      </c>
      <c r="C611" s="11" t="s">
        <v>105</v>
      </c>
      <c r="D611" s="12">
        <v>22.630665698750001</v>
      </c>
      <c r="E611" s="12">
        <v>28.778034529771201</v>
      </c>
      <c r="F611" s="12">
        <v>26.279527312726199</v>
      </c>
      <c r="G611" s="12">
        <v>26.3634440410564</v>
      </c>
      <c r="H611" s="12">
        <v>39.494738151655703</v>
      </c>
      <c r="I611" s="12">
        <v>32.054623926668903</v>
      </c>
      <c r="J611" s="12">
        <v>43.736588031386198</v>
      </c>
      <c r="K611" s="12">
        <v>56.645427517566702</v>
      </c>
      <c r="L611" s="12">
        <v>7.3888214822310099</v>
      </c>
    </row>
    <row r="612" spans="1:12" x14ac:dyDescent="0.3">
      <c r="A612" s="11" t="str">
        <f t="shared" si="9"/>
        <v>PRECIO MEDIO (kg ó litros)Otras Espirituosas</v>
      </c>
      <c r="B612" s="11" t="s">
        <v>77</v>
      </c>
      <c r="C612" s="11" t="s">
        <v>106</v>
      </c>
      <c r="D612" s="12">
        <v>12.6590553394004</v>
      </c>
      <c r="E612" s="12">
        <v>15.0551681107496</v>
      </c>
      <c r="F612" s="12">
        <v>13.9171545856845</v>
      </c>
      <c r="G612" s="12">
        <v>14.828737840685999</v>
      </c>
      <c r="H612" s="12">
        <v>12.946941833327701</v>
      </c>
      <c r="I612" s="12">
        <v>18.403081116196301</v>
      </c>
      <c r="J612" s="12">
        <v>18.7054721630088</v>
      </c>
      <c r="K612" s="12">
        <v>15.970878920767699</v>
      </c>
      <c r="L612" s="12">
        <v>14.570226132462</v>
      </c>
    </row>
    <row r="613" spans="1:12" x14ac:dyDescent="0.3">
      <c r="A613" s="11" t="str">
        <f t="shared" si="9"/>
        <v>PRECIO MEDIO (kg ó litros)T.Zumo+Horchata+Mosto</v>
      </c>
      <c r="B613" s="11" t="s">
        <v>77</v>
      </c>
      <c r="C613" s="11" t="s">
        <v>107</v>
      </c>
      <c r="D613" s="12">
        <v>5.2466061295892903</v>
      </c>
      <c r="E613" s="12">
        <v>5.1051760523869696</v>
      </c>
      <c r="F613" s="12">
        <v>5.4913315246613603</v>
      </c>
      <c r="G613" s="12">
        <v>5.3402210236750198</v>
      </c>
      <c r="H613" s="12">
        <v>5.4201909400397597</v>
      </c>
      <c r="I613" s="12">
        <v>5.5265078305602602</v>
      </c>
      <c r="J613" s="12">
        <v>5.0946543919574596</v>
      </c>
      <c r="K613" s="12">
        <v>5.5062280248711399</v>
      </c>
      <c r="L613" s="12">
        <v>5.5494463722893599</v>
      </c>
    </row>
    <row r="614" spans="1:12" x14ac:dyDescent="0.3">
      <c r="A614" s="11" t="str">
        <f t="shared" si="9"/>
        <v>PRECIO MEDIO (kg ó litros)Agua Envasada</v>
      </c>
      <c r="B614" s="11" t="s">
        <v>77</v>
      </c>
      <c r="C614" s="11" t="s">
        <v>108</v>
      </c>
      <c r="D614" s="12">
        <v>1.0635943965935699</v>
      </c>
      <c r="E614" s="12">
        <v>1.0553264302846701</v>
      </c>
      <c r="F614" s="12">
        <v>1.0237154648472899</v>
      </c>
      <c r="G614" s="12">
        <v>1.0327317347996401</v>
      </c>
      <c r="H614" s="12">
        <v>1.00490153797076</v>
      </c>
      <c r="I614" s="12">
        <v>1.04507596776877</v>
      </c>
      <c r="J614" s="12">
        <v>1.0270427034602201</v>
      </c>
      <c r="K614" s="12">
        <v>1.05482979845733</v>
      </c>
      <c r="L614" s="12">
        <v>1.0831350237627499</v>
      </c>
    </row>
    <row r="615" spans="1:12" x14ac:dyDescent="0.3">
      <c r="A615" s="11" t="str">
        <f t="shared" si="9"/>
        <v>PRECIO MEDIO (kg ó litros)Bebidas Refrescantes</v>
      </c>
      <c r="B615" s="11" t="s">
        <v>77</v>
      </c>
      <c r="C615" s="11" t="s">
        <v>109</v>
      </c>
      <c r="D615" s="12">
        <v>5.2692729039453399</v>
      </c>
      <c r="E615" s="12">
        <v>4.9856284748256696</v>
      </c>
      <c r="F615" s="12">
        <v>5.3167783772509898</v>
      </c>
      <c r="G615" s="12">
        <v>5.3405426480839102</v>
      </c>
      <c r="H615" s="12">
        <v>5.3423242988505901</v>
      </c>
      <c r="I615" s="12">
        <v>5.2839044027687301</v>
      </c>
      <c r="J615" s="12">
        <v>5.3439136504840503</v>
      </c>
      <c r="K615" s="12">
        <v>5.3735515858401603</v>
      </c>
      <c r="L615" s="12">
        <v>5.3645612872206199</v>
      </c>
    </row>
    <row r="616" spans="1:12" x14ac:dyDescent="0.3">
      <c r="A616" s="11" t="str">
        <f t="shared" si="9"/>
        <v>PRECIO MEDIO (kg ó litros)Colas</v>
      </c>
      <c r="B616" s="11" t="s">
        <v>77</v>
      </c>
      <c r="C616" s="11" t="s">
        <v>110</v>
      </c>
      <c r="D616" s="12">
        <v>5.80836221346439</v>
      </c>
      <c r="E616" s="12">
        <v>5.8069098692351799</v>
      </c>
      <c r="F616" s="12">
        <v>5.78657657770726</v>
      </c>
      <c r="G616" s="12">
        <v>5.7771098362343896</v>
      </c>
      <c r="H616" s="12">
        <v>5.7000122393228301</v>
      </c>
      <c r="I616" s="12">
        <v>5.7425592735233302</v>
      </c>
      <c r="J616" s="12">
        <v>5.7212499276548998</v>
      </c>
      <c r="K616" s="12">
        <v>5.6876074922214803</v>
      </c>
      <c r="L616" s="12">
        <v>5.8811328237966496</v>
      </c>
    </row>
    <row r="617" spans="1:12" x14ac:dyDescent="0.3">
      <c r="A617" s="11" t="str">
        <f t="shared" si="9"/>
        <v>PRECIO MEDIO (kg ó litros)Cola Regular</v>
      </c>
      <c r="B617" s="11" t="s">
        <v>77</v>
      </c>
      <c r="C617" s="11" t="s">
        <v>111</v>
      </c>
      <c r="D617" s="12">
        <v>6.1515714097949203</v>
      </c>
      <c r="E617" s="12">
        <v>6.3129331118884604</v>
      </c>
      <c r="F617" s="12">
        <v>6.1732821522141297</v>
      </c>
      <c r="G617" s="12">
        <v>6.13311952939927</v>
      </c>
      <c r="H617" s="12">
        <v>6.1671176686256901</v>
      </c>
      <c r="I617" s="12">
        <v>6.2255392653750699</v>
      </c>
      <c r="J617" s="12">
        <v>5.9550465325843804</v>
      </c>
      <c r="K617" s="12">
        <v>5.8780466087152199</v>
      </c>
      <c r="L617" s="12">
        <v>6.2426377405429303</v>
      </c>
    </row>
    <row r="618" spans="1:12" x14ac:dyDescent="0.3">
      <c r="A618" s="11" t="str">
        <f t="shared" si="9"/>
        <v>PRECIO MEDIO (kg ó litros)Light/Zero</v>
      </c>
      <c r="B618" s="11" t="s">
        <v>77</v>
      </c>
      <c r="C618" s="11" t="s">
        <v>112</v>
      </c>
      <c r="D618" s="12">
        <v>5.5285172783862002</v>
      </c>
      <c r="E618" s="12">
        <v>5.3962870155720903</v>
      </c>
      <c r="F618" s="12">
        <v>5.4689737905746698</v>
      </c>
      <c r="G618" s="12">
        <v>5.51038468129713</v>
      </c>
      <c r="H618" s="12">
        <v>5.3416817280856597</v>
      </c>
      <c r="I618" s="12">
        <v>5.3725585098755797</v>
      </c>
      <c r="J618" s="12">
        <v>5.5330578699487898</v>
      </c>
      <c r="K618" s="12">
        <v>5.5320093701637196</v>
      </c>
      <c r="L618" s="12">
        <v>5.5950994855450196</v>
      </c>
    </row>
    <row r="619" spans="1:12" x14ac:dyDescent="0.3">
      <c r="A619" s="11" t="str">
        <f t="shared" si="9"/>
        <v>PRECIO MEDIO (kg ó litros)Otra Variedad Cola</v>
      </c>
      <c r="B619" s="11" t="s">
        <v>77</v>
      </c>
      <c r="C619" s="11" t="s">
        <v>113</v>
      </c>
      <c r="D619" s="12" t="s">
        <v>134</v>
      </c>
      <c r="E619" s="12" t="s">
        <v>134</v>
      </c>
      <c r="F619" s="12" t="s">
        <v>134</v>
      </c>
      <c r="G619" s="12" t="s">
        <v>134</v>
      </c>
      <c r="H619" s="12" t="s">
        <v>134</v>
      </c>
      <c r="I619" s="12" t="s">
        <v>134</v>
      </c>
      <c r="J619" s="12" t="s">
        <v>134</v>
      </c>
      <c r="K619" s="12" t="s">
        <v>134</v>
      </c>
      <c r="L619" s="12" t="s">
        <v>134</v>
      </c>
    </row>
    <row r="620" spans="1:12" x14ac:dyDescent="0.3">
      <c r="A620" s="11" t="str">
        <f t="shared" si="9"/>
        <v>PRECIO MEDIO (kg ó litros)Con Cafeina</v>
      </c>
      <c r="B620" s="11" t="s">
        <v>77</v>
      </c>
      <c r="C620" s="11" t="s">
        <v>114</v>
      </c>
      <c r="D620" s="12">
        <v>4.6926427319683999</v>
      </c>
      <c r="E620" s="12">
        <v>4.6220013835164604</v>
      </c>
      <c r="F620" s="12">
        <v>4.7395139051344</v>
      </c>
      <c r="G620" s="12">
        <v>4.7174189246842504</v>
      </c>
      <c r="H620" s="12">
        <v>4.51084641704914</v>
      </c>
      <c r="I620" s="12">
        <v>4.5149038542398703</v>
      </c>
      <c r="J620" s="12">
        <v>4.6690065309927498</v>
      </c>
      <c r="K620" s="12">
        <v>4.7032942958332198</v>
      </c>
      <c r="L620" s="12">
        <v>4.80495318721941</v>
      </c>
    </row>
    <row r="621" spans="1:12" x14ac:dyDescent="0.3">
      <c r="A621" s="11" t="str">
        <f t="shared" si="9"/>
        <v>PRECIO MEDIO (kg ó litros)Sin Cafeina</v>
      </c>
      <c r="B621" s="11" t="s">
        <v>77</v>
      </c>
      <c r="C621" s="11" t="s">
        <v>115</v>
      </c>
      <c r="D621" s="12">
        <v>5.1850924992142602</v>
      </c>
      <c r="E621" s="12">
        <v>4.57560817434684</v>
      </c>
      <c r="F621" s="12">
        <v>4.6413918537396803</v>
      </c>
      <c r="G621" s="12">
        <v>4.9437721176879501</v>
      </c>
      <c r="H621" s="12">
        <v>4.9340872093615102</v>
      </c>
      <c r="I621" s="12">
        <v>4.3385003605326498</v>
      </c>
      <c r="J621" s="12">
        <v>4.2496807408541697</v>
      </c>
      <c r="K621" s="12">
        <v>4.5058865818978404</v>
      </c>
      <c r="L621" s="12">
        <v>4.6557620762978704</v>
      </c>
    </row>
    <row r="622" spans="1:12" x14ac:dyDescent="0.3">
      <c r="A622" s="11" t="str">
        <f t="shared" si="9"/>
        <v>PRECIO MEDIO (kg ó litros)Frutas con gas</v>
      </c>
      <c r="B622" s="11" t="s">
        <v>77</v>
      </c>
      <c r="C622" s="11" t="s">
        <v>116</v>
      </c>
      <c r="D622" s="12">
        <v>4.0023277851379602</v>
      </c>
      <c r="E622" s="12">
        <v>3.0909672728801101</v>
      </c>
      <c r="F622" s="12">
        <v>3.7824359428274201</v>
      </c>
      <c r="G622" s="12">
        <v>3.9002392873881901</v>
      </c>
      <c r="H622" s="12">
        <v>4.1219498228625504</v>
      </c>
      <c r="I622" s="12">
        <v>3.5880147167697198</v>
      </c>
      <c r="J622" s="12">
        <v>3.8230099103894801</v>
      </c>
      <c r="K622" s="12">
        <v>4.0488529630178203</v>
      </c>
      <c r="L622" s="12">
        <v>3.3491456577168299</v>
      </c>
    </row>
    <row r="623" spans="1:12" x14ac:dyDescent="0.3">
      <c r="A623" s="11" t="str">
        <f t="shared" si="9"/>
        <v>PRECIO MEDIO (kg ó litros)Frutas sin gas</v>
      </c>
      <c r="B623" s="11" t="s">
        <v>77</v>
      </c>
      <c r="C623" s="11" t="s">
        <v>117</v>
      </c>
      <c r="D623" s="12">
        <v>4.3259769600593101</v>
      </c>
      <c r="E623" s="12">
        <v>4.3274947458227002</v>
      </c>
      <c r="F623" s="12">
        <v>5.2183506950424903</v>
      </c>
      <c r="G623" s="12">
        <v>4.8386686823165199</v>
      </c>
      <c r="H623" s="12">
        <v>5.7424014669229404</v>
      </c>
      <c r="I623" s="12">
        <v>6.4377016763407502</v>
      </c>
      <c r="J623" s="12">
        <v>6.2610554523561799</v>
      </c>
      <c r="K623" s="12">
        <v>6.11413920331265</v>
      </c>
      <c r="L623" s="12">
        <v>6.2879897395204303</v>
      </c>
    </row>
    <row r="624" spans="1:12" x14ac:dyDescent="0.3">
      <c r="A624" s="11" t="str">
        <f t="shared" si="9"/>
        <v>PRECIO MEDIO (kg ó litros)Mixers</v>
      </c>
      <c r="B624" s="11" t="s">
        <v>77</v>
      </c>
      <c r="C624" s="11" t="s">
        <v>118</v>
      </c>
      <c r="D624" s="12">
        <v>7.05983373718722</v>
      </c>
      <c r="E624" s="12">
        <v>6.8312289297489404</v>
      </c>
      <c r="F624" s="12">
        <v>7.6605858518729999</v>
      </c>
      <c r="G624" s="12">
        <v>8.2227966764247409</v>
      </c>
      <c r="H624" s="12">
        <v>8.2269238668397495</v>
      </c>
      <c r="I624" s="12">
        <v>7.5976759431503202</v>
      </c>
      <c r="J624" s="12">
        <v>8.1247603356586406</v>
      </c>
      <c r="K624" s="12">
        <v>6.5674427078113498</v>
      </c>
      <c r="L624" s="12">
        <v>8.0420557179973908</v>
      </c>
    </row>
    <row r="625" spans="1:12" x14ac:dyDescent="0.3">
      <c r="A625" s="11" t="str">
        <f t="shared" si="9"/>
        <v>PRECIO MEDIO (kg ó litros)Isotonicas</v>
      </c>
      <c r="B625" s="11" t="s">
        <v>77</v>
      </c>
      <c r="C625" s="11" t="s">
        <v>119</v>
      </c>
      <c r="D625" s="12">
        <v>5.5311779805402699</v>
      </c>
      <c r="E625" s="12">
        <v>5.5553781572699501</v>
      </c>
      <c r="F625" s="12">
        <v>5.7081065744920103</v>
      </c>
      <c r="G625" s="12">
        <v>5.8373369055255404</v>
      </c>
      <c r="H625" s="12">
        <v>5.8304931443054198</v>
      </c>
      <c r="I625" s="12">
        <v>5.5896325096784496</v>
      </c>
      <c r="J625" s="12">
        <v>5.7834418305787096</v>
      </c>
      <c r="K625" s="12">
        <v>6.1228655924457298</v>
      </c>
      <c r="L625" s="12">
        <v>6.1233081935205798</v>
      </c>
    </row>
    <row r="626" spans="1:12" x14ac:dyDescent="0.3">
      <c r="A626" s="11" t="str">
        <f t="shared" si="9"/>
        <v>PRECIO MEDIO (kg ó litros)Energeticas</v>
      </c>
      <c r="B626" s="11" t="s">
        <v>77</v>
      </c>
      <c r="C626" s="11" t="s">
        <v>120</v>
      </c>
      <c r="D626" s="12">
        <v>3.1192282348879501</v>
      </c>
      <c r="E626" s="12">
        <v>2.9909346242955199</v>
      </c>
      <c r="F626" s="12">
        <v>3.4044101891293299</v>
      </c>
      <c r="G626" s="12">
        <v>3.1235884057077401</v>
      </c>
      <c r="H626" s="12">
        <v>3.1635085833730101</v>
      </c>
      <c r="I626" s="12">
        <v>3.44714193337138</v>
      </c>
      <c r="J626" s="12">
        <v>3.2500298095861102</v>
      </c>
      <c r="K626" s="12">
        <v>3.20599256887547</v>
      </c>
      <c r="L626" s="12">
        <v>3.15949454529615</v>
      </c>
    </row>
    <row r="627" spans="1:12" x14ac:dyDescent="0.3">
      <c r="A627" s="11" t="str">
        <f t="shared" si="9"/>
        <v>PRECIO MEDIO (kg ó litros)Gaseosas</v>
      </c>
      <c r="B627" s="11" t="s">
        <v>77</v>
      </c>
      <c r="C627" s="11" t="s">
        <v>121</v>
      </c>
      <c r="D627" s="12">
        <v>1.97860998614435</v>
      </c>
      <c r="E627" s="12">
        <v>2.4619216333310301</v>
      </c>
      <c r="F627" s="12">
        <v>2.4409345212814699</v>
      </c>
      <c r="G627" s="12">
        <v>2.6295324965499498</v>
      </c>
      <c r="H627" s="12">
        <v>2.5205693136107201</v>
      </c>
      <c r="I627" s="12">
        <v>3.2008972901384101</v>
      </c>
      <c r="J627" s="12">
        <v>2.9378502775523199</v>
      </c>
      <c r="K627" s="12">
        <v>2.7239474022787</v>
      </c>
      <c r="L627" s="12">
        <v>2.9366465436666398</v>
      </c>
    </row>
    <row r="628" spans="1:12" x14ac:dyDescent="0.3">
      <c r="A628" s="11" t="str">
        <f t="shared" si="9"/>
        <v>PRECIO MEDIO (kg ó litros)Bebidas Zumo+Leche</v>
      </c>
      <c r="B628" s="11" t="s">
        <v>77</v>
      </c>
      <c r="C628" s="11" t="s">
        <v>122</v>
      </c>
      <c r="D628" s="12">
        <v>3.78632498368321</v>
      </c>
      <c r="E628" s="12">
        <v>3.1610211719252601</v>
      </c>
      <c r="F628" s="12">
        <v>3.8097572272985998</v>
      </c>
      <c r="G628" s="12">
        <v>3.8220791033611001</v>
      </c>
      <c r="H628" s="12">
        <v>3.4945474698147301</v>
      </c>
      <c r="I628" s="12">
        <v>3.8994687293983601</v>
      </c>
      <c r="J628" s="12">
        <v>3.7744281317123001</v>
      </c>
      <c r="K628" s="12">
        <v>4.6984595363680004</v>
      </c>
      <c r="L628" s="12">
        <v>5.0489646426419101</v>
      </c>
    </row>
    <row r="629" spans="1:12" x14ac:dyDescent="0.3">
      <c r="A629" s="11" t="str">
        <f t="shared" si="9"/>
        <v>PRECIO MEDIO (kg ó litros)Resto</v>
      </c>
      <c r="B629" s="11" t="s">
        <v>77</v>
      </c>
      <c r="C629" s="11" t="s">
        <v>123</v>
      </c>
      <c r="D629" s="12">
        <v>6.2699813004848703</v>
      </c>
      <c r="E629" s="12">
        <v>5.7784740055674897</v>
      </c>
      <c r="F629" s="12">
        <v>6.2371996029510699</v>
      </c>
      <c r="G629" s="12">
        <v>6.0322643320801701</v>
      </c>
      <c r="H629" s="12">
        <v>6.0284870149033001</v>
      </c>
      <c r="I629" s="12">
        <v>5.9608946413597499</v>
      </c>
      <c r="J629" s="12">
        <v>5.5975256459629001</v>
      </c>
      <c r="K629" s="12">
        <v>5.4705035884969799</v>
      </c>
      <c r="L629" s="12">
        <v>5.7000280421261804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9"/>
  <sheetViews>
    <sheetView showGridLines="0" showRowColHeaders="0" zoomScale="85" zoomScaleNormal="85" workbookViewId="0">
      <selection activeCell="B7" sqref="B7"/>
    </sheetView>
  </sheetViews>
  <sheetFormatPr baseColWidth="10" defaultColWidth="10.77734375" defaultRowHeight="14.4" x14ac:dyDescent="0.3"/>
  <cols>
    <col min="1" max="1" width="36" style="14" customWidth="1"/>
    <col min="2" max="2" width="8.44140625" style="14" customWidth="1"/>
    <col min="3" max="10" width="18.5546875" style="14" customWidth="1"/>
    <col min="11" max="11" width="18.5546875" style="3" customWidth="1"/>
    <col min="12" max="12" width="3.77734375" style="3" customWidth="1"/>
    <col min="13" max="13" width="18.5546875" style="14" customWidth="1"/>
    <col min="14" max="14" width="1.21875" style="14" customWidth="1"/>
    <col min="15" max="15" width="53.77734375" style="3" customWidth="1"/>
    <col min="16" max="16" width="21.77734375" style="3" bestFit="1" customWidth="1"/>
    <col min="17" max="17" width="25.77734375" style="3" customWidth="1"/>
    <col min="18" max="18" width="19.5546875" style="3" customWidth="1"/>
    <col min="19" max="16384" width="10.77734375" style="3"/>
  </cols>
  <sheetData>
    <row r="1" spans="1:14" ht="57.6" customHeight="1" x14ac:dyDescent="0.3"/>
    <row r="2" spans="1:14" ht="48.75" customHeight="1" x14ac:dyDescent="0.5">
      <c r="A2" s="109" t="s">
        <v>0</v>
      </c>
      <c r="B2" s="109"/>
      <c r="C2" s="110"/>
      <c r="D2" s="110"/>
      <c r="E2" s="110"/>
      <c r="F2" s="110"/>
      <c r="G2" s="110"/>
      <c r="H2" s="110"/>
      <c r="I2" s="110"/>
      <c r="J2" s="110"/>
      <c r="K2" s="110"/>
      <c r="M2" s="35"/>
      <c r="N2" s="35"/>
    </row>
    <row r="3" spans="1:14" x14ac:dyDescent="0.3">
      <c r="A3" s="31"/>
      <c r="B3" s="31"/>
      <c r="C3" s="32"/>
      <c r="D3" s="32"/>
      <c r="E3" s="32"/>
      <c r="F3" s="32"/>
      <c r="G3" s="32"/>
      <c r="H3" s="32"/>
      <c r="I3" s="32"/>
      <c r="J3" s="32"/>
      <c r="K3" s="32"/>
      <c r="M3" s="32"/>
      <c r="N3" s="32"/>
    </row>
    <row r="4" spans="1:14" ht="21" customHeight="1" x14ac:dyDescent="0.3">
      <c r="A4" s="32"/>
      <c r="C4" s="32"/>
      <c r="D4" s="32"/>
      <c r="E4" s="32"/>
      <c r="F4" s="32"/>
      <c r="G4" s="32"/>
      <c r="H4" s="32"/>
      <c r="I4" s="32"/>
      <c r="J4" s="32"/>
      <c r="K4" s="32"/>
      <c r="M4" s="32"/>
      <c r="N4" s="32"/>
    </row>
    <row r="5" spans="1:14" ht="18.600000000000001" thickBot="1" x14ac:dyDescent="0.35">
      <c r="A5" s="33" t="s">
        <v>139</v>
      </c>
      <c r="B5" s="34"/>
      <c r="C5" s="32"/>
      <c r="D5" s="32"/>
      <c r="E5" s="32"/>
      <c r="F5" s="32"/>
      <c r="G5" s="32"/>
      <c r="H5" s="32"/>
      <c r="I5" s="32"/>
      <c r="J5" s="32"/>
      <c r="K5" s="32"/>
      <c r="M5" s="32"/>
      <c r="N5" s="32"/>
    </row>
    <row r="6" spans="1:14" ht="15" thickTop="1" x14ac:dyDescent="0.3">
      <c r="A6" s="36"/>
      <c r="B6" s="37"/>
      <c r="C6" s="32"/>
      <c r="D6" s="32"/>
      <c r="E6" s="32"/>
      <c r="F6" s="32"/>
      <c r="G6" s="32"/>
      <c r="H6" s="32"/>
      <c r="I6" s="32"/>
      <c r="J6" s="32"/>
      <c r="K6" s="32"/>
      <c r="M6" s="32"/>
      <c r="N6" s="32"/>
    </row>
    <row r="7" spans="1:14" ht="32.25" customHeight="1" x14ac:dyDescent="0.3">
      <c r="A7" s="31">
        <v>5</v>
      </c>
      <c r="B7" s="34" t="str">
        <f>VLOOKUP(A7,Desplegables!$A$2:$C$12,3,0)</f>
        <v>FRECUENCIA COMPRA (actos)</v>
      </c>
      <c r="C7" s="37">
        <v>4</v>
      </c>
      <c r="D7" s="37">
        <v>5</v>
      </c>
      <c r="E7" s="37">
        <v>6</v>
      </c>
      <c r="F7" s="37">
        <v>7</v>
      </c>
      <c r="G7" s="37">
        <v>8</v>
      </c>
      <c r="H7" s="37">
        <v>9</v>
      </c>
      <c r="I7" s="37">
        <v>10</v>
      </c>
      <c r="J7" s="37">
        <v>11</v>
      </c>
      <c r="K7" s="37">
        <v>12</v>
      </c>
      <c r="M7" s="36"/>
      <c r="N7" s="32"/>
    </row>
    <row r="8" spans="1:14" ht="25.05" customHeight="1" x14ac:dyDescent="0.3">
      <c r="A8" s="38"/>
      <c r="B8" s="39"/>
      <c r="C8" s="28" t="str">
        <f>KPI_DATOS!D2</f>
        <v>TRIM 3 23</v>
      </c>
      <c r="D8" s="28" t="str">
        <f>KPI_DATOS!E2</f>
        <v>TRIM 4 23</v>
      </c>
      <c r="E8" s="28" t="str">
        <f>KPI_DATOS!F2</f>
        <v>TRIM 1 24</v>
      </c>
      <c r="F8" s="28" t="str">
        <f>KPI_DATOS!G2</f>
        <v>TRIM 2 24</v>
      </c>
      <c r="G8" s="28" t="str">
        <f>KPI_DATOS!H2</f>
        <v>TRIM 3 24</v>
      </c>
      <c r="H8" s="28" t="str">
        <f>KPI_DATOS!I2</f>
        <v>TRIM 4 24</v>
      </c>
      <c r="I8" s="28" t="str">
        <f>KPI_DATOS!J2</f>
        <v>TRIM 1 25</v>
      </c>
      <c r="J8" s="28" t="str">
        <f>KPI_DATOS!K2</f>
        <v>TRIM 2 25</v>
      </c>
      <c r="K8" s="28" t="str">
        <f>KPI_DATOS!L2</f>
        <v>TRIM 3 25</v>
      </c>
      <c r="L8" s="10"/>
      <c r="M8" s="28" t="str">
        <f>"Evolucion "&amp;K8&amp;" vs "&amp;G8</f>
        <v>Evolucion TRIM 3 25 vs TRIM 3 24</v>
      </c>
      <c r="N8" s="32"/>
    </row>
    <row r="9" spans="1:14" ht="20.25" customHeight="1" x14ac:dyDescent="0.3">
      <c r="A9" s="40" t="str">
        <f>KPI_DATOS!C3</f>
        <v>TOTAL BEBIDAS</v>
      </c>
      <c r="B9" s="41"/>
      <c r="C9" s="48">
        <f>IF($A$7&lt;4,VLOOKUP($B$7&amp;$A9,KPI_DATOS!$A:$L,C$7,0)/1000,VLOOKUP($B$7&amp;$A9,KPI_DATOS!$A:$L,C$7,0))</f>
        <v>31.667689885268601</v>
      </c>
      <c r="D9" s="48">
        <f>IF($A$7&lt;4,VLOOKUP($B$7&amp;$A9,KPI_DATOS!$A:$L,D$7,0)/1000,VLOOKUP($B$7&amp;$A9,KPI_DATOS!$A:$L,D$7,0))</f>
        <v>22.688407656875299</v>
      </c>
      <c r="E9" s="48">
        <f>IF($A$7&lt;4,VLOOKUP($B$7&amp;$A9,KPI_DATOS!$A:$L,E$7,0)/1000,VLOOKUP($B$7&amp;$A9,KPI_DATOS!$A:$L,E$7,0))</f>
        <v>22.6708662707405</v>
      </c>
      <c r="F9" s="48">
        <f>IF($A$7&lt;4,VLOOKUP($B$7&amp;$A9,KPI_DATOS!$A:$L,F$7,0)/1000,VLOOKUP($B$7&amp;$A9,KPI_DATOS!$A:$L,F$7,0))</f>
        <v>23.247697483437499</v>
      </c>
      <c r="G9" s="48">
        <f>IF($A$7&lt;4,VLOOKUP($B$7&amp;$A9,KPI_DATOS!$A:$L,G$7,0)/1000,VLOOKUP($B$7&amp;$A9,KPI_DATOS!$A:$L,G$7,0))</f>
        <v>30.9061708660067</v>
      </c>
      <c r="H9" s="48">
        <f>IF($A$7&lt;4,VLOOKUP($B$7&amp;$A9,KPI_DATOS!$A:$L,H$7,0)/1000,VLOOKUP($B$7&amp;$A9,KPI_DATOS!$A:$L,H$7,0))</f>
        <v>22.294202141974701</v>
      </c>
      <c r="I9" s="48">
        <f>IF($A$7&lt;4,VLOOKUP($B$7&amp;$A9,KPI_DATOS!$A:$L,I$7,0)/1000,VLOOKUP($B$7&amp;$A9,KPI_DATOS!$A:$L,I$7,0))</f>
        <v>22.003583070219801</v>
      </c>
      <c r="J9" s="48">
        <f>IF($A$7&lt;4,VLOOKUP($B$7&amp;$A9,KPI_DATOS!$A:$L,J$7,0)/1000,VLOOKUP($B$7&amp;$A9,KPI_DATOS!$A:$L,J$7,0))</f>
        <v>22.6593026833932</v>
      </c>
      <c r="K9" s="48">
        <f>IF($A$7&lt;4,VLOOKUP($B$7&amp;$A9,KPI_DATOS!$A:$L,K$7,0)/1000,VLOOKUP($B$7&amp;$A9,KPI_DATOS!$A:$L,K$7,0))</f>
        <v>29.622841993280701</v>
      </c>
      <c r="L9" s="10"/>
      <c r="M9" s="29">
        <f>IFERROR(IF(A7=4,(K9-G9),((K9/G9-1)*100)),"-")</f>
        <v>-4.1523386325981733</v>
      </c>
      <c r="N9" s="32"/>
    </row>
    <row r="10" spans="1:14" ht="20.25" customHeight="1" x14ac:dyDescent="0.3">
      <c r="A10" s="42" t="str">
        <f>KPI_DATOS!C4</f>
        <v>.Total Bebidas Caliente</v>
      </c>
      <c r="B10" s="41"/>
      <c r="C10" s="48">
        <f>IF($A$7&lt;4,VLOOKUP($B$7&amp;$A10,KPI_DATOS!$A:$L,C$7,0)/1000,VLOOKUP($B$7&amp;$A10,KPI_DATOS!$A:$L,C$7,0))</f>
        <v>19.664051501977699</v>
      </c>
      <c r="D10" s="48">
        <f>IF($A$7&lt;4,VLOOKUP($B$7&amp;$A10,KPI_DATOS!$A:$L,D$7,0)/1000,VLOOKUP($B$7&amp;$A10,KPI_DATOS!$A:$L,D$7,0))</f>
        <v>15.8572865189431</v>
      </c>
      <c r="E10" s="48">
        <f>IF($A$7&lt;4,VLOOKUP($B$7&amp;$A10,KPI_DATOS!$A:$L,E$7,0)/1000,VLOOKUP($B$7&amp;$A10,KPI_DATOS!$A:$L,E$7,0))</f>
        <v>16.6918267814474</v>
      </c>
      <c r="F10" s="48">
        <f>IF($A$7&lt;4,VLOOKUP($B$7&amp;$A10,KPI_DATOS!$A:$L,F$7,0)/1000,VLOOKUP($B$7&amp;$A10,KPI_DATOS!$A:$L,F$7,0))</f>
        <v>16.082980529243901</v>
      </c>
      <c r="G10" s="48">
        <f>IF($A$7&lt;4,VLOOKUP($B$7&amp;$A10,KPI_DATOS!$A:$L,G$7,0)/1000,VLOOKUP($B$7&amp;$A10,KPI_DATOS!$A:$L,G$7,0))</f>
        <v>19.537147313229301</v>
      </c>
      <c r="H10" s="48">
        <f>IF($A$7&lt;4,VLOOKUP($B$7&amp;$A10,KPI_DATOS!$A:$L,H$7,0)/1000,VLOOKUP($B$7&amp;$A10,KPI_DATOS!$A:$L,H$7,0))</f>
        <v>15.465592299866501</v>
      </c>
      <c r="I10" s="48">
        <f>IF($A$7&lt;4,VLOOKUP($B$7&amp;$A10,KPI_DATOS!$A:$L,I$7,0)/1000,VLOOKUP($B$7&amp;$A10,KPI_DATOS!$A:$L,I$7,0))</f>
        <v>15.998294665938699</v>
      </c>
      <c r="J10" s="48">
        <f>IF($A$7&lt;4,VLOOKUP($B$7&amp;$A10,KPI_DATOS!$A:$L,J$7,0)/1000,VLOOKUP($B$7&amp;$A10,KPI_DATOS!$A:$L,J$7,0))</f>
        <v>15.4928418869951</v>
      </c>
      <c r="K10" s="48">
        <f>IF($A$7&lt;4,VLOOKUP($B$7&amp;$A10,KPI_DATOS!$A:$L,K$7,0)/1000,VLOOKUP($B$7&amp;$A10,KPI_DATOS!$A:$L,K$7,0))</f>
        <v>18.7255423265768</v>
      </c>
      <c r="L10" s="10"/>
      <c r="M10" s="29">
        <f t="shared" ref="M10:M60" si="0">IFERROR(IF(A8=4,(K10-G10),((K10/G10-1)*100)),"-")</f>
        <v>-4.1541632134950106</v>
      </c>
      <c r="N10" s="32"/>
    </row>
    <row r="11" spans="1:14" ht="20.25" customHeight="1" x14ac:dyDescent="0.3">
      <c r="A11" s="43" t="str">
        <f>KPI_DATOS!C5</f>
        <v>Cafe</v>
      </c>
      <c r="B11" s="41"/>
      <c r="C11" s="48">
        <f>IF($A$7&lt;4,VLOOKUP($B$7&amp;$A11,KPI_DATOS!$A:$L,C$7,0)/1000,VLOOKUP($B$7&amp;$A11,KPI_DATOS!$A:$L,C$7,0))</f>
        <v>12.810491634783601</v>
      </c>
      <c r="D11" s="48">
        <f>IF($A$7&lt;4,VLOOKUP($B$7&amp;$A11,KPI_DATOS!$A:$L,D$7,0)/1000,VLOOKUP($B$7&amp;$A11,KPI_DATOS!$A:$L,D$7,0))</f>
        <v>10.8725738151425</v>
      </c>
      <c r="E11" s="48">
        <f>IF($A$7&lt;4,VLOOKUP($B$7&amp;$A11,KPI_DATOS!$A:$L,E$7,0)/1000,VLOOKUP($B$7&amp;$A11,KPI_DATOS!$A:$L,E$7,0))</f>
        <v>11.467718466369799</v>
      </c>
      <c r="F11" s="48">
        <f>IF($A$7&lt;4,VLOOKUP($B$7&amp;$A11,KPI_DATOS!$A:$L,F$7,0)/1000,VLOOKUP($B$7&amp;$A11,KPI_DATOS!$A:$L,F$7,0))</f>
        <v>11.236487023728801</v>
      </c>
      <c r="G11" s="48">
        <f>IF($A$7&lt;4,VLOOKUP($B$7&amp;$A11,KPI_DATOS!$A:$L,G$7,0)/1000,VLOOKUP($B$7&amp;$A11,KPI_DATOS!$A:$L,G$7,0))</f>
        <v>13.1158816235322</v>
      </c>
      <c r="H11" s="48">
        <f>IF($A$7&lt;4,VLOOKUP($B$7&amp;$A11,KPI_DATOS!$A:$L,H$7,0)/1000,VLOOKUP($B$7&amp;$A11,KPI_DATOS!$A:$L,H$7,0))</f>
        <v>10.791193533864201</v>
      </c>
      <c r="I11" s="48">
        <f>IF($A$7&lt;4,VLOOKUP($B$7&amp;$A11,KPI_DATOS!$A:$L,I$7,0)/1000,VLOOKUP($B$7&amp;$A11,KPI_DATOS!$A:$L,I$7,0))</f>
        <v>11.061124070424</v>
      </c>
      <c r="J11" s="48">
        <f>IF($A$7&lt;4,VLOOKUP($B$7&amp;$A11,KPI_DATOS!$A:$L,J$7,0)/1000,VLOOKUP($B$7&amp;$A11,KPI_DATOS!$A:$L,J$7,0))</f>
        <v>10.9497123989466</v>
      </c>
      <c r="K11" s="48">
        <f>IF($A$7&lt;4,VLOOKUP($B$7&amp;$A11,KPI_DATOS!$A:$L,K$7,0)/1000,VLOOKUP($B$7&amp;$A11,KPI_DATOS!$A:$L,K$7,0))</f>
        <v>12.775275261775199</v>
      </c>
      <c r="L11" s="10"/>
      <c r="M11" s="29">
        <f t="shared" si="0"/>
        <v>-2.5969002430297428</v>
      </c>
      <c r="N11" s="32"/>
    </row>
    <row r="12" spans="1:14" ht="20.25" customHeight="1" x14ac:dyDescent="0.3">
      <c r="A12" s="43" t="str">
        <f>KPI_DATOS!C6</f>
        <v>Leche+bebidas vegetales</v>
      </c>
      <c r="B12" s="41"/>
      <c r="C12" s="48">
        <f>IF($A$7&lt;4,VLOOKUP($B$7&amp;$A12,KPI_DATOS!$A:$L,C$7,0)/1000,VLOOKUP($B$7&amp;$A12,KPI_DATOS!$A:$L,C$7,0))</f>
        <v>13.562059400610099</v>
      </c>
      <c r="D12" s="48">
        <f>IF($A$7&lt;4,VLOOKUP($B$7&amp;$A12,KPI_DATOS!$A:$L,D$7,0)/1000,VLOOKUP($B$7&amp;$A12,KPI_DATOS!$A:$L,D$7,0))</f>
        <v>11.1379096180431</v>
      </c>
      <c r="E12" s="48">
        <f>IF($A$7&lt;4,VLOOKUP($B$7&amp;$A12,KPI_DATOS!$A:$L,E$7,0)/1000,VLOOKUP($B$7&amp;$A12,KPI_DATOS!$A:$L,E$7,0))</f>
        <v>11.745723770880501</v>
      </c>
      <c r="F12" s="48">
        <f>IF($A$7&lt;4,VLOOKUP($B$7&amp;$A12,KPI_DATOS!$A:$L,F$7,0)/1000,VLOOKUP($B$7&amp;$A12,KPI_DATOS!$A:$L,F$7,0))</f>
        <v>11.432234037392901</v>
      </c>
      <c r="G12" s="48">
        <f>IF($A$7&lt;4,VLOOKUP($B$7&amp;$A12,KPI_DATOS!$A:$L,G$7,0)/1000,VLOOKUP($B$7&amp;$A12,KPI_DATOS!$A:$L,G$7,0))</f>
        <v>13.735316620548099</v>
      </c>
      <c r="H12" s="48">
        <f>IF($A$7&lt;4,VLOOKUP($B$7&amp;$A12,KPI_DATOS!$A:$L,H$7,0)/1000,VLOOKUP($B$7&amp;$A12,KPI_DATOS!$A:$L,H$7,0))</f>
        <v>10.9275431739119</v>
      </c>
      <c r="I12" s="48">
        <f>IF($A$7&lt;4,VLOOKUP($B$7&amp;$A12,KPI_DATOS!$A:$L,I$7,0)/1000,VLOOKUP($B$7&amp;$A12,KPI_DATOS!$A:$L,I$7,0))</f>
        <v>11.2283408761537</v>
      </c>
      <c r="J12" s="48">
        <f>IF($A$7&lt;4,VLOOKUP($B$7&amp;$A12,KPI_DATOS!$A:$L,J$7,0)/1000,VLOOKUP($B$7&amp;$A12,KPI_DATOS!$A:$L,J$7,0))</f>
        <v>10.7942249571601</v>
      </c>
      <c r="K12" s="48">
        <f>IF($A$7&lt;4,VLOOKUP($B$7&amp;$A12,KPI_DATOS!$A:$L,K$7,0)/1000,VLOOKUP($B$7&amp;$A12,KPI_DATOS!$A:$L,K$7,0))</f>
        <v>12.8549482269195</v>
      </c>
      <c r="L12" s="10"/>
      <c r="M12" s="29">
        <f t="shared" si="0"/>
        <v>-6.4095238424395902</v>
      </c>
      <c r="N12" s="32"/>
    </row>
    <row r="13" spans="1:14" ht="20.25" customHeight="1" x14ac:dyDescent="0.3">
      <c r="A13" s="44" t="str">
        <f>KPI_DATOS!C7</f>
        <v>Leche</v>
      </c>
      <c r="B13" s="41"/>
      <c r="C13" s="48">
        <f>IF($A$7&lt;4,VLOOKUP($B$7&amp;$A13,KPI_DATOS!$A:$L,C$7,0)/1000,VLOOKUP($B$7&amp;$A13,KPI_DATOS!$A:$L,C$7,0))</f>
        <v>13.2763794837412</v>
      </c>
      <c r="D13" s="48">
        <f>IF($A$7&lt;4,VLOOKUP($B$7&amp;$A13,KPI_DATOS!$A:$L,D$7,0)/1000,VLOOKUP($B$7&amp;$A13,KPI_DATOS!$A:$L,D$7,0))</f>
        <v>10.9432382091825</v>
      </c>
      <c r="E13" s="48">
        <f>IF($A$7&lt;4,VLOOKUP($B$7&amp;$A13,KPI_DATOS!$A:$L,E$7,0)/1000,VLOOKUP($B$7&amp;$A13,KPI_DATOS!$A:$L,E$7,0))</f>
        <v>11.5047966448463</v>
      </c>
      <c r="F13" s="48">
        <f>IF($A$7&lt;4,VLOOKUP($B$7&amp;$A13,KPI_DATOS!$A:$L,F$7,0)/1000,VLOOKUP($B$7&amp;$A13,KPI_DATOS!$A:$L,F$7,0))</f>
        <v>11.0955128233478</v>
      </c>
      <c r="G13" s="48">
        <f>IF($A$7&lt;4,VLOOKUP($B$7&amp;$A13,KPI_DATOS!$A:$L,G$7,0)/1000,VLOOKUP($B$7&amp;$A13,KPI_DATOS!$A:$L,G$7,0))</f>
        <v>13.3795202214684</v>
      </c>
      <c r="H13" s="48">
        <f>IF($A$7&lt;4,VLOOKUP($B$7&amp;$A13,KPI_DATOS!$A:$L,H$7,0)/1000,VLOOKUP($B$7&amp;$A13,KPI_DATOS!$A:$L,H$7,0))</f>
        <v>10.657133827982101</v>
      </c>
      <c r="I13" s="48">
        <f>IF($A$7&lt;4,VLOOKUP($B$7&amp;$A13,KPI_DATOS!$A:$L,I$7,0)/1000,VLOOKUP($B$7&amp;$A13,KPI_DATOS!$A:$L,I$7,0))</f>
        <v>10.9066611965484</v>
      </c>
      <c r="J13" s="48">
        <f>IF($A$7&lt;4,VLOOKUP($B$7&amp;$A13,KPI_DATOS!$A:$L,J$7,0)/1000,VLOOKUP($B$7&amp;$A13,KPI_DATOS!$A:$L,J$7,0))</f>
        <v>10.561081570692901</v>
      </c>
      <c r="K13" s="48">
        <f>IF($A$7&lt;4,VLOOKUP($B$7&amp;$A13,KPI_DATOS!$A:$L,K$7,0)/1000,VLOOKUP($B$7&amp;$A13,KPI_DATOS!$A:$L,K$7,0))</f>
        <v>12.557971675760999</v>
      </c>
      <c r="L13" s="10"/>
      <c r="M13" s="29">
        <f t="shared" si="0"/>
        <v>-6.1403438397526937</v>
      </c>
      <c r="N13" s="32"/>
    </row>
    <row r="14" spans="1:14" ht="20.25" customHeight="1" x14ac:dyDescent="0.3">
      <c r="A14" s="45" t="str">
        <f>KPI_DATOS!C8</f>
        <v>Leche Sola</v>
      </c>
      <c r="B14" s="41"/>
      <c r="C14" s="48">
        <f>IF($A$7&lt;4,VLOOKUP($B$7&amp;$A14,KPI_DATOS!$A:$L,C$7,0)/1000,VLOOKUP($B$7&amp;$A14,KPI_DATOS!$A:$L,C$7,0))</f>
        <v>1.73299190212698</v>
      </c>
      <c r="D14" s="48">
        <f>IF($A$7&lt;4,VLOOKUP($B$7&amp;$A14,KPI_DATOS!$A:$L,D$7,0)/1000,VLOOKUP($B$7&amp;$A14,KPI_DATOS!$A:$L,D$7,0))</f>
        <v>1.7907589153780401</v>
      </c>
      <c r="E14" s="48">
        <f>IF($A$7&lt;4,VLOOKUP($B$7&amp;$A14,KPI_DATOS!$A:$L,E$7,0)/1000,VLOOKUP($B$7&amp;$A14,KPI_DATOS!$A:$L,E$7,0))</f>
        <v>2.02382739710142</v>
      </c>
      <c r="F14" s="48">
        <f>IF($A$7&lt;4,VLOOKUP($B$7&amp;$A14,KPI_DATOS!$A:$L,F$7,0)/1000,VLOOKUP($B$7&amp;$A14,KPI_DATOS!$A:$L,F$7,0))</f>
        <v>1.73569391906582</v>
      </c>
      <c r="G14" s="48">
        <f>IF($A$7&lt;4,VLOOKUP($B$7&amp;$A14,KPI_DATOS!$A:$L,G$7,0)/1000,VLOOKUP($B$7&amp;$A14,KPI_DATOS!$A:$L,G$7,0))</f>
        <v>2.0486951163799598</v>
      </c>
      <c r="H14" s="48">
        <f>IF($A$7&lt;4,VLOOKUP($B$7&amp;$A14,KPI_DATOS!$A:$L,H$7,0)/1000,VLOOKUP($B$7&amp;$A14,KPI_DATOS!$A:$L,H$7,0))</f>
        <v>1.5687175692967299</v>
      </c>
      <c r="I14" s="48">
        <f>IF($A$7&lt;4,VLOOKUP($B$7&amp;$A14,KPI_DATOS!$A:$L,I$7,0)/1000,VLOOKUP($B$7&amp;$A14,KPI_DATOS!$A:$L,I$7,0))</f>
        <v>2.0412385784145002</v>
      </c>
      <c r="J14" s="48">
        <f>IF($A$7&lt;4,VLOOKUP($B$7&amp;$A14,KPI_DATOS!$A:$L,J$7,0)/1000,VLOOKUP($B$7&amp;$A14,KPI_DATOS!$A:$L,J$7,0))</f>
        <v>2.1569267101661298</v>
      </c>
      <c r="K14" s="48">
        <f>IF($A$7&lt;4,VLOOKUP($B$7&amp;$A14,KPI_DATOS!$A:$L,K$7,0)/1000,VLOOKUP($B$7&amp;$A14,KPI_DATOS!$A:$L,K$7,0))</f>
        <v>1.8637578960390999</v>
      </c>
      <c r="L14" s="10"/>
      <c r="M14" s="29">
        <f t="shared" si="0"/>
        <v>-9.0270738121172265</v>
      </c>
      <c r="N14" s="32"/>
    </row>
    <row r="15" spans="1:14" ht="20.25" customHeight="1" x14ac:dyDescent="0.3">
      <c r="A15" s="45" t="str">
        <f>KPI_DATOS!C9</f>
        <v>Leche Con Cacao</v>
      </c>
      <c r="B15" s="41"/>
      <c r="C15" s="48">
        <f>IF($A$7&lt;4,VLOOKUP($B$7&amp;$A15,KPI_DATOS!$A:$L,C$7,0)/1000,VLOOKUP($B$7&amp;$A15,KPI_DATOS!$A:$L,C$7,0))</f>
        <v>3.5974103753367599</v>
      </c>
      <c r="D15" s="48">
        <f>IF($A$7&lt;4,VLOOKUP($B$7&amp;$A15,KPI_DATOS!$A:$L,D$7,0)/1000,VLOOKUP($B$7&amp;$A15,KPI_DATOS!$A:$L,D$7,0))</f>
        <v>3.4115082313034799</v>
      </c>
      <c r="E15" s="48">
        <f>IF($A$7&lt;4,VLOOKUP($B$7&amp;$A15,KPI_DATOS!$A:$L,E$7,0)/1000,VLOOKUP($B$7&amp;$A15,KPI_DATOS!$A:$L,E$7,0))</f>
        <v>3.5146577986656</v>
      </c>
      <c r="F15" s="48">
        <f>IF($A$7&lt;4,VLOOKUP($B$7&amp;$A15,KPI_DATOS!$A:$L,F$7,0)/1000,VLOOKUP($B$7&amp;$A15,KPI_DATOS!$A:$L,F$7,0))</f>
        <v>3.0852767002930901</v>
      </c>
      <c r="G15" s="48">
        <f>IF($A$7&lt;4,VLOOKUP($B$7&amp;$A15,KPI_DATOS!$A:$L,G$7,0)/1000,VLOOKUP($B$7&amp;$A15,KPI_DATOS!$A:$L,G$7,0))</f>
        <v>3.34239494831411</v>
      </c>
      <c r="H15" s="48">
        <f>IF($A$7&lt;4,VLOOKUP($B$7&amp;$A15,KPI_DATOS!$A:$L,H$7,0)/1000,VLOOKUP($B$7&amp;$A15,KPI_DATOS!$A:$L,H$7,0))</f>
        <v>2.77899971473289</v>
      </c>
      <c r="I15" s="48">
        <f>IF($A$7&lt;4,VLOOKUP($B$7&amp;$A15,KPI_DATOS!$A:$L,I$7,0)/1000,VLOOKUP($B$7&amp;$A15,KPI_DATOS!$A:$L,I$7,0))</f>
        <v>2.9659239586366999</v>
      </c>
      <c r="J15" s="48">
        <f>IF($A$7&lt;4,VLOOKUP($B$7&amp;$A15,KPI_DATOS!$A:$L,J$7,0)/1000,VLOOKUP($B$7&amp;$A15,KPI_DATOS!$A:$L,J$7,0))</f>
        <v>3.32645787638595</v>
      </c>
      <c r="K15" s="48">
        <f>IF($A$7&lt;4,VLOOKUP($B$7&amp;$A15,KPI_DATOS!$A:$L,K$7,0)/1000,VLOOKUP($B$7&amp;$A15,KPI_DATOS!$A:$L,K$7,0))</f>
        <v>3.2988534204757198</v>
      </c>
      <c r="L15" s="10"/>
      <c r="M15" s="29">
        <f t="shared" si="0"/>
        <v>-1.3027044532948562</v>
      </c>
      <c r="N15" s="32"/>
    </row>
    <row r="16" spans="1:14" ht="20.25" customHeight="1" x14ac:dyDescent="0.3">
      <c r="A16" s="45" t="str">
        <f>KPI_DATOS!C10</f>
        <v>Leche Con Cafe</v>
      </c>
      <c r="B16" s="41"/>
      <c r="C16" s="48">
        <f>IF($A$7&lt;4,VLOOKUP($B$7&amp;$A16,KPI_DATOS!$A:$L,C$7,0)/1000,VLOOKUP($B$7&amp;$A16,KPI_DATOS!$A:$L,C$7,0))</f>
        <v>13.437498775177501</v>
      </c>
      <c r="D16" s="48">
        <f>IF($A$7&lt;4,VLOOKUP($B$7&amp;$A16,KPI_DATOS!$A:$L,D$7,0)/1000,VLOOKUP($B$7&amp;$A16,KPI_DATOS!$A:$L,D$7,0))</f>
        <v>10.956387343337299</v>
      </c>
      <c r="E16" s="48">
        <f>IF($A$7&lt;4,VLOOKUP($B$7&amp;$A16,KPI_DATOS!$A:$L,E$7,0)/1000,VLOOKUP($B$7&amp;$A16,KPI_DATOS!$A:$L,E$7,0))</f>
        <v>11.5908441566508</v>
      </c>
      <c r="F16" s="48">
        <f>IF($A$7&lt;4,VLOOKUP($B$7&amp;$A16,KPI_DATOS!$A:$L,F$7,0)/1000,VLOOKUP($B$7&amp;$A16,KPI_DATOS!$A:$L,F$7,0))</f>
        <v>11.1515052860643</v>
      </c>
      <c r="G16" s="48">
        <f>IF($A$7&lt;4,VLOOKUP($B$7&amp;$A16,KPI_DATOS!$A:$L,G$7,0)/1000,VLOOKUP($B$7&amp;$A16,KPI_DATOS!$A:$L,G$7,0))</f>
        <v>13.4829840892631</v>
      </c>
      <c r="H16" s="48">
        <f>IF($A$7&lt;4,VLOOKUP($B$7&amp;$A16,KPI_DATOS!$A:$L,H$7,0)/1000,VLOOKUP($B$7&amp;$A16,KPI_DATOS!$A:$L,H$7,0))</f>
        <v>10.776291282769</v>
      </c>
      <c r="I16" s="48">
        <f>IF($A$7&lt;4,VLOOKUP($B$7&amp;$A16,KPI_DATOS!$A:$L,I$7,0)/1000,VLOOKUP($B$7&amp;$A16,KPI_DATOS!$A:$L,I$7,0))</f>
        <v>10.9821013554308</v>
      </c>
      <c r="J16" s="48">
        <f>IF($A$7&lt;4,VLOOKUP($B$7&amp;$A16,KPI_DATOS!$A:$L,J$7,0)/1000,VLOOKUP($B$7&amp;$A16,KPI_DATOS!$A:$L,J$7,0))</f>
        <v>10.606466482848701</v>
      </c>
      <c r="K16" s="48">
        <f>IF($A$7&lt;4,VLOOKUP($B$7&amp;$A16,KPI_DATOS!$A:$L,K$7,0)/1000,VLOOKUP($B$7&amp;$A16,KPI_DATOS!$A:$L,K$7,0))</f>
        <v>12.773776639147201</v>
      </c>
      <c r="L16" s="10"/>
      <c r="M16" s="29">
        <f t="shared" si="0"/>
        <v>-5.2600184456248256</v>
      </c>
      <c r="N16" s="32"/>
    </row>
    <row r="17" spans="1:14" ht="20.25" customHeight="1" x14ac:dyDescent="0.3">
      <c r="A17" s="44" t="str">
        <f>KPI_DATOS!C11</f>
        <v>Bebidas Vegetales</v>
      </c>
      <c r="B17" s="41"/>
      <c r="C17" s="48">
        <f>IF($A$7&lt;4,VLOOKUP($B$7&amp;$A17,KPI_DATOS!$A:$L,C$7,0)/1000,VLOOKUP($B$7&amp;$A17,KPI_DATOS!$A:$L,C$7,0))</f>
        <v>6.22582148471996</v>
      </c>
      <c r="D17" s="48">
        <f>IF($A$7&lt;4,VLOOKUP($B$7&amp;$A17,KPI_DATOS!$A:$L,D$7,0)/1000,VLOOKUP($B$7&amp;$A17,KPI_DATOS!$A:$L,D$7,0))</f>
        <v>5.48647697959822</v>
      </c>
      <c r="E17" s="48">
        <f>IF($A$7&lt;4,VLOOKUP($B$7&amp;$A17,KPI_DATOS!$A:$L,E$7,0)/1000,VLOOKUP($B$7&amp;$A17,KPI_DATOS!$A:$L,E$7,0))</f>
        <v>6.0785993112720202</v>
      </c>
      <c r="F17" s="48">
        <f>IF($A$7&lt;4,VLOOKUP($B$7&amp;$A17,KPI_DATOS!$A:$L,F$7,0)/1000,VLOOKUP($B$7&amp;$A17,KPI_DATOS!$A:$L,F$7,0))</f>
        <v>6.4344304243884798</v>
      </c>
      <c r="G17" s="48">
        <f>IF($A$7&lt;4,VLOOKUP($B$7&amp;$A17,KPI_DATOS!$A:$L,G$7,0)/1000,VLOOKUP($B$7&amp;$A17,KPI_DATOS!$A:$L,G$7,0))</f>
        <v>6.7095268670149899</v>
      </c>
      <c r="H17" s="48">
        <f>IF($A$7&lt;4,VLOOKUP($B$7&amp;$A17,KPI_DATOS!$A:$L,H$7,0)/1000,VLOOKUP($B$7&amp;$A17,KPI_DATOS!$A:$L,H$7,0))</f>
        <v>5.8766145427309304</v>
      </c>
      <c r="I17" s="48">
        <f>IF($A$7&lt;4,VLOOKUP($B$7&amp;$A17,KPI_DATOS!$A:$L,I$7,0)/1000,VLOOKUP($B$7&amp;$A17,KPI_DATOS!$A:$L,I$7,0))</f>
        <v>6.1375363891929204</v>
      </c>
      <c r="J17" s="48">
        <f>IF($A$7&lt;4,VLOOKUP($B$7&amp;$A17,KPI_DATOS!$A:$L,J$7,0)/1000,VLOOKUP($B$7&amp;$A17,KPI_DATOS!$A:$L,J$7,0))</f>
        <v>5.4853749358549804</v>
      </c>
      <c r="K17" s="48">
        <f>IF($A$7&lt;4,VLOOKUP($B$7&amp;$A17,KPI_DATOS!$A:$L,K$7,0)/1000,VLOOKUP($B$7&amp;$A17,KPI_DATOS!$A:$L,K$7,0))</f>
        <v>6.2784251497461403</v>
      </c>
      <c r="L17" s="10"/>
      <c r="M17" s="29">
        <f t="shared" si="0"/>
        <v>-6.4252178404442866</v>
      </c>
      <c r="N17" s="32"/>
    </row>
    <row r="18" spans="1:14" ht="20.25" customHeight="1" x14ac:dyDescent="0.3">
      <c r="A18" s="43" t="str">
        <f>KPI_DATOS!C12</f>
        <v>Infusiones</v>
      </c>
      <c r="B18" s="41"/>
      <c r="C18" s="48">
        <f>IF($A$7&lt;4,VLOOKUP($B$7&amp;$A18,KPI_DATOS!$A:$L,C$7,0)/1000,VLOOKUP($B$7&amp;$A18,KPI_DATOS!$A:$L,C$7,0))</f>
        <v>3.8638551904147498</v>
      </c>
      <c r="D18" s="48">
        <f>IF($A$7&lt;4,VLOOKUP($B$7&amp;$A18,KPI_DATOS!$A:$L,D$7,0)/1000,VLOOKUP($B$7&amp;$A18,KPI_DATOS!$A:$L,D$7,0))</f>
        <v>3.1939084862946401</v>
      </c>
      <c r="E18" s="48">
        <f>IF($A$7&lt;4,VLOOKUP($B$7&amp;$A18,KPI_DATOS!$A:$L,E$7,0)/1000,VLOOKUP($B$7&amp;$A18,KPI_DATOS!$A:$L,E$7,0))</f>
        <v>3.5449693166107199</v>
      </c>
      <c r="F18" s="48">
        <f>IF($A$7&lt;4,VLOOKUP($B$7&amp;$A18,KPI_DATOS!$A:$L,F$7,0)/1000,VLOOKUP($B$7&amp;$A18,KPI_DATOS!$A:$L,F$7,0))</f>
        <v>3.2874532112761798</v>
      </c>
      <c r="G18" s="48">
        <f>IF($A$7&lt;4,VLOOKUP($B$7&amp;$A18,KPI_DATOS!$A:$L,G$7,0)/1000,VLOOKUP($B$7&amp;$A18,KPI_DATOS!$A:$L,G$7,0))</f>
        <v>3.6510162330963198</v>
      </c>
      <c r="H18" s="48">
        <f>IF($A$7&lt;4,VLOOKUP($B$7&amp;$A18,KPI_DATOS!$A:$L,H$7,0)/1000,VLOOKUP($B$7&amp;$A18,KPI_DATOS!$A:$L,H$7,0))</f>
        <v>3.2914305993850599</v>
      </c>
      <c r="I18" s="48">
        <f>IF($A$7&lt;4,VLOOKUP($B$7&amp;$A18,KPI_DATOS!$A:$L,I$7,0)/1000,VLOOKUP($B$7&amp;$A18,KPI_DATOS!$A:$L,I$7,0))</f>
        <v>3.7203590913159199</v>
      </c>
      <c r="J18" s="48">
        <f>IF($A$7&lt;4,VLOOKUP($B$7&amp;$A18,KPI_DATOS!$A:$L,J$7,0)/1000,VLOOKUP($B$7&amp;$A18,KPI_DATOS!$A:$L,J$7,0))</f>
        <v>3.4475783140132701</v>
      </c>
      <c r="K18" s="48">
        <f>IF($A$7&lt;4,VLOOKUP($B$7&amp;$A18,KPI_DATOS!$A:$L,K$7,0)/1000,VLOOKUP($B$7&amp;$A18,KPI_DATOS!$A:$L,K$7,0))</f>
        <v>4.0113517145330304</v>
      </c>
      <c r="L18" s="10"/>
      <c r="M18" s="29">
        <f t="shared" si="0"/>
        <v>9.8694571163580047</v>
      </c>
      <c r="N18" s="32"/>
    </row>
    <row r="19" spans="1:14" ht="20.25" customHeight="1" x14ac:dyDescent="0.3">
      <c r="A19" s="43" t="str">
        <f>KPI_DATOS!C13</f>
        <v>Resto Bebidas Caliente</v>
      </c>
      <c r="B19" s="41"/>
      <c r="C19" s="48">
        <f>IF($A$7&lt;4,VLOOKUP($B$7&amp;$A19,KPI_DATOS!$A:$L,C$7,0)/1000,VLOOKUP($B$7&amp;$A19,KPI_DATOS!$A:$L,C$7,0))</f>
        <v>2.42265455432159</v>
      </c>
      <c r="D19" s="48">
        <f>IF($A$7&lt;4,VLOOKUP($B$7&amp;$A19,KPI_DATOS!$A:$L,D$7,0)/1000,VLOOKUP($B$7&amp;$A19,KPI_DATOS!$A:$L,D$7,0))</f>
        <v>2.1970288369783502</v>
      </c>
      <c r="E19" s="48">
        <f>IF($A$7&lt;4,VLOOKUP($B$7&amp;$A19,KPI_DATOS!$A:$L,E$7,0)/1000,VLOOKUP($B$7&amp;$A19,KPI_DATOS!$A:$L,E$7,0))</f>
        <v>2.3665098782112999</v>
      </c>
      <c r="F19" s="48">
        <f>IF($A$7&lt;4,VLOOKUP($B$7&amp;$A19,KPI_DATOS!$A:$L,F$7,0)/1000,VLOOKUP($B$7&amp;$A19,KPI_DATOS!$A:$L,F$7,0))</f>
        <v>1.9883804233032101</v>
      </c>
      <c r="G19" s="48">
        <f>IF($A$7&lt;4,VLOOKUP($B$7&amp;$A19,KPI_DATOS!$A:$L,G$7,0)/1000,VLOOKUP($B$7&amp;$A19,KPI_DATOS!$A:$L,G$7,0))</f>
        <v>2.5014982170890301</v>
      </c>
      <c r="H19" s="48">
        <f>IF($A$7&lt;4,VLOOKUP($B$7&amp;$A19,KPI_DATOS!$A:$L,H$7,0)/1000,VLOOKUP($B$7&amp;$A19,KPI_DATOS!$A:$L,H$7,0))</f>
        <v>2.2463069895385499</v>
      </c>
      <c r="I19" s="48">
        <f>IF($A$7&lt;4,VLOOKUP($B$7&amp;$A19,KPI_DATOS!$A:$L,I$7,0)/1000,VLOOKUP($B$7&amp;$A19,KPI_DATOS!$A:$L,I$7,0))</f>
        <v>2.2892054355321099</v>
      </c>
      <c r="J19" s="48">
        <f>IF($A$7&lt;4,VLOOKUP($B$7&amp;$A19,KPI_DATOS!$A:$L,J$7,0)/1000,VLOOKUP($B$7&amp;$A19,KPI_DATOS!$A:$L,J$7,0))</f>
        <v>2.3469764995374098</v>
      </c>
      <c r="K19" s="48">
        <f>IF($A$7&lt;4,VLOOKUP($B$7&amp;$A19,KPI_DATOS!$A:$L,K$7,0)/1000,VLOOKUP($B$7&amp;$A19,KPI_DATOS!$A:$L,K$7,0))</f>
        <v>2.5756116705788998</v>
      </c>
      <c r="L19" s="10"/>
      <c r="M19" s="29">
        <f t="shared" si="0"/>
        <v>2.9627625949745884</v>
      </c>
      <c r="N19" s="32"/>
    </row>
    <row r="20" spans="1:14" ht="20.25" customHeight="1" x14ac:dyDescent="0.3">
      <c r="A20" s="42" t="str">
        <f>KPI_DATOS!C14</f>
        <v>.Total Bebidas Frias</v>
      </c>
      <c r="B20" s="41"/>
      <c r="C20" s="48">
        <f>IF($A$7&lt;4,VLOOKUP($B$7&amp;$A20,KPI_DATOS!$A:$L,C$7,0)/1000,VLOOKUP($B$7&amp;$A20,KPI_DATOS!$A:$L,C$7,0))</f>
        <v>20.0009788235669</v>
      </c>
      <c r="D20" s="48">
        <f>IF($A$7&lt;4,VLOOKUP($B$7&amp;$A20,KPI_DATOS!$A:$L,D$7,0)/1000,VLOOKUP($B$7&amp;$A20,KPI_DATOS!$A:$L,D$7,0))</f>
        <v>12.874901882619</v>
      </c>
      <c r="E20" s="48">
        <f>IF($A$7&lt;4,VLOOKUP($B$7&amp;$A20,KPI_DATOS!$A:$L,E$7,0)/1000,VLOOKUP($B$7&amp;$A20,KPI_DATOS!$A:$L,E$7,0))</f>
        <v>12.426211543560299</v>
      </c>
      <c r="F20" s="48">
        <f>IF($A$7&lt;4,VLOOKUP($B$7&amp;$A20,KPI_DATOS!$A:$L,F$7,0)/1000,VLOOKUP($B$7&amp;$A20,KPI_DATOS!$A:$L,F$7,0))</f>
        <v>13.704605703761599</v>
      </c>
      <c r="G20" s="48">
        <f>IF($A$7&lt;4,VLOOKUP($B$7&amp;$A20,KPI_DATOS!$A:$L,G$7,0)/1000,VLOOKUP($B$7&amp;$A20,KPI_DATOS!$A:$L,G$7,0))</f>
        <v>19.481702280671801</v>
      </c>
      <c r="H20" s="48">
        <f>IF($A$7&lt;4,VLOOKUP($B$7&amp;$A20,KPI_DATOS!$A:$L,H$7,0)/1000,VLOOKUP($B$7&amp;$A20,KPI_DATOS!$A:$L,H$7,0))</f>
        <v>12.9181413447517</v>
      </c>
      <c r="I20" s="48">
        <f>IF($A$7&lt;4,VLOOKUP($B$7&amp;$A20,KPI_DATOS!$A:$L,I$7,0)/1000,VLOOKUP($B$7&amp;$A20,KPI_DATOS!$A:$L,I$7,0))</f>
        <v>12.4427843318607</v>
      </c>
      <c r="J20" s="48">
        <f>IF($A$7&lt;4,VLOOKUP($B$7&amp;$A20,KPI_DATOS!$A:$L,J$7,0)/1000,VLOOKUP($B$7&amp;$A20,KPI_DATOS!$A:$L,J$7,0))</f>
        <v>13.702156651679401</v>
      </c>
      <c r="K20" s="48">
        <f>IF($A$7&lt;4,VLOOKUP($B$7&amp;$A20,KPI_DATOS!$A:$L,K$7,0)/1000,VLOOKUP($B$7&amp;$A20,KPI_DATOS!$A:$L,K$7,0))</f>
        <v>18.868481152779299</v>
      </c>
      <c r="L20" s="10"/>
      <c r="M20" s="29">
        <f t="shared" si="0"/>
        <v>-3.1476773387554058</v>
      </c>
      <c r="N20" s="32"/>
    </row>
    <row r="21" spans="1:14" ht="20.25" customHeight="1" x14ac:dyDescent="0.3">
      <c r="A21" s="43" t="str">
        <f>KPI_DATOS!C15</f>
        <v>Total bebidas de vino</v>
      </c>
      <c r="B21" s="41"/>
      <c r="C21" s="48">
        <f>IF($A$7&lt;4,VLOOKUP($B$7&amp;$A21,KPI_DATOS!$A:$L,C$7,0)/1000,VLOOKUP($B$7&amp;$A21,KPI_DATOS!$A:$L,C$7,0))</f>
        <v>4.6248881581986199</v>
      </c>
      <c r="D21" s="48">
        <f>IF($A$7&lt;4,VLOOKUP($B$7&amp;$A21,KPI_DATOS!$A:$L,D$7,0)/1000,VLOOKUP($B$7&amp;$A21,KPI_DATOS!$A:$L,D$7,0))</f>
        <v>3.9547960475926902</v>
      </c>
      <c r="E21" s="48">
        <f>IF($A$7&lt;4,VLOOKUP($B$7&amp;$A21,KPI_DATOS!$A:$L,E$7,0)/1000,VLOOKUP($B$7&amp;$A21,KPI_DATOS!$A:$L,E$7,0))</f>
        <v>4.0319367081850102</v>
      </c>
      <c r="F21" s="48">
        <f>IF($A$7&lt;4,VLOOKUP($B$7&amp;$A21,KPI_DATOS!$A:$L,F$7,0)/1000,VLOOKUP($B$7&amp;$A21,KPI_DATOS!$A:$L,F$7,0))</f>
        <v>4.0195000636152596</v>
      </c>
      <c r="G21" s="48">
        <f>IF($A$7&lt;4,VLOOKUP($B$7&amp;$A21,KPI_DATOS!$A:$L,G$7,0)/1000,VLOOKUP($B$7&amp;$A21,KPI_DATOS!$A:$L,G$7,0))</f>
        <v>4.7791669443860503</v>
      </c>
      <c r="H21" s="48">
        <f>IF($A$7&lt;4,VLOOKUP($B$7&amp;$A21,KPI_DATOS!$A:$L,H$7,0)/1000,VLOOKUP($B$7&amp;$A21,KPI_DATOS!$A:$L,H$7,0))</f>
        <v>4.18694461085318</v>
      </c>
      <c r="I21" s="48">
        <f>IF($A$7&lt;4,VLOOKUP($B$7&amp;$A21,KPI_DATOS!$A:$L,I$7,0)/1000,VLOOKUP($B$7&amp;$A21,KPI_DATOS!$A:$L,I$7,0))</f>
        <v>4.0788201036810303</v>
      </c>
      <c r="J21" s="48">
        <f>IF($A$7&lt;4,VLOOKUP($B$7&amp;$A21,KPI_DATOS!$A:$L,J$7,0)/1000,VLOOKUP($B$7&amp;$A21,KPI_DATOS!$A:$L,J$7,0))</f>
        <v>4.1520136940411803</v>
      </c>
      <c r="K21" s="48">
        <f>IF($A$7&lt;4,VLOOKUP($B$7&amp;$A21,KPI_DATOS!$A:$L,K$7,0)/1000,VLOOKUP($B$7&amp;$A21,KPI_DATOS!$A:$L,K$7,0))</f>
        <v>4.5725902125775404</v>
      </c>
      <c r="L21" s="10"/>
      <c r="M21" s="29">
        <f t="shared" si="0"/>
        <v>-4.3224422626870096</v>
      </c>
      <c r="N21" s="32"/>
    </row>
    <row r="22" spans="1:14" ht="20.25" customHeight="1" x14ac:dyDescent="0.3">
      <c r="A22" s="44" t="str">
        <f>KPI_DATOS!C16</f>
        <v>Vino</v>
      </c>
      <c r="B22" s="41"/>
      <c r="C22" s="48">
        <f>IF($A$7&lt;4,VLOOKUP($B$7&amp;$A22,KPI_DATOS!$A:$L,C$7,0)/1000,VLOOKUP($B$7&amp;$A22,KPI_DATOS!$A:$L,C$7,0))</f>
        <v>4.5355424092218097</v>
      </c>
      <c r="D22" s="48">
        <f>IF($A$7&lt;4,VLOOKUP($B$7&amp;$A22,KPI_DATOS!$A:$L,D$7,0)/1000,VLOOKUP($B$7&amp;$A22,KPI_DATOS!$A:$L,D$7,0))</f>
        <v>3.96288878597821</v>
      </c>
      <c r="E22" s="48">
        <f>IF($A$7&lt;4,VLOOKUP($B$7&amp;$A22,KPI_DATOS!$A:$L,E$7,0)/1000,VLOOKUP($B$7&amp;$A22,KPI_DATOS!$A:$L,E$7,0))</f>
        <v>4.0916869796269904</v>
      </c>
      <c r="F22" s="48">
        <f>IF($A$7&lt;4,VLOOKUP($B$7&amp;$A22,KPI_DATOS!$A:$L,F$7,0)/1000,VLOOKUP($B$7&amp;$A22,KPI_DATOS!$A:$L,F$7,0))</f>
        <v>4.0910290925807198</v>
      </c>
      <c r="G22" s="48">
        <f>IF($A$7&lt;4,VLOOKUP($B$7&amp;$A22,KPI_DATOS!$A:$L,G$7,0)/1000,VLOOKUP($B$7&amp;$A22,KPI_DATOS!$A:$L,G$7,0))</f>
        <v>4.6965167393887199</v>
      </c>
      <c r="H22" s="48">
        <f>IF($A$7&lt;4,VLOOKUP($B$7&amp;$A22,KPI_DATOS!$A:$L,H$7,0)/1000,VLOOKUP($B$7&amp;$A22,KPI_DATOS!$A:$L,H$7,0))</f>
        <v>4.2180114883095303</v>
      </c>
      <c r="I22" s="48">
        <f>IF($A$7&lt;4,VLOOKUP($B$7&amp;$A22,KPI_DATOS!$A:$L,I$7,0)/1000,VLOOKUP($B$7&amp;$A22,KPI_DATOS!$A:$L,I$7,0))</f>
        <v>4.1073777666446301</v>
      </c>
      <c r="J22" s="48">
        <f>IF($A$7&lt;4,VLOOKUP($B$7&amp;$A22,KPI_DATOS!$A:$L,J$7,0)/1000,VLOOKUP($B$7&amp;$A22,KPI_DATOS!$A:$L,J$7,0))</f>
        <v>4.1608341832553801</v>
      </c>
      <c r="K22" s="48">
        <f>IF($A$7&lt;4,VLOOKUP($B$7&amp;$A22,KPI_DATOS!$A:$L,K$7,0)/1000,VLOOKUP($B$7&amp;$A22,KPI_DATOS!$A:$L,K$7,0))</f>
        <v>4.4956056764162797</v>
      </c>
      <c r="L22" s="10"/>
      <c r="M22" s="29">
        <f t="shared" si="0"/>
        <v>-4.2778738823060163</v>
      </c>
      <c r="N22" s="32"/>
    </row>
    <row r="23" spans="1:14" ht="20.25" customHeight="1" x14ac:dyDescent="0.3">
      <c r="A23" s="45" t="str">
        <f>KPI_DATOS!C17</f>
        <v>Tinto</v>
      </c>
      <c r="B23" s="41"/>
      <c r="C23" s="48">
        <f>IF($A$7&lt;4,VLOOKUP($B$7&amp;$A23,KPI_DATOS!$A:$L,C$7,0)/1000,VLOOKUP($B$7&amp;$A23,KPI_DATOS!$A:$L,C$7,0))</f>
        <v>3.4121832175081801</v>
      </c>
      <c r="D23" s="48">
        <f>IF($A$7&lt;4,VLOOKUP($B$7&amp;$A23,KPI_DATOS!$A:$L,D$7,0)/1000,VLOOKUP($B$7&amp;$A23,KPI_DATOS!$A:$L,D$7,0))</f>
        <v>3.26391847099391</v>
      </c>
      <c r="E23" s="48">
        <f>IF($A$7&lt;4,VLOOKUP($B$7&amp;$A23,KPI_DATOS!$A:$L,E$7,0)/1000,VLOOKUP($B$7&amp;$A23,KPI_DATOS!$A:$L,E$7,0))</f>
        <v>3.2343778328000901</v>
      </c>
      <c r="F23" s="48">
        <f>IF($A$7&lt;4,VLOOKUP($B$7&amp;$A23,KPI_DATOS!$A:$L,F$7,0)/1000,VLOOKUP($B$7&amp;$A23,KPI_DATOS!$A:$L,F$7,0))</f>
        <v>3.31780464621633</v>
      </c>
      <c r="G23" s="48">
        <f>IF($A$7&lt;4,VLOOKUP($B$7&amp;$A23,KPI_DATOS!$A:$L,G$7,0)/1000,VLOOKUP($B$7&amp;$A23,KPI_DATOS!$A:$L,G$7,0))</f>
        <v>3.7593003602630399</v>
      </c>
      <c r="H23" s="48">
        <f>IF($A$7&lt;4,VLOOKUP($B$7&amp;$A23,KPI_DATOS!$A:$L,H$7,0)/1000,VLOOKUP($B$7&amp;$A23,KPI_DATOS!$A:$L,H$7,0))</f>
        <v>3.4531571467457098</v>
      </c>
      <c r="I23" s="48">
        <f>IF($A$7&lt;4,VLOOKUP($B$7&amp;$A23,KPI_DATOS!$A:$L,I$7,0)/1000,VLOOKUP($B$7&amp;$A23,KPI_DATOS!$A:$L,I$7,0))</f>
        <v>3.5350664296640399</v>
      </c>
      <c r="J23" s="48">
        <f>IF($A$7&lt;4,VLOOKUP($B$7&amp;$A23,KPI_DATOS!$A:$L,J$7,0)/1000,VLOOKUP($B$7&amp;$A23,KPI_DATOS!$A:$L,J$7,0))</f>
        <v>3.52483018753512</v>
      </c>
      <c r="K23" s="48">
        <f>IF($A$7&lt;4,VLOOKUP($B$7&amp;$A23,KPI_DATOS!$A:$L,K$7,0)/1000,VLOOKUP($B$7&amp;$A23,KPI_DATOS!$A:$L,K$7,0))</f>
        <v>3.6254585990306198</v>
      </c>
      <c r="L23" s="10"/>
      <c r="M23" s="29">
        <f t="shared" si="0"/>
        <v>-3.5602837870357118</v>
      </c>
      <c r="N23" s="32"/>
    </row>
    <row r="24" spans="1:14" ht="20.25" customHeight="1" x14ac:dyDescent="0.3">
      <c r="A24" s="45" t="str">
        <f>KPI_DATOS!C18</f>
        <v>Blanco</v>
      </c>
      <c r="B24" s="41"/>
      <c r="C24" s="48">
        <f>IF($A$7&lt;4,VLOOKUP($B$7&amp;$A24,KPI_DATOS!$A:$L,C$7,0)/1000,VLOOKUP($B$7&amp;$A24,KPI_DATOS!$A:$L,C$7,0))</f>
        <v>3.4684567825522801</v>
      </c>
      <c r="D24" s="48">
        <f>IF($A$7&lt;4,VLOOKUP($B$7&amp;$A24,KPI_DATOS!$A:$L,D$7,0)/1000,VLOOKUP($B$7&amp;$A24,KPI_DATOS!$A:$L,D$7,0))</f>
        <v>2.8951374428001602</v>
      </c>
      <c r="E24" s="48">
        <f>IF($A$7&lt;4,VLOOKUP($B$7&amp;$A24,KPI_DATOS!$A:$L,E$7,0)/1000,VLOOKUP($B$7&amp;$A24,KPI_DATOS!$A:$L,E$7,0))</f>
        <v>3.08801839546831</v>
      </c>
      <c r="F24" s="48">
        <f>IF($A$7&lt;4,VLOOKUP($B$7&amp;$A24,KPI_DATOS!$A:$L,F$7,0)/1000,VLOOKUP($B$7&amp;$A24,KPI_DATOS!$A:$L,F$7,0))</f>
        <v>2.92964665964876</v>
      </c>
      <c r="G24" s="48">
        <f>IF($A$7&lt;4,VLOOKUP($B$7&amp;$A24,KPI_DATOS!$A:$L,G$7,0)/1000,VLOOKUP($B$7&amp;$A24,KPI_DATOS!$A:$L,G$7,0))</f>
        <v>3.3556068993193602</v>
      </c>
      <c r="H24" s="48">
        <f>IF($A$7&lt;4,VLOOKUP($B$7&amp;$A24,KPI_DATOS!$A:$L,H$7,0)/1000,VLOOKUP($B$7&amp;$A24,KPI_DATOS!$A:$L,H$7,0))</f>
        <v>3.1163915607750798</v>
      </c>
      <c r="I24" s="48">
        <f>IF($A$7&lt;4,VLOOKUP($B$7&amp;$A24,KPI_DATOS!$A:$L,I$7,0)/1000,VLOOKUP($B$7&amp;$A24,KPI_DATOS!$A:$L,I$7,0))</f>
        <v>2.9120420766789499</v>
      </c>
      <c r="J24" s="48">
        <f>IF($A$7&lt;4,VLOOKUP($B$7&amp;$A24,KPI_DATOS!$A:$L,J$7,0)/1000,VLOOKUP($B$7&amp;$A24,KPI_DATOS!$A:$L,J$7,0))</f>
        <v>3.01217527179594</v>
      </c>
      <c r="K24" s="48">
        <f>IF($A$7&lt;4,VLOOKUP($B$7&amp;$A24,KPI_DATOS!$A:$L,K$7,0)/1000,VLOOKUP($B$7&amp;$A24,KPI_DATOS!$A:$L,K$7,0))</f>
        <v>3.3127002373496901</v>
      </c>
      <c r="L24" s="10"/>
      <c r="M24" s="29">
        <f t="shared" si="0"/>
        <v>-1.2786557918441854</v>
      </c>
      <c r="N24" s="32"/>
    </row>
    <row r="25" spans="1:14" ht="20.25" customHeight="1" x14ac:dyDescent="0.3">
      <c r="A25" s="45" t="str">
        <f>KPI_DATOS!C19</f>
        <v>Rosado</v>
      </c>
      <c r="B25" s="41"/>
      <c r="C25" s="48">
        <f>IF($A$7&lt;4,VLOOKUP($B$7&amp;$A25,KPI_DATOS!$A:$L,C$7,0)/1000,VLOOKUP($B$7&amp;$A25,KPI_DATOS!$A:$L,C$7,0))</f>
        <v>2.2727070867450698</v>
      </c>
      <c r="D25" s="48">
        <f>IF($A$7&lt;4,VLOOKUP($B$7&amp;$A25,KPI_DATOS!$A:$L,D$7,0)/1000,VLOOKUP($B$7&amp;$A25,KPI_DATOS!$A:$L,D$7,0))</f>
        <v>2.0340662865949399</v>
      </c>
      <c r="E25" s="48">
        <f>IF($A$7&lt;4,VLOOKUP($B$7&amp;$A25,KPI_DATOS!$A:$L,E$7,0)/1000,VLOOKUP($B$7&amp;$A25,KPI_DATOS!$A:$L,E$7,0))</f>
        <v>2.3273091057744901</v>
      </c>
      <c r="F25" s="48">
        <f>IF($A$7&lt;4,VLOOKUP($B$7&amp;$A25,KPI_DATOS!$A:$L,F$7,0)/1000,VLOOKUP($B$7&amp;$A25,KPI_DATOS!$A:$L,F$7,0))</f>
        <v>2.0193991923049701</v>
      </c>
      <c r="G25" s="48" t="str">
        <f>IF($A$7&lt;4,VLOOKUP($B$7&amp;$A25,KPI_DATOS!$A:$L,G$7,0)/1000,VLOOKUP($B$7&amp;$A25,KPI_DATOS!$A:$L,G$7,0))</f>
        <v/>
      </c>
      <c r="H25" s="48" t="str">
        <f>IF($A$7&lt;4,VLOOKUP($B$7&amp;$A25,KPI_DATOS!$A:$L,H$7,0)/1000,VLOOKUP($B$7&amp;$A25,KPI_DATOS!$A:$L,H$7,0))</f>
        <v/>
      </c>
      <c r="I25" s="48" t="str">
        <f>IF($A$7&lt;4,VLOOKUP($B$7&amp;$A25,KPI_DATOS!$A:$L,I$7,0)/1000,VLOOKUP($B$7&amp;$A25,KPI_DATOS!$A:$L,I$7,0))</f>
        <v/>
      </c>
      <c r="J25" s="48" t="str">
        <f>IF($A$7&lt;4,VLOOKUP($B$7&amp;$A25,KPI_DATOS!$A:$L,J$7,0)/1000,VLOOKUP($B$7&amp;$A25,KPI_DATOS!$A:$L,J$7,0))</f>
        <v/>
      </c>
      <c r="K25" s="48" t="str">
        <f>IF($A$7&lt;4,VLOOKUP($B$7&amp;$A25,KPI_DATOS!$A:$L,K$7,0)/1000,VLOOKUP($B$7&amp;$A25,KPI_DATOS!$A:$L,K$7,0))</f>
        <v/>
      </c>
      <c r="L25" s="10"/>
      <c r="M25" s="29" t="str">
        <f t="shared" si="0"/>
        <v>-</v>
      </c>
      <c r="N25" s="32"/>
    </row>
    <row r="26" spans="1:14" ht="20.25" customHeight="1" x14ac:dyDescent="0.3">
      <c r="A26" s="45" t="str">
        <f>KPI_DATOS!C20</f>
        <v>Resto vino</v>
      </c>
      <c r="B26" s="41"/>
      <c r="C26" s="48">
        <f>IF($A$7&lt;4,VLOOKUP($B$7&amp;$A26,KPI_DATOS!$A:$L,C$7,0)/1000,VLOOKUP($B$7&amp;$A26,KPI_DATOS!$A:$L,C$7,0))</f>
        <v>1.18467734543606</v>
      </c>
      <c r="D26" s="48">
        <f>IF($A$7&lt;4,VLOOKUP($B$7&amp;$A26,KPI_DATOS!$A:$L,D$7,0)/1000,VLOOKUP($B$7&amp;$A26,KPI_DATOS!$A:$L,D$7,0))</f>
        <v>1.1877275609832501</v>
      </c>
      <c r="E26" s="48">
        <f>IF($A$7&lt;4,VLOOKUP($B$7&amp;$A26,KPI_DATOS!$A:$L,E$7,0)/1000,VLOOKUP($B$7&amp;$A26,KPI_DATOS!$A:$L,E$7,0))</f>
        <v>1.55553354614738</v>
      </c>
      <c r="F26" s="48">
        <f>IF($A$7&lt;4,VLOOKUP($B$7&amp;$A26,KPI_DATOS!$A:$L,F$7,0)/1000,VLOOKUP($B$7&amp;$A26,KPI_DATOS!$A:$L,F$7,0))</f>
        <v>1.5129610696393601</v>
      </c>
      <c r="G26" s="48">
        <f>IF($A$7&lt;4,VLOOKUP($B$7&amp;$A26,KPI_DATOS!$A:$L,G$7,0)/1000,VLOOKUP($B$7&amp;$A26,KPI_DATOS!$A:$L,G$7,0))</f>
        <v>2.6938419924633701</v>
      </c>
      <c r="H26" s="48">
        <f>IF($A$7&lt;4,VLOOKUP($B$7&amp;$A26,KPI_DATOS!$A:$L,H$7,0)/1000,VLOOKUP($B$7&amp;$A26,KPI_DATOS!$A:$L,H$7,0))</f>
        <v>1.6855049676908</v>
      </c>
      <c r="I26" s="48">
        <f>IF($A$7&lt;4,VLOOKUP($B$7&amp;$A26,KPI_DATOS!$A:$L,I$7,0)/1000,VLOOKUP($B$7&amp;$A26,KPI_DATOS!$A:$L,I$7,0))</f>
        <v>1.9406840429001599</v>
      </c>
      <c r="J26" s="48">
        <f>IF($A$7&lt;4,VLOOKUP($B$7&amp;$A26,KPI_DATOS!$A:$L,J$7,0)/1000,VLOOKUP($B$7&amp;$A26,KPI_DATOS!$A:$L,J$7,0))</f>
        <v>1.81355802056992</v>
      </c>
      <c r="K26" s="48">
        <f>IF($A$7&lt;4,VLOOKUP($B$7&amp;$A26,KPI_DATOS!$A:$L,K$7,0)/1000,VLOOKUP($B$7&amp;$A26,KPI_DATOS!$A:$L,K$7,0))</f>
        <v>1.6453699812600799</v>
      </c>
      <c r="L26" s="10"/>
      <c r="M26" s="29">
        <f t="shared" si="0"/>
        <v>-38.921065680044585</v>
      </c>
      <c r="N26" s="32"/>
    </row>
    <row r="27" spans="1:14" ht="20.25" customHeight="1" x14ac:dyDescent="0.3">
      <c r="A27" s="44" t="str">
        <f>KPI_DATOS!C21</f>
        <v>Cava</v>
      </c>
      <c r="B27" s="41"/>
      <c r="C27" s="48">
        <f>IF($A$7&lt;4,VLOOKUP($B$7&amp;$A27,KPI_DATOS!$A:$L,C$7,0)/1000,VLOOKUP($B$7&amp;$A27,KPI_DATOS!$A:$L,C$7,0))</f>
        <v>1.5528254913064701</v>
      </c>
      <c r="D27" s="48">
        <f>IF($A$7&lt;4,VLOOKUP($B$7&amp;$A27,KPI_DATOS!$A:$L,D$7,0)/1000,VLOOKUP($B$7&amp;$A27,KPI_DATOS!$A:$L,D$7,0))</f>
        <v>1.2937541072546901</v>
      </c>
      <c r="E27" s="48">
        <f>IF($A$7&lt;4,VLOOKUP($B$7&amp;$A27,KPI_DATOS!$A:$L,E$7,0)/1000,VLOOKUP($B$7&amp;$A27,KPI_DATOS!$A:$L,E$7,0))</f>
        <v>1.2289981174233799</v>
      </c>
      <c r="F27" s="48">
        <f>IF($A$7&lt;4,VLOOKUP($B$7&amp;$A27,KPI_DATOS!$A:$L,F$7,0)/1000,VLOOKUP($B$7&amp;$A27,KPI_DATOS!$A:$L,F$7,0))</f>
        <v>1.6072616428169</v>
      </c>
      <c r="G27" s="48">
        <f>IF($A$7&lt;4,VLOOKUP($B$7&amp;$A27,KPI_DATOS!$A:$L,G$7,0)/1000,VLOOKUP($B$7&amp;$A27,KPI_DATOS!$A:$L,G$7,0))</f>
        <v>1.4579058921099399</v>
      </c>
      <c r="H27" s="48">
        <f>IF($A$7&lt;4,VLOOKUP($B$7&amp;$A27,KPI_DATOS!$A:$L,H$7,0)/1000,VLOOKUP($B$7&amp;$A27,KPI_DATOS!$A:$L,H$7,0))</f>
        <v>1.54431475534203</v>
      </c>
      <c r="I27" s="48">
        <f>IF($A$7&lt;4,VLOOKUP($B$7&amp;$A27,KPI_DATOS!$A:$L,I$7,0)/1000,VLOOKUP($B$7&amp;$A27,KPI_DATOS!$A:$L,I$7,0))</f>
        <v>1.3552817333381</v>
      </c>
      <c r="J27" s="48">
        <f>IF($A$7&lt;4,VLOOKUP($B$7&amp;$A27,KPI_DATOS!$A:$L,J$7,0)/1000,VLOOKUP($B$7&amp;$A27,KPI_DATOS!$A:$L,J$7,0))</f>
        <v>1.71046064630086</v>
      </c>
      <c r="K27" s="48">
        <f>IF($A$7&lt;4,VLOOKUP($B$7&amp;$A27,KPI_DATOS!$A:$L,K$7,0)/1000,VLOOKUP($B$7&amp;$A27,KPI_DATOS!$A:$L,K$7,0))</f>
        <v>1.6106541845140201</v>
      </c>
      <c r="L27" s="10"/>
      <c r="M27" s="29">
        <f t="shared" si="0"/>
        <v>10.477239527649939</v>
      </c>
    </row>
    <row r="28" spans="1:14" ht="20.25" customHeight="1" x14ac:dyDescent="0.3">
      <c r="A28" s="44" t="str">
        <f>KPI_DATOS!C22</f>
        <v>Otr.Bebidas Deri.Vino</v>
      </c>
      <c r="B28" s="41"/>
      <c r="C28" s="48">
        <f>IF($A$7&lt;4,VLOOKUP($B$7&amp;$A28,KPI_DATOS!$A:$L,C$7,0)/1000,VLOOKUP($B$7&amp;$A28,KPI_DATOS!$A:$L,C$7,0))</f>
        <v>2.7242978976442802</v>
      </c>
      <c r="D28" s="48">
        <f>IF($A$7&lt;4,VLOOKUP($B$7&amp;$A28,KPI_DATOS!$A:$L,D$7,0)/1000,VLOOKUP($B$7&amp;$A28,KPI_DATOS!$A:$L,D$7,0))</f>
        <v>1.8737708643945601</v>
      </c>
      <c r="E28" s="48">
        <f>IF($A$7&lt;4,VLOOKUP($B$7&amp;$A28,KPI_DATOS!$A:$L,E$7,0)/1000,VLOOKUP($B$7&amp;$A28,KPI_DATOS!$A:$L,E$7,0))</f>
        <v>1.9811030695435501</v>
      </c>
      <c r="F28" s="48">
        <f>IF($A$7&lt;4,VLOOKUP($B$7&amp;$A28,KPI_DATOS!$A:$L,F$7,0)/1000,VLOOKUP($B$7&amp;$A28,KPI_DATOS!$A:$L,F$7,0))</f>
        <v>2.1142357007247701</v>
      </c>
      <c r="G28" s="48">
        <f>IF($A$7&lt;4,VLOOKUP($B$7&amp;$A28,KPI_DATOS!$A:$L,G$7,0)/1000,VLOOKUP($B$7&amp;$A28,KPI_DATOS!$A:$L,G$7,0))</f>
        <v>2.6605048374813198</v>
      </c>
      <c r="H28" s="48">
        <f>IF($A$7&lt;4,VLOOKUP($B$7&amp;$A28,KPI_DATOS!$A:$L,H$7,0)/1000,VLOOKUP($B$7&amp;$A28,KPI_DATOS!$A:$L,H$7,0))</f>
        <v>2.0044075632015401</v>
      </c>
      <c r="I28" s="48">
        <f>IF($A$7&lt;4,VLOOKUP($B$7&amp;$A28,KPI_DATOS!$A:$L,I$7,0)/1000,VLOOKUP($B$7&amp;$A28,KPI_DATOS!$A:$L,I$7,0))</f>
        <v>1.9700290301990599</v>
      </c>
      <c r="J28" s="48">
        <f>IF($A$7&lt;4,VLOOKUP($B$7&amp;$A28,KPI_DATOS!$A:$L,J$7,0)/1000,VLOOKUP($B$7&amp;$A28,KPI_DATOS!$A:$L,J$7,0))</f>
        <v>2.1023804718444201</v>
      </c>
      <c r="K28" s="48">
        <f>IF($A$7&lt;4,VLOOKUP($B$7&amp;$A28,KPI_DATOS!$A:$L,K$7,0)/1000,VLOOKUP($B$7&amp;$A28,KPI_DATOS!$A:$L,K$7,0))</f>
        <v>2.7390638628820798</v>
      </c>
      <c r="L28" s="10"/>
      <c r="M28" s="29">
        <f t="shared" si="0"/>
        <v>2.9527864145938221</v>
      </c>
    </row>
    <row r="29" spans="1:14" ht="20.25" customHeight="1" x14ac:dyDescent="0.3">
      <c r="A29" s="45" t="str">
        <f>KPI_DATOS!C23</f>
        <v>Tinto de Verano</v>
      </c>
      <c r="B29" s="41"/>
      <c r="C29" s="48">
        <f>IF($A$7&lt;4,VLOOKUP($B$7&amp;$A29,KPI_DATOS!$A:$L,C$7,0)/1000,VLOOKUP($B$7&amp;$A29,KPI_DATOS!$A:$L,C$7,0))</f>
        <v>2.6352835332185198</v>
      </c>
      <c r="D29" s="48">
        <f>IF($A$7&lt;4,VLOOKUP($B$7&amp;$A29,KPI_DATOS!$A:$L,D$7,0)/1000,VLOOKUP($B$7&amp;$A29,KPI_DATOS!$A:$L,D$7,0))</f>
        <v>1.9317166812329001</v>
      </c>
      <c r="E29" s="48">
        <f>IF($A$7&lt;4,VLOOKUP($B$7&amp;$A29,KPI_DATOS!$A:$L,E$7,0)/1000,VLOOKUP($B$7&amp;$A29,KPI_DATOS!$A:$L,E$7,0))</f>
        <v>2.1268161354232702</v>
      </c>
      <c r="F29" s="48">
        <f>IF($A$7&lt;4,VLOOKUP($B$7&amp;$A29,KPI_DATOS!$A:$L,F$7,0)/1000,VLOOKUP($B$7&amp;$A29,KPI_DATOS!$A:$L,F$7,0))</f>
        <v>2.12609539367529</v>
      </c>
      <c r="G29" s="48">
        <f>IF($A$7&lt;4,VLOOKUP($B$7&amp;$A29,KPI_DATOS!$A:$L,G$7,0)/1000,VLOOKUP($B$7&amp;$A29,KPI_DATOS!$A:$L,G$7,0))</f>
        <v>2.6059968771837099</v>
      </c>
      <c r="H29" s="48">
        <f>IF($A$7&lt;4,VLOOKUP($B$7&amp;$A29,KPI_DATOS!$A:$L,H$7,0)/1000,VLOOKUP($B$7&amp;$A29,KPI_DATOS!$A:$L,H$7,0))</f>
        <v>2.1204855486797598</v>
      </c>
      <c r="I29" s="48">
        <f>IF($A$7&lt;4,VLOOKUP($B$7&amp;$A29,KPI_DATOS!$A:$L,I$7,0)/1000,VLOOKUP($B$7&amp;$A29,KPI_DATOS!$A:$L,I$7,0))</f>
        <v>1.9802600124624701</v>
      </c>
      <c r="J29" s="48">
        <f>IF($A$7&lt;4,VLOOKUP($B$7&amp;$A29,KPI_DATOS!$A:$L,J$7,0)/1000,VLOOKUP($B$7&amp;$A29,KPI_DATOS!$A:$L,J$7,0))</f>
        <v>2.11498303149807</v>
      </c>
      <c r="K29" s="48">
        <f>IF($A$7&lt;4,VLOOKUP($B$7&amp;$A29,KPI_DATOS!$A:$L,K$7,0)/1000,VLOOKUP($B$7&amp;$A29,KPI_DATOS!$A:$L,K$7,0))</f>
        <v>2.6448395666360698</v>
      </c>
      <c r="L29" s="10"/>
      <c r="M29" s="29">
        <f t="shared" si="0"/>
        <v>1.4905117420684455</v>
      </c>
    </row>
    <row r="30" spans="1:14" ht="20.25" customHeight="1" x14ac:dyDescent="0.3">
      <c r="A30" s="45" t="str">
        <f>KPI_DATOS!C24</f>
        <v>Sangria de Vino</v>
      </c>
      <c r="B30" s="41"/>
      <c r="C30" s="48">
        <f>IF($A$7&lt;4,VLOOKUP($B$7&amp;$A30,KPI_DATOS!$A:$L,C$7,0)/1000,VLOOKUP($B$7&amp;$A30,KPI_DATOS!$A:$L,C$7,0))</f>
        <v>1.40948973376371</v>
      </c>
      <c r="D30" s="48">
        <f>IF($A$7&lt;4,VLOOKUP($B$7&amp;$A30,KPI_DATOS!$A:$L,D$7,0)/1000,VLOOKUP($B$7&amp;$A30,KPI_DATOS!$A:$L,D$7,0))</f>
        <v>1.1283442686537899</v>
      </c>
      <c r="E30" s="48">
        <f>IF($A$7&lt;4,VLOOKUP($B$7&amp;$A30,KPI_DATOS!$A:$L,E$7,0)/1000,VLOOKUP($B$7&amp;$A30,KPI_DATOS!$A:$L,E$7,0))</f>
        <v>1.19300383496534</v>
      </c>
      <c r="F30" s="48">
        <f>IF($A$7&lt;4,VLOOKUP($B$7&amp;$A30,KPI_DATOS!$A:$L,F$7,0)/1000,VLOOKUP($B$7&amp;$A30,KPI_DATOS!$A:$L,F$7,0))</f>
        <v>1.29142153231006</v>
      </c>
      <c r="G30" s="48">
        <f>IF($A$7&lt;4,VLOOKUP($B$7&amp;$A30,KPI_DATOS!$A:$L,G$7,0)/1000,VLOOKUP($B$7&amp;$A30,KPI_DATOS!$A:$L,G$7,0))</f>
        <v>1.3844240225832301</v>
      </c>
      <c r="H30" s="48">
        <f>IF($A$7&lt;4,VLOOKUP($B$7&amp;$A30,KPI_DATOS!$A:$L,H$7,0)/1000,VLOOKUP($B$7&amp;$A30,KPI_DATOS!$A:$L,H$7,0))</f>
        <v>1.1003394893177101</v>
      </c>
      <c r="I30" s="48">
        <f>IF($A$7&lt;4,VLOOKUP($B$7&amp;$A30,KPI_DATOS!$A:$L,I$7,0)/1000,VLOOKUP($B$7&amp;$A30,KPI_DATOS!$A:$L,I$7,0))</f>
        <v>1.24737002250605</v>
      </c>
      <c r="J30" s="48">
        <f>IF($A$7&lt;4,VLOOKUP($B$7&amp;$A30,KPI_DATOS!$A:$L,J$7,0)/1000,VLOOKUP($B$7&amp;$A30,KPI_DATOS!$A:$L,J$7,0))</f>
        <v>1.1694092726065399</v>
      </c>
      <c r="K30" s="48">
        <f>IF($A$7&lt;4,VLOOKUP($B$7&amp;$A30,KPI_DATOS!$A:$L,K$7,0)/1000,VLOOKUP($B$7&amp;$A30,KPI_DATOS!$A:$L,K$7,0))</f>
        <v>1.2964248257539599</v>
      </c>
      <c r="L30" s="10"/>
      <c r="M30" s="29">
        <f t="shared" si="0"/>
        <v>-6.3563760375286105</v>
      </c>
    </row>
    <row r="31" spans="1:14" ht="20.25" customHeight="1" x14ac:dyDescent="0.3">
      <c r="A31" s="45" t="str">
        <f>KPI_DATOS!C25</f>
        <v>Sangria de Cava</v>
      </c>
      <c r="B31" s="41"/>
      <c r="C31" s="48">
        <f>IF($A$7&lt;4,VLOOKUP($B$7&amp;$A31,KPI_DATOS!$A:$L,C$7,0)/1000,VLOOKUP($B$7&amp;$A31,KPI_DATOS!$A:$L,C$7,0))</f>
        <v>1.57678158912146</v>
      </c>
      <c r="D31" s="48">
        <f>IF($A$7&lt;4,VLOOKUP($B$7&amp;$A31,KPI_DATOS!$A:$L,D$7,0)/1000,VLOOKUP($B$7&amp;$A31,KPI_DATOS!$A:$L,D$7,0))</f>
        <v>1.53463720292824</v>
      </c>
      <c r="E31" s="48">
        <f>IF($A$7&lt;4,VLOOKUP($B$7&amp;$A31,KPI_DATOS!$A:$L,E$7,0)/1000,VLOOKUP($B$7&amp;$A31,KPI_DATOS!$A:$L,E$7,0))</f>
        <v>1.3408357688102399</v>
      </c>
      <c r="F31" s="48">
        <f>IF($A$7&lt;4,VLOOKUP($B$7&amp;$A31,KPI_DATOS!$A:$L,F$7,0)/1000,VLOOKUP($B$7&amp;$A31,KPI_DATOS!$A:$L,F$7,0))</f>
        <v>1.2717876615250201</v>
      </c>
      <c r="G31" s="48">
        <f>IF($A$7&lt;4,VLOOKUP($B$7&amp;$A31,KPI_DATOS!$A:$L,G$7,0)/1000,VLOOKUP($B$7&amp;$A31,KPI_DATOS!$A:$L,G$7,0))</f>
        <v>1.41776548738376</v>
      </c>
      <c r="H31" s="48">
        <f>IF($A$7&lt;4,VLOOKUP($B$7&amp;$A31,KPI_DATOS!$A:$L,H$7,0)/1000,VLOOKUP($B$7&amp;$A31,KPI_DATOS!$A:$L,H$7,0))</f>
        <v>1.2838208860643801</v>
      </c>
      <c r="I31" s="48">
        <f>IF($A$7&lt;4,VLOOKUP($B$7&amp;$A31,KPI_DATOS!$A:$L,I$7,0)/1000,VLOOKUP($B$7&amp;$A31,KPI_DATOS!$A:$L,I$7,0))</f>
        <v>1.3111089678755801</v>
      </c>
      <c r="J31" s="48">
        <f>IF($A$7&lt;4,VLOOKUP($B$7&amp;$A31,KPI_DATOS!$A:$L,J$7,0)/1000,VLOOKUP($B$7&amp;$A31,KPI_DATOS!$A:$L,J$7,0))</f>
        <v>0.93966979463158895</v>
      </c>
      <c r="K31" s="48">
        <f>IF($A$7&lt;4,VLOOKUP($B$7&amp;$A31,KPI_DATOS!$A:$L,K$7,0)/1000,VLOOKUP($B$7&amp;$A31,KPI_DATOS!$A:$L,K$7,0))</f>
        <v>1.5122808290123899</v>
      </c>
      <c r="L31" s="10"/>
      <c r="M31" s="29">
        <f t="shared" si="0"/>
        <v>6.6665003817409696</v>
      </c>
    </row>
    <row r="32" spans="1:14" ht="20.25" customHeight="1" x14ac:dyDescent="0.3">
      <c r="A32" s="45" t="str">
        <f>KPI_DATOS!C26</f>
        <v>Calimocho</v>
      </c>
      <c r="B32" s="41"/>
      <c r="C32" s="48">
        <f>IF($A$7&lt;4,VLOOKUP($B$7&amp;$A32,KPI_DATOS!$A:$L,C$7,0)/1000,VLOOKUP($B$7&amp;$A32,KPI_DATOS!$A:$L,C$7,0))</f>
        <v>2.4637583156870102</v>
      </c>
      <c r="D32" s="48">
        <f>IF($A$7&lt;4,VLOOKUP($B$7&amp;$A32,KPI_DATOS!$A:$L,D$7,0)/1000,VLOOKUP($B$7&amp;$A32,KPI_DATOS!$A:$L,D$7,0))</f>
        <v>2.4444148862503199</v>
      </c>
      <c r="E32" s="48">
        <f>IF($A$7&lt;4,VLOOKUP($B$7&amp;$A32,KPI_DATOS!$A:$L,E$7,0)/1000,VLOOKUP($B$7&amp;$A32,KPI_DATOS!$A:$L,E$7,0))</f>
        <v>2.0436401892463198</v>
      </c>
      <c r="F32" s="48">
        <f>IF($A$7&lt;4,VLOOKUP($B$7&amp;$A32,KPI_DATOS!$A:$L,F$7,0)/1000,VLOOKUP($B$7&amp;$A32,KPI_DATOS!$A:$L,F$7,0))</f>
        <v>1.85823579620396</v>
      </c>
      <c r="G32" s="48">
        <f>IF($A$7&lt;4,VLOOKUP($B$7&amp;$A32,KPI_DATOS!$A:$L,G$7,0)/1000,VLOOKUP($B$7&amp;$A32,KPI_DATOS!$A:$L,G$7,0))</f>
        <v>2.2401068039680698</v>
      </c>
      <c r="H32" s="48">
        <f>IF($A$7&lt;4,VLOOKUP($B$7&amp;$A32,KPI_DATOS!$A:$L,H$7,0)/1000,VLOOKUP($B$7&amp;$A32,KPI_DATOS!$A:$L,H$7,0))</f>
        <v>2.0361795946903598</v>
      </c>
      <c r="I32" s="48">
        <f>IF($A$7&lt;4,VLOOKUP($B$7&amp;$A32,KPI_DATOS!$A:$L,I$7,0)/1000,VLOOKUP($B$7&amp;$A32,KPI_DATOS!$A:$L,I$7,0))</f>
        <v>2.3672814130917899</v>
      </c>
      <c r="J32" s="48">
        <f>IF($A$7&lt;4,VLOOKUP($B$7&amp;$A32,KPI_DATOS!$A:$L,J$7,0)/1000,VLOOKUP($B$7&amp;$A32,KPI_DATOS!$A:$L,J$7,0))</f>
        <v>2.4792277885470799</v>
      </c>
      <c r="K32" s="48">
        <f>IF($A$7&lt;4,VLOOKUP($B$7&amp;$A32,KPI_DATOS!$A:$L,K$7,0)/1000,VLOOKUP($B$7&amp;$A32,KPI_DATOS!$A:$L,K$7,0))</f>
        <v>2.5774584844095898</v>
      </c>
      <c r="L32" s="10"/>
      <c r="M32" s="29">
        <f t="shared" si="0"/>
        <v>15.059624828777963</v>
      </c>
    </row>
    <row r="33" spans="1:13" ht="20.25" customHeight="1" x14ac:dyDescent="0.3">
      <c r="A33" s="45" t="str">
        <f>KPI_DATOS!C27</f>
        <v>Rebujito</v>
      </c>
      <c r="B33" s="41"/>
      <c r="C33" s="48">
        <f>IF($A$7&lt;4,VLOOKUP($B$7&amp;$A33,KPI_DATOS!$A:$L,C$7,0)/1000,VLOOKUP($B$7&amp;$A33,KPI_DATOS!$A:$L,C$7,0))</f>
        <v>1.2931708639716999</v>
      </c>
      <c r="D33" s="48">
        <f>IF($A$7&lt;4,VLOOKUP($B$7&amp;$A33,KPI_DATOS!$A:$L,D$7,0)/1000,VLOOKUP($B$7&amp;$A33,KPI_DATOS!$A:$L,D$7,0))</f>
        <v>1.1789150748527799</v>
      </c>
      <c r="E33" s="48">
        <f>IF($A$7&lt;4,VLOOKUP($B$7&amp;$A33,KPI_DATOS!$A:$L,E$7,0)/1000,VLOOKUP($B$7&amp;$A33,KPI_DATOS!$A:$L,E$7,0))</f>
        <v>0.80687764724558197</v>
      </c>
      <c r="F33" s="48">
        <f>IF($A$7&lt;4,VLOOKUP($B$7&amp;$A33,KPI_DATOS!$A:$L,F$7,0)/1000,VLOOKUP($B$7&amp;$A33,KPI_DATOS!$A:$L,F$7,0))</f>
        <v>1.4451405780073601</v>
      </c>
      <c r="G33" s="48">
        <f>IF($A$7&lt;4,VLOOKUP($B$7&amp;$A33,KPI_DATOS!$A:$L,G$7,0)/1000,VLOOKUP($B$7&amp;$A33,KPI_DATOS!$A:$L,G$7,0))</f>
        <v>1.58739681238527</v>
      </c>
      <c r="H33" s="48">
        <f>IF($A$7&lt;4,VLOOKUP($B$7&amp;$A33,KPI_DATOS!$A:$L,H$7,0)/1000,VLOOKUP($B$7&amp;$A33,KPI_DATOS!$A:$L,H$7,0))</f>
        <v>0.97311379548413701</v>
      </c>
      <c r="I33" s="48">
        <f>IF($A$7&lt;4,VLOOKUP($B$7&amp;$A33,KPI_DATOS!$A:$L,I$7,0)/1000,VLOOKUP($B$7&amp;$A33,KPI_DATOS!$A:$L,I$7,0))</f>
        <v>0.92659344525290999</v>
      </c>
      <c r="J33" s="48">
        <f>IF($A$7&lt;4,VLOOKUP($B$7&amp;$A33,KPI_DATOS!$A:$L,J$7,0)/1000,VLOOKUP($B$7&amp;$A33,KPI_DATOS!$A:$L,J$7,0))</f>
        <v>1.2327825353530999</v>
      </c>
      <c r="K33" s="48">
        <f>IF($A$7&lt;4,VLOOKUP($B$7&amp;$A33,KPI_DATOS!$A:$L,K$7,0)/1000,VLOOKUP($B$7&amp;$A33,KPI_DATOS!$A:$L,K$7,0))</f>
        <v>1.044783535623</v>
      </c>
      <c r="L33" s="10"/>
      <c r="M33" s="29">
        <f t="shared" si="0"/>
        <v>-34.182585761081576</v>
      </c>
    </row>
    <row r="34" spans="1:13" ht="20.25" customHeight="1" x14ac:dyDescent="0.3">
      <c r="A34" s="45" t="str">
        <f>KPI_DATOS!C28</f>
        <v>Espum/Lambrusc/Mosca</v>
      </c>
      <c r="B34" s="41"/>
      <c r="C34" s="48">
        <f>IF($A$7&lt;4,VLOOKUP($B$7&amp;$A34,KPI_DATOS!$A:$L,C$7,0)/1000,VLOOKUP($B$7&amp;$A34,KPI_DATOS!$A:$L,C$7,0))</f>
        <v>1.7166407774272601</v>
      </c>
      <c r="D34" s="48">
        <f>IF($A$7&lt;4,VLOOKUP($B$7&amp;$A34,KPI_DATOS!$A:$L,D$7,0)/1000,VLOOKUP($B$7&amp;$A34,KPI_DATOS!$A:$L,D$7,0))</f>
        <v>1.3318855239993701</v>
      </c>
      <c r="E34" s="48">
        <f>IF($A$7&lt;4,VLOOKUP($B$7&amp;$A34,KPI_DATOS!$A:$L,E$7,0)/1000,VLOOKUP($B$7&amp;$A34,KPI_DATOS!$A:$L,E$7,0))</f>
        <v>1.4776839946866001</v>
      </c>
      <c r="F34" s="48">
        <f>IF($A$7&lt;4,VLOOKUP($B$7&amp;$A34,KPI_DATOS!$A:$L,F$7,0)/1000,VLOOKUP($B$7&amp;$A34,KPI_DATOS!$A:$L,F$7,0))</f>
        <v>1.51749273059848</v>
      </c>
      <c r="G34" s="48">
        <f>IF($A$7&lt;4,VLOOKUP($B$7&amp;$A34,KPI_DATOS!$A:$L,G$7,0)/1000,VLOOKUP($B$7&amp;$A34,KPI_DATOS!$A:$L,G$7,0))</f>
        <v>1.59432516696112</v>
      </c>
      <c r="H34" s="48">
        <f>IF($A$7&lt;4,VLOOKUP($B$7&amp;$A34,KPI_DATOS!$A:$L,H$7,0)/1000,VLOOKUP($B$7&amp;$A34,KPI_DATOS!$A:$L,H$7,0))</f>
        <v>1.5338818411575701</v>
      </c>
      <c r="I34" s="48">
        <f>IF($A$7&lt;4,VLOOKUP($B$7&amp;$A34,KPI_DATOS!$A:$L,I$7,0)/1000,VLOOKUP($B$7&amp;$A34,KPI_DATOS!$A:$L,I$7,0))</f>
        <v>1.58877297081114</v>
      </c>
      <c r="J34" s="48">
        <f>IF($A$7&lt;4,VLOOKUP($B$7&amp;$A34,KPI_DATOS!$A:$L,J$7,0)/1000,VLOOKUP($B$7&amp;$A34,KPI_DATOS!$A:$L,J$7,0))</f>
        <v>1.8428821846385901</v>
      </c>
      <c r="K34" s="48">
        <f>IF($A$7&lt;4,VLOOKUP($B$7&amp;$A34,KPI_DATOS!$A:$L,K$7,0)/1000,VLOOKUP($B$7&amp;$A34,KPI_DATOS!$A:$L,K$7,0))</f>
        <v>1.69061289603718</v>
      </c>
      <c r="L34" s="10"/>
      <c r="M34" s="29">
        <f t="shared" si="0"/>
        <v>6.0394034461357826</v>
      </c>
    </row>
    <row r="35" spans="1:13" ht="20.25" customHeight="1" x14ac:dyDescent="0.3">
      <c r="A35" s="43" t="str">
        <f>KPI_DATOS!C29</f>
        <v>Sidra</v>
      </c>
      <c r="B35" s="41"/>
      <c r="C35" s="48">
        <f>IF($A$7&lt;4,VLOOKUP($B$7&amp;$A35,KPI_DATOS!$A:$L,C$7,0)/1000,VLOOKUP($B$7&amp;$A35,KPI_DATOS!$A:$L,C$7,0))</f>
        <v>3.1137434707800198</v>
      </c>
      <c r="D35" s="48">
        <f>IF($A$7&lt;4,VLOOKUP($B$7&amp;$A35,KPI_DATOS!$A:$L,D$7,0)/1000,VLOOKUP($B$7&amp;$A35,KPI_DATOS!$A:$L,D$7,0))</f>
        <v>4.0140773419024303</v>
      </c>
      <c r="E35" s="48">
        <f>IF($A$7&lt;4,VLOOKUP($B$7&amp;$A35,KPI_DATOS!$A:$L,E$7,0)/1000,VLOOKUP($B$7&amp;$A35,KPI_DATOS!$A:$L,E$7,0))</f>
        <v>4.1804172889275604</v>
      </c>
      <c r="F35" s="48">
        <f>IF($A$7&lt;4,VLOOKUP($B$7&amp;$A35,KPI_DATOS!$A:$L,F$7,0)/1000,VLOOKUP($B$7&amp;$A35,KPI_DATOS!$A:$L,F$7,0))</f>
        <v>3.6945256780851499</v>
      </c>
      <c r="G35" s="48">
        <f>IF($A$7&lt;4,VLOOKUP($B$7&amp;$A35,KPI_DATOS!$A:$L,G$7,0)/1000,VLOOKUP($B$7&amp;$A35,KPI_DATOS!$A:$L,G$7,0))</f>
        <v>3.6012109227984399</v>
      </c>
      <c r="H35" s="48">
        <f>IF($A$7&lt;4,VLOOKUP($B$7&amp;$A35,KPI_DATOS!$A:$L,H$7,0)/1000,VLOOKUP($B$7&amp;$A35,KPI_DATOS!$A:$L,H$7,0))</f>
        <v>3.1956428942879298</v>
      </c>
      <c r="I35" s="48">
        <f>IF($A$7&lt;4,VLOOKUP($B$7&amp;$A35,KPI_DATOS!$A:$L,I$7,0)/1000,VLOOKUP($B$7&amp;$A35,KPI_DATOS!$A:$L,I$7,0))</f>
        <v>3.26104612610705</v>
      </c>
      <c r="J35" s="48">
        <f>IF($A$7&lt;4,VLOOKUP($B$7&amp;$A35,KPI_DATOS!$A:$L,J$7,0)/1000,VLOOKUP($B$7&amp;$A35,KPI_DATOS!$A:$L,J$7,0))</f>
        <v>3.3461810125150802</v>
      </c>
      <c r="K35" s="48">
        <f>IF($A$7&lt;4,VLOOKUP($B$7&amp;$A35,KPI_DATOS!$A:$L,K$7,0)/1000,VLOOKUP($B$7&amp;$A35,KPI_DATOS!$A:$L,K$7,0))</f>
        <v>4.2648956878278002</v>
      </c>
      <c r="L35" s="10"/>
      <c r="M35" s="29">
        <f t="shared" si="0"/>
        <v>18.429488837427542</v>
      </c>
    </row>
    <row r="36" spans="1:13" ht="20.25" customHeight="1" x14ac:dyDescent="0.3">
      <c r="A36" s="43" t="str">
        <f>KPI_DATOS!C30</f>
        <v>Cerveza</v>
      </c>
      <c r="B36" s="41"/>
      <c r="C36" s="48">
        <f>IF($A$7&lt;4,VLOOKUP($B$7&amp;$A36,KPI_DATOS!$A:$L,C$7,0)/1000,VLOOKUP($B$7&amp;$A36,KPI_DATOS!$A:$L,C$7,0))</f>
        <v>10.672357803136199</v>
      </c>
      <c r="D36" s="48">
        <f>IF($A$7&lt;4,VLOOKUP($B$7&amp;$A36,KPI_DATOS!$A:$L,D$7,0)/1000,VLOOKUP($B$7&amp;$A36,KPI_DATOS!$A:$L,D$7,0))</f>
        <v>7.3988981945133796</v>
      </c>
      <c r="E36" s="48">
        <f>IF($A$7&lt;4,VLOOKUP($B$7&amp;$A36,KPI_DATOS!$A:$L,E$7,0)/1000,VLOOKUP($B$7&amp;$A36,KPI_DATOS!$A:$L,E$7,0))</f>
        <v>7.0121453117381396</v>
      </c>
      <c r="F36" s="48">
        <f>IF($A$7&lt;4,VLOOKUP($B$7&amp;$A36,KPI_DATOS!$A:$L,F$7,0)/1000,VLOOKUP($B$7&amp;$A36,KPI_DATOS!$A:$L,F$7,0))</f>
        <v>7.6588279608243104</v>
      </c>
      <c r="G36" s="48">
        <f>IF($A$7&lt;4,VLOOKUP($B$7&amp;$A36,KPI_DATOS!$A:$L,G$7,0)/1000,VLOOKUP($B$7&amp;$A36,KPI_DATOS!$A:$L,G$7,0))</f>
        <v>10.594579224188401</v>
      </c>
      <c r="H36" s="48">
        <f>IF($A$7&lt;4,VLOOKUP($B$7&amp;$A36,KPI_DATOS!$A:$L,H$7,0)/1000,VLOOKUP($B$7&amp;$A36,KPI_DATOS!$A:$L,H$7,0))</f>
        <v>7.1617664434502402</v>
      </c>
      <c r="I36" s="48">
        <f>IF($A$7&lt;4,VLOOKUP($B$7&amp;$A36,KPI_DATOS!$A:$L,I$7,0)/1000,VLOOKUP($B$7&amp;$A36,KPI_DATOS!$A:$L,I$7,0))</f>
        <v>7.1377312519712302</v>
      </c>
      <c r="J36" s="48">
        <f>IF($A$7&lt;4,VLOOKUP($B$7&amp;$A36,KPI_DATOS!$A:$L,J$7,0)/1000,VLOOKUP($B$7&amp;$A36,KPI_DATOS!$A:$L,J$7,0))</f>
        <v>7.7123853380168503</v>
      </c>
      <c r="K36" s="48">
        <f>IF($A$7&lt;4,VLOOKUP($B$7&amp;$A36,KPI_DATOS!$A:$L,K$7,0)/1000,VLOOKUP($B$7&amp;$A36,KPI_DATOS!$A:$L,K$7,0))</f>
        <v>10.091126287079501</v>
      </c>
      <c r="L36" s="10"/>
      <c r="M36" s="29">
        <f t="shared" si="0"/>
        <v>-4.7519861474014107</v>
      </c>
    </row>
    <row r="37" spans="1:13" ht="20.25" customHeight="1" x14ac:dyDescent="0.3">
      <c r="A37" s="44" t="str">
        <f>KPI_DATOS!C31</f>
        <v>Con alcohol</v>
      </c>
      <c r="B37" s="41"/>
      <c r="C37" s="48">
        <f>IF($A$7&lt;4,VLOOKUP($B$7&amp;$A37,KPI_DATOS!$A:$L,C$7,0)/1000,VLOOKUP($B$7&amp;$A37,KPI_DATOS!$A:$L,C$7,0))</f>
        <v>10.068523367985501</v>
      </c>
      <c r="D37" s="48">
        <f>IF($A$7&lt;4,VLOOKUP($B$7&amp;$A37,KPI_DATOS!$A:$L,D$7,0)/1000,VLOOKUP($B$7&amp;$A37,KPI_DATOS!$A:$L,D$7,0))</f>
        <v>6.9161947772824597</v>
      </c>
      <c r="E37" s="48">
        <f>IF($A$7&lt;4,VLOOKUP($B$7&amp;$A37,KPI_DATOS!$A:$L,E$7,0)/1000,VLOOKUP($B$7&amp;$A37,KPI_DATOS!$A:$L,E$7,0))</f>
        <v>6.6349733834462397</v>
      </c>
      <c r="F37" s="48">
        <f>IF($A$7&lt;4,VLOOKUP($B$7&amp;$A37,KPI_DATOS!$A:$L,F$7,0)/1000,VLOOKUP($B$7&amp;$A37,KPI_DATOS!$A:$L,F$7,0))</f>
        <v>7.19804469811963</v>
      </c>
      <c r="G37" s="48">
        <f>IF($A$7&lt;4,VLOOKUP($B$7&amp;$A37,KPI_DATOS!$A:$L,G$7,0)/1000,VLOOKUP($B$7&amp;$A37,KPI_DATOS!$A:$L,G$7,0))</f>
        <v>9.8968237479833405</v>
      </c>
      <c r="H37" s="48">
        <f>IF($A$7&lt;4,VLOOKUP($B$7&amp;$A37,KPI_DATOS!$A:$L,H$7,0)/1000,VLOOKUP($B$7&amp;$A37,KPI_DATOS!$A:$L,H$7,0))</f>
        <v>6.7090127552476302</v>
      </c>
      <c r="I37" s="48">
        <f>IF($A$7&lt;4,VLOOKUP($B$7&amp;$A37,KPI_DATOS!$A:$L,I$7,0)/1000,VLOOKUP($B$7&amp;$A37,KPI_DATOS!$A:$L,I$7,0))</f>
        <v>6.7052671055426796</v>
      </c>
      <c r="J37" s="48">
        <f>IF($A$7&lt;4,VLOOKUP($B$7&amp;$A37,KPI_DATOS!$A:$L,J$7,0)/1000,VLOOKUP($B$7&amp;$A37,KPI_DATOS!$A:$L,J$7,0))</f>
        <v>7.2032361462984502</v>
      </c>
      <c r="K37" s="48">
        <f>IF($A$7&lt;4,VLOOKUP($B$7&amp;$A37,KPI_DATOS!$A:$L,K$7,0)/1000,VLOOKUP($B$7&amp;$A37,KPI_DATOS!$A:$L,K$7,0))</f>
        <v>9.5149339596967302</v>
      </c>
      <c r="L37" s="10"/>
      <c r="M37" s="29">
        <f t="shared" si="0"/>
        <v>-3.8587106127299431</v>
      </c>
    </row>
    <row r="38" spans="1:13" ht="20.25" customHeight="1" x14ac:dyDescent="0.3">
      <c r="A38" s="44" t="str">
        <f>KPI_DATOS!C32</f>
        <v>Sin alcohol</v>
      </c>
      <c r="B38" s="41"/>
      <c r="C38" s="48">
        <f>IF($A$7&lt;4,VLOOKUP($B$7&amp;$A38,KPI_DATOS!$A:$L,C$7,0)/1000,VLOOKUP($B$7&amp;$A38,KPI_DATOS!$A:$L,C$7,0))</f>
        <v>4.6114778808432302</v>
      </c>
      <c r="D38" s="48">
        <f>IF($A$7&lt;4,VLOOKUP($B$7&amp;$A38,KPI_DATOS!$A:$L,D$7,0)/1000,VLOOKUP($B$7&amp;$A38,KPI_DATOS!$A:$L,D$7,0))</f>
        <v>3.9688202399018802</v>
      </c>
      <c r="E38" s="48">
        <f>IF($A$7&lt;4,VLOOKUP($B$7&amp;$A38,KPI_DATOS!$A:$L,E$7,0)/1000,VLOOKUP($B$7&amp;$A38,KPI_DATOS!$A:$L,E$7,0))</f>
        <v>3.7618107046025102</v>
      </c>
      <c r="F38" s="48">
        <f>IF($A$7&lt;4,VLOOKUP($B$7&amp;$A38,KPI_DATOS!$A:$L,F$7,0)/1000,VLOOKUP($B$7&amp;$A38,KPI_DATOS!$A:$L,F$7,0))</f>
        <v>3.9177737436000801</v>
      </c>
      <c r="G38" s="48">
        <f>IF($A$7&lt;4,VLOOKUP($B$7&amp;$A38,KPI_DATOS!$A:$L,G$7,0)/1000,VLOOKUP($B$7&amp;$A38,KPI_DATOS!$A:$L,G$7,0))</f>
        <v>4.9109280145893104</v>
      </c>
      <c r="H38" s="48">
        <f>IF($A$7&lt;4,VLOOKUP($B$7&amp;$A38,KPI_DATOS!$A:$L,H$7,0)/1000,VLOOKUP($B$7&amp;$A38,KPI_DATOS!$A:$L,H$7,0))</f>
        <v>3.9743527833944299</v>
      </c>
      <c r="I38" s="48">
        <f>IF($A$7&lt;4,VLOOKUP($B$7&amp;$A38,KPI_DATOS!$A:$L,I$7,0)/1000,VLOOKUP($B$7&amp;$A38,KPI_DATOS!$A:$L,I$7,0))</f>
        <v>3.8011540622969999</v>
      </c>
      <c r="J38" s="48">
        <f>IF($A$7&lt;4,VLOOKUP($B$7&amp;$A38,KPI_DATOS!$A:$L,J$7,0)/1000,VLOOKUP($B$7&amp;$A38,KPI_DATOS!$A:$L,J$7,0))</f>
        <v>3.9804623173954901</v>
      </c>
      <c r="K38" s="48">
        <f>IF($A$7&lt;4,VLOOKUP($B$7&amp;$A38,KPI_DATOS!$A:$L,K$7,0)/1000,VLOOKUP($B$7&amp;$A38,KPI_DATOS!$A:$L,K$7,0))</f>
        <v>4.5553505178208402</v>
      </c>
      <c r="L38" s="10"/>
      <c r="M38" s="29">
        <f t="shared" si="0"/>
        <v>-7.2405357136599457</v>
      </c>
    </row>
    <row r="39" spans="1:13" ht="20.25" customHeight="1" x14ac:dyDescent="0.3">
      <c r="A39" s="44" t="str">
        <f>KPI_DATOS!C33</f>
        <v>Cerveza Envasada</v>
      </c>
      <c r="B39" s="41"/>
      <c r="C39" s="48">
        <f>IF($A$7&lt;4,VLOOKUP($B$7&amp;$A39,KPI_DATOS!$A:$L,C$7,0)/1000,VLOOKUP($B$7&amp;$A39,KPI_DATOS!$A:$L,C$7,0))</f>
        <v>6.9026192138695803</v>
      </c>
      <c r="D39" s="48">
        <f>IF($A$7&lt;4,VLOOKUP($B$7&amp;$A39,KPI_DATOS!$A:$L,D$7,0)/1000,VLOOKUP($B$7&amp;$A39,KPI_DATOS!$A:$L,D$7,0))</f>
        <v>5.1884816105552103</v>
      </c>
      <c r="E39" s="48">
        <f>IF($A$7&lt;4,VLOOKUP($B$7&amp;$A39,KPI_DATOS!$A:$L,E$7,0)/1000,VLOOKUP($B$7&amp;$A39,KPI_DATOS!$A:$L,E$7,0))</f>
        <v>4.9944820828243204</v>
      </c>
      <c r="F39" s="48">
        <f>IF($A$7&lt;4,VLOOKUP($B$7&amp;$A39,KPI_DATOS!$A:$L,F$7,0)/1000,VLOOKUP($B$7&amp;$A39,KPI_DATOS!$A:$L,F$7,0))</f>
        <v>5.3433788786412304</v>
      </c>
      <c r="G39" s="48">
        <f>IF($A$7&lt;4,VLOOKUP($B$7&amp;$A39,KPI_DATOS!$A:$L,G$7,0)/1000,VLOOKUP($B$7&amp;$A39,KPI_DATOS!$A:$L,G$7,0))</f>
        <v>6.7865723361071497</v>
      </c>
      <c r="H39" s="48">
        <f>IF($A$7&lt;4,VLOOKUP($B$7&amp;$A39,KPI_DATOS!$A:$L,H$7,0)/1000,VLOOKUP($B$7&amp;$A39,KPI_DATOS!$A:$L,H$7,0))</f>
        <v>5.0892105838746797</v>
      </c>
      <c r="I39" s="48">
        <f>IF($A$7&lt;4,VLOOKUP($B$7&amp;$A39,KPI_DATOS!$A:$L,I$7,0)/1000,VLOOKUP($B$7&amp;$A39,KPI_DATOS!$A:$L,I$7,0))</f>
        <v>5.3337260140507201</v>
      </c>
      <c r="J39" s="48">
        <f>IF($A$7&lt;4,VLOOKUP($B$7&amp;$A39,KPI_DATOS!$A:$L,J$7,0)/1000,VLOOKUP($B$7&amp;$A39,KPI_DATOS!$A:$L,J$7,0))</f>
        <v>5.4099036877989599</v>
      </c>
      <c r="K39" s="48">
        <f>IF($A$7&lt;4,VLOOKUP($B$7&amp;$A39,KPI_DATOS!$A:$L,K$7,0)/1000,VLOOKUP($B$7&amp;$A39,KPI_DATOS!$A:$L,K$7,0))</f>
        <v>6.7418157792609703</v>
      </c>
      <c r="L39" s="10"/>
      <c r="M39" s="29">
        <f t="shared" si="0"/>
        <v>-0.65948691960531214</v>
      </c>
    </row>
    <row r="40" spans="1:13" ht="20.25" customHeight="1" x14ac:dyDescent="0.3">
      <c r="A40" s="44" t="str">
        <f>KPI_DATOS!C34</f>
        <v>Cerveza Surtidor</v>
      </c>
      <c r="B40" s="41"/>
      <c r="C40" s="48">
        <f>IF($A$7&lt;4,VLOOKUP($B$7&amp;$A40,KPI_DATOS!$A:$L,C$7,0)/1000,VLOOKUP($B$7&amp;$A40,KPI_DATOS!$A:$L,C$7,0))</f>
        <v>7.0675624599022502</v>
      </c>
      <c r="D40" s="48">
        <f>IF($A$7&lt;4,VLOOKUP($B$7&amp;$A40,KPI_DATOS!$A:$L,D$7,0)/1000,VLOOKUP($B$7&amp;$A40,KPI_DATOS!$A:$L,D$7,0))</f>
        <v>5.16982144360927</v>
      </c>
      <c r="E40" s="48">
        <f>IF($A$7&lt;4,VLOOKUP($B$7&amp;$A40,KPI_DATOS!$A:$L,E$7,0)/1000,VLOOKUP($B$7&amp;$A40,KPI_DATOS!$A:$L,E$7,0))</f>
        <v>4.8255286162126803</v>
      </c>
      <c r="F40" s="48">
        <f>IF($A$7&lt;4,VLOOKUP($B$7&amp;$A40,KPI_DATOS!$A:$L,F$7,0)/1000,VLOOKUP($B$7&amp;$A40,KPI_DATOS!$A:$L,F$7,0))</f>
        <v>5.2350849884338304</v>
      </c>
      <c r="G40" s="48">
        <f>IF($A$7&lt;4,VLOOKUP($B$7&amp;$A40,KPI_DATOS!$A:$L,G$7,0)/1000,VLOOKUP($B$7&amp;$A40,KPI_DATOS!$A:$L,G$7,0))</f>
        <v>7.3165247888441902</v>
      </c>
      <c r="H40" s="48">
        <f>IF($A$7&lt;4,VLOOKUP($B$7&amp;$A40,KPI_DATOS!$A:$L,H$7,0)/1000,VLOOKUP($B$7&amp;$A40,KPI_DATOS!$A:$L,H$7,0))</f>
        <v>4.9793343974494304</v>
      </c>
      <c r="I40" s="48">
        <f>IF($A$7&lt;4,VLOOKUP($B$7&amp;$A40,KPI_DATOS!$A:$L,I$7,0)/1000,VLOOKUP($B$7&amp;$A40,KPI_DATOS!$A:$L,I$7,0))</f>
        <v>4.8712537395018103</v>
      </c>
      <c r="J40" s="48">
        <f>IF($A$7&lt;4,VLOOKUP($B$7&amp;$A40,KPI_DATOS!$A:$L,J$7,0)/1000,VLOOKUP($B$7&amp;$A40,KPI_DATOS!$A:$L,J$7,0))</f>
        <v>5.2843702866634397</v>
      </c>
      <c r="K40" s="48">
        <f>IF($A$7&lt;4,VLOOKUP($B$7&amp;$A40,KPI_DATOS!$A:$L,K$7,0)/1000,VLOOKUP($B$7&amp;$A40,KPI_DATOS!$A:$L,K$7,0))</f>
        <v>6.8845251249796302</v>
      </c>
      <c r="L40" s="10"/>
      <c r="M40" s="29">
        <f t="shared" si="0"/>
        <v>-5.9044379173463284</v>
      </c>
    </row>
    <row r="41" spans="1:13" ht="20.25" customHeight="1" x14ac:dyDescent="0.3">
      <c r="A41" s="44" t="str">
        <f>KPI_DATOS!C35</f>
        <v>Otras Cervezas</v>
      </c>
      <c r="B41" s="41"/>
      <c r="C41" s="48">
        <f>IF($A$7&lt;4,VLOOKUP($B$7&amp;$A41,KPI_DATOS!$A:$L,C$7,0)/1000,VLOOKUP($B$7&amp;$A41,KPI_DATOS!$A:$L,C$7,0))</f>
        <v>1.27838936038708</v>
      </c>
      <c r="D41" s="48">
        <f>IF($A$7&lt;4,VLOOKUP($B$7&amp;$A41,KPI_DATOS!$A:$L,D$7,0)/1000,VLOOKUP($B$7&amp;$A41,KPI_DATOS!$A:$L,D$7,0))</f>
        <v>1.38084097892258</v>
      </c>
      <c r="E41" s="48">
        <f>IF($A$7&lt;4,VLOOKUP($B$7&amp;$A41,KPI_DATOS!$A:$L,E$7,0)/1000,VLOOKUP($B$7&amp;$A41,KPI_DATOS!$A:$L,E$7,0))</f>
        <v>1.1257023839818501</v>
      </c>
      <c r="F41" s="48">
        <f>IF($A$7&lt;4,VLOOKUP($B$7&amp;$A41,KPI_DATOS!$A:$L,F$7,0)/1000,VLOOKUP($B$7&amp;$A41,KPI_DATOS!$A:$L,F$7,0))</f>
        <v>1.09402137730972</v>
      </c>
      <c r="G41" s="48">
        <f>IF($A$7&lt;4,VLOOKUP($B$7&amp;$A41,KPI_DATOS!$A:$L,G$7,0)/1000,VLOOKUP($B$7&amp;$A41,KPI_DATOS!$A:$L,G$7,0))</f>
        <v>2.7285584149137501</v>
      </c>
      <c r="H41" s="48">
        <f>IF($A$7&lt;4,VLOOKUP($B$7&amp;$A41,KPI_DATOS!$A:$L,H$7,0)/1000,VLOOKUP($B$7&amp;$A41,KPI_DATOS!$A:$L,H$7,0))</f>
        <v>1.8690949079958099</v>
      </c>
      <c r="I41" s="48">
        <f>IF($A$7&lt;4,VLOOKUP($B$7&amp;$A41,KPI_DATOS!$A:$L,I$7,0)/1000,VLOOKUP($B$7&amp;$A41,KPI_DATOS!$A:$L,I$7,0))</f>
        <v>1.4291383361440999</v>
      </c>
      <c r="J41" s="48">
        <f>IF($A$7&lt;4,VLOOKUP($B$7&amp;$A41,KPI_DATOS!$A:$L,J$7,0)/1000,VLOOKUP($B$7&amp;$A41,KPI_DATOS!$A:$L,J$7,0))</f>
        <v>1.9125419764071101</v>
      </c>
      <c r="K41" s="48">
        <f>IF($A$7&lt;4,VLOOKUP($B$7&amp;$A41,KPI_DATOS!$A:$L,K$7,0)/1000,VLOOKUP($B$7&amp;$A41,KPI_DATOS!$A:$L,K$7,0))</f>
        <v>1.97962921955561</v>
      </c>
      <c r="L41" s="10"/>
      <c r="M41" s="29">
        <f t="shared" si="0"/>
        <v>-27.447797755204505</v>
      </c>
    </row>
    <row r="42" spans="1:13" ht="20.25" customHeight="1" x14ac:dyDescent="0.3">
      <c r="A42" s="43" t="str">
        <f>KPI_DATOS!C36</f>
        <v>Espirituosas</v>
      </c>
      <c r="B42" s="41"/>
      <c r="C42" s="48">
        <f>IF($A$7&lt;4,VLOOKUP($B$7&amp;$A42,KPI_DATOS!$A:$L,C$7,0)/1000,VLOOKUP($B$7&amp;$A42,KPI_DATOS!$A:$L,C$7,0))</f>
        <v>3.9552637528880799</v>
      </c>
      <c r="D42" s="48">
        <f>IF($A$7&lt;4,VLOOKUP($B$7&amp;$A42,KPI_DATOS!$A:$L,D$7,0)/1000,VLOOKUP($B$7&amp;$A42,KPI_DATOS!$A:$L,D$7,0))</f>
        <v>3.4307793385669001</v>
      </c>
      <c r="E42" s="48">
        <f>IF($A$7&lt;4,VLOOKUP($B$7&amp;$A42,KPI_DATOS!$A:$L,E$7,0)/1000,VLOOKUP($B$7&amp;$A42,KPI_DATOS!$A:$L,E$7,0))</f>
        <v>3.53509617299407</v>
      </c>
      <c r="F42" s="48">
        <f>IF($A$7&lt;4,VLOOKUP($B$7&amp;$A42,KPI_DATOS!$A:$L,F$7,0)/1000,VLOOKUP($B$7&amp;$A42,KPI_DATOS!$A:$L,F$7,0))</f>
        <v>3.50655191097042</v>
      </c>
      <c r="G42" s="48">
        <f>IF($A$7&lt;4,VLOOKUP($B$7&amp;$A42,KPI_DATOS!$A:$L,G$7,0)/1000,VLOOKUP($B$7&amp;$A42,KPI_DATOS!$A:$L,G$7,0))</f>
        <v>4.0512810526830902</v>
      </c>
      <c r="H42" s="48">
        <f>IF($A$7&lt;4,VLOOKUP($B$7&amp;$A42,KPI_DATOS!$A:$L,H$7,0)/1000,VLOOKUP($B$7&amp;$A42,KPI_DATOS!$A:$L,H$7,0))</f>
        <v>3.19698499979022</v>
      </c>
      <c r="I42" s="48">
        <f>IF($A$7&lt;4,VLOOKUP($B$7&amp;$A42,KPI_DATOS!$A:$L,I$7,0)/1000,VLOOKUP($B$7&amp;$A42,KPI_DATOS!$A:$L,I$7,0))</f>
        <v>3.5519711894034498</v>
      </c>
      <c r="J42" s="48">
        <f>IF($A$7&lt;4,VLOOKUP($B$7&amp;$A42,KPI_DATOS!$A:$L,J$7,0)/1000,VLOOKUP($B$7&amp;$A42,KPI_DATOS!$A:$L,J$7,0))</f>
        <v>3.3110620310490702</v>
      </c>
      <c r="K42" s="48">
        <f>IF($A$7&lt;4,VLOOKUP($B$7&amp;$A42,KPI_DATOS!$A:$L,K$7,0)/1000,VLOOKUP($B$7&amp;$A42,KPI_DATOS!$A:$L,K$7,0))</f>
        <v>3.8753569241233499</v>
      </c>
      <c r="L42" s="10"/>
      <c r="M42" s="29">
        <f t="shared" si="0"/>
        <v>-4.3424320917757386</v>
      </c>
    </row>
    <row r="43" spans="1:13" ht="20.25" customHeight="1" x14ac:dyDescent="0.3">
      <c r="A43" s="44" t="str">
        <f>KPI_DATOS!C37</f>
        <v>Whisky</v>
      </c>
      <c r="B43" s="41"/>
      <c r="C43" s="48">
        <f>IF($A$7&lt;4,VLOOKUP($B$7&amp;$A43,KPI_DATOS!$A:$L,C$7,0)/1000,VLOOKUP($B$7&amp;$A43,KPI_DATOS!$A:$L,C$7,0))</f>
        <v>4.0087218382920797</v>
      </c>
      <c r="D43" s="48">
        <f>IF($A$7&lt;4,VLOOKUP($B$7&amp;$A43,KPI_DATOS!$A:$L,D$7,0)/1000,VLOOKUP($B$7&amp;$A43,KPI_DATOS!$A:$L,D$7,0))</f>
        <v>3.91331237159502</v>
      </c>
      <c r="E43" s="48">
        <f>IF($A$7&lt;4,VLOOKUP($B$7&amp;$A43,KPI_DATOS!$A:$L,E$7,0)/1000,VLOOKUP($B$7&amp;$A43,KPI_DATOS!$A:$L,E$7,0))</f>
        <v>3.8700962950778699</v>
      </c>
      <c r="F43" s="48">
        <f>IF($A$7&lt;4,VLOOKUP($B$7&amp;$A43,KPI_DATOS!$A:$L,F$7,0)/1000,VLOOKUP($B$7&amp;$A43,KPI_DATOS!$A:$L,F$7,0))</f>
        <v>3.4712738354417998</v>
      </c>
      <c r="G43" s="48">
        <f>IF($A$7&lt;4,VLOOKUP($B$7&amp;$A43,KPI_DATOS!$A:$L,G$7,0)/1000,VLOOKUP($B$7&amp;$A43,KPI_DATOS!$A:$L,G$7,0))</f>
        <v>4.1762410867641702</v>
      </c>
      <c r="H43" s="48">
        <f>IF($A$7&lt;4,VLOOKUP($B$7&amp;$A43,KPI_DATOS!$A:$L,H$7,0)/1000,VLOOKUP($B$7&amp;$A43,KPI_DATOS!$A:$L,H$7,0))</f>
        <v>3.4554966704266099</v>
      </c>
      <c r="I43" s="48">
        <f>IF($A$7&lt;4,VLOOKUP($B$7&amp;$A43,KPI_DATOS!$A:$L,I$7,0)/1000,VLOOKUP($B$7&amp;$A43,KPI_DATOS!$A:$L,I$7,0))</f>
        <v>4.3183767416225498</v>
      </c>
      <c r="J43" s="48">
        <f>IF($A$7&lt;4,VLOOKUP($B$7&amp;$A43,KPI_DATOS!$A:$L,J$7,0)/1000,VLOOKUP($B$7&amp;$A43,KPI_DATOS!$A:$L,J$7,0))</f>
        <v>3.7803130944916199</v>
      </c>
      <c r="K43" s="48">
        <f>IF($A$7&lt;4,VLOOKUP($B$7&amp;$A43,KPI_DATOS!$A:$L,K$7,0)/1000,VLOOKUP($B$7&amp;$A43,KPI_DATOS!$A:$L,K$7,0))</f>
        <v>4.8590517427751996</v>
      </c>
      <c r="L43" s="10"/>
      <c r="M43" s="29">
        <f t="shared" si="0"/>
        <v>16.34988598180005</v>
      </c>
    </row>
    <row r="44" spans="1:13" ht="20.25" customHeight="1" x14ac:dyDescent="0.3">
      <c r="A44" s="44" t="str">
        <f>KPI_DATOS!C38</f>
        <v>Brandy</v>
      </c>
      <c r="B44" s="41"/>
      <c r="C44" s="48">
        <f>IF($A$7&lt;4,VLOOKUP($B$7&amp;$A44,KPI_DATOS!$A:$L,C$7,0)/1000,VLOOKUP($B$7&amp;$A44,KPI_DATOS!$A:$L,C$7,0))</f>
        <v>3.2021628536220899</v>
      </c>
      <c r="D44" s="48">
        <f>IF($A$7&lt;4,VLOOKUP($B$7&amp;$A44,KPI_DATOS!$A:$L,D$7,0)/1000,VLOOKUP($B$7&amp;$A44,KPI_DATOS!$A:$L,D$7,0))</f>
        <v>3.2058614613847198</v>
      </c>
      <c r="E44" s="48">
        <f>IF($A$7&lt;4,VLOOKUP($B$7&amp;$A44,KPI_DATOS!$A:$L,E$7,0)/1000,VLOOKUP($B$7&amp;$A44,KPI_DATOS!$A:$L,E$7,0))</f>
        <v>3.0721662351324102</v>
      </c>
      <c r="F44" s="48">
        <f>IF($A$7&lt;4,VLOOKUP($B$7&amp;$A44,KPI_DATOS!$A:$L,F$7,0)/1000,VLOOKUP($B$7&amp;$A44,KPI_DATOS!$A:$L,F$7,0))</f>
        <v>5.2586950130726899</v>
      </c>
      <c r="G44" s="48">
        <f>IF($A$7&lt;4,VLOOKUP($B$7&amp;$A44,KPI_DATOS!$A:$L,G$7,0)/1000,VLOOKUP($B$7&amp;$A44,KPI_DATOS!$A:$L,G$7,0))</f>
        <v>2.3950866185571398</v>
      </c>
      <c r="H44" s="48">
        <f>IF($A$7&lt;4,VLOOKUP($B$7&amp;$A44,KPI_DATOS!$A:$L,H$7,0)/1000,VLOOKUP($B$7&amp;$A44,KPI_DATOS!$A:$L,H$7,0))</f>
        <v>2.71812309411149</v>
      </c>
      <c r="I44" s="48">
        <f>IF($A$7&lt;4,VLOOKUP($B$7&amp;$A44,KPI_DATOS!$A:$L,I$7,0)/1000,VLOOKUP($B$7&amp;$A44,KPI_DATOS!$A:$L,I$7,0))</f>
        <v>3.3542491479113701</v>
      </c>
      <c r="J44" s="48">
        <f>IF($A$7&lt;4,VLOOKUP($B$7&amp;$A44,KPI_DATOS!$A:$L,J$7,0)/1000,VLOOKUP($B$7&amp;$A44,KPI_DATOS!$A:$L,J$7,0))</f>
        <v>4.0451597819847898</v>
      </c>
      <c r="K44" s="48">
        <f>IF($A$7&lt;4,VLOOKUP($B$7&amp;$A44,KPI_DATOS!$A:$L,K$7,0)/1000,VLOOKUP($B$7&amp;$A44,KPI_DATOS!$A:$L,K$7,0))</f>
        <v>2.2743119805935699</v>
      </c>
      <c r="L44" s="10"/>
      <c r="M44" s="29">
        <f t="shared" si="0"/>
        <v>-5.0426000056869587</v>
      </c>
    </row>
    <row r="45" spans="1:13" ht="20.25" customHeight="1" x14ac:dyDescent="0.3">
      <c r="A45" s="44" t="str">
        <f>KPI_DATOS!C39</f>
        <v>Ginebra</v>
      </c>
      <c r="B45" s="41"/>
      <c r="C45" s="48">
        <f>IF($A$7&lt;4,VLOOKUP($B$7&amp;$A45,KPI_DATOS!$A:$L,C$7,0)/1000,VLOOKUP($B$7&amp;$A45,KPI_DATOS!$A:$L,C$7,0))</f>
        <v>2.38292004426724</v>
      </c>
      <c r="D45" s="48">
        <f>IF($A$7&lt;4,VLOOKUP($B$7&amp;$A45,KPI_DATOS!$A:$L,D$7,0)/1000,VLOOKUP($B$7&amp;$A45,KPI_DATOS!$A:$L,D$7,0))</f>
        <v>2.2780043837064299</v>
      </c>
      <c r="E45" s="48">
        <f>IF($A$7&lt;4,VLOOKUP($B$7&amp;$A45,KPI_DATOS!$A:$L,E$7,0)/1000,VLOOKUP($B$7&amp;$A45,KPI_DATOS!$A:$L,E$7,0))</f>
        <v>2.4326122843517601</v>
      </c>
      <c r="F45" s="48">
        <f>IF($A$7&lt;4,VLOOKUP($B$7&amp;$A45,KPI_DATOS!$A:$L,F$7,0)/1000,VLOOKUP($B$7&amp;$A45,KPI_DATOS!$A:$L,F$7,0))</f>
        <v>2.3579810649991999</v>
      </c>
      <c r="G45" s="48">
        <f>IF($A$7&lt;4,VLOOKUP($B$7&amp;$A45,KPI_DATOS!$A:$L,G$7,0)/1000,VLOOKUP($B$7&amp;$A45,KPI_DATOS!$A:$L,G$7,0))</f>
        <v>2.7711917920956499</v>
      </c>
      <c r="H45" s="48">
        <f>IF($A$7&lt;4,VLOOKUP($B$7&amp;$A45,KPI_DATOS!$A:$L,H$7,0)/1000,VLOOKUP($B$7&amp;$A45,KPI_DATOS!$A:$L,H$7,0))</f>
        <v>2.2379692231563202</v>
      </c>
      <c r="I45" s="48">
        <f>IF($A$7&lt;4,VLOOKUP($B$7&amp;$A45,KPI_DATOS!$A:$L,I$7,0)/1000,VLOOKUP($B$7&amp;$A45,KPI_DATOS!$A:$L,I$7,0))</f>
        <v>2.2302038481161799</v>
      </c>
      <c r="J45" s="48">
        <f>IF($A$7&lt;4,VLOOKUP($B$7&amp;$A45,KPI_DATOS!$A:$L,J$7,0)/1000,VLOOKUP($B$7&amp;$A45,KPI_DATOS!$A:$L,J$7,0))</f>
        <v>2.0805262700904401</v>
      </c>
      <c r="K45" s="48">
        <f>IF($A$7&lt;4,VLOOKUP($B$7&amp;$A45,KPI_DATOS!$A:$L,K$7,0)/1000,VLOOKUP($B$7&amp;$A45,KPI_DATOS!$A:$L,K$7,0))</f>
        <v>2.4782659651070298</v>
      </c>
      <c r="L45" s="10"/>
      <c r="M45" s="29">
        <f t="shared" si="0"/>
        <v>-10.570391692994363</v>
      </c>
    </row>
    <row r="46" spans="1:13" ht="20.25" customHeight="1" x14ac:dyDescent="0.3">
      <c r="A46" s="44" t="str">
        <f>KPI_DATOS!C40</f>
        <v>Ron</v>
      </c>
      <c r="B46" s="41"/>
      <c r="C46" s="48">
        <f>IF($A$7&lt;4,VLOOKUP($B$7&amp;$A46,KPI_DATOS!$A:$L,C$7,0)/1000,VLOOKUP($B$7&amp;$A46,KPI_DATOS!$A:$L,C$7,0))</f>
        <v>2.5283789997635902</v>
      </c>
      <c r="D46" s="48">
        <f>IF($A$7&lt;4,VLOOKUP($B$7&amp;$A46,KPI_DATOS!$A:$L,D$7,0)/1000,VLOOKUP($B$7&amp;$A46,KPI_DATOS!$A:$L,D$7,0))</f>
        <v>1.9768232361665401</v>
      </c>
      <c r="E46" s="48">
        <f>IF($A$7&lt;4,VLOOKUP($B$7&amp;$A46,KPI_DATOS!$A:$L,E$7,0)/1000,VLOOKUP($B$7&amp;$A46,KPI_DATOS!$A:$L,E$7,0))</f>
        <v>2.2319179620675702</v>
      </c>
      <c r="F46" s="48">
        <f>IF($A$7&lt;4,VLOOKUP($B$7&amp;$A46,KPI_DATOS!$A:$L,F$7,0)/1000,VLOOKUP($B$7&amp;$A46,KPI_DATOS!$A:$L,F$7,0))</f>
        <v>1.9411145644088801</v>
      </c>
      <c r="G46" s="48">
        <f>IF($A$7&lt;4,VLOOKUP($B$7&amp;$A46,KPI_DATOS!$A:$L,G$7,0)/1000,VLOOKUP($B$7&amp;$A46,KPI_DATOS!$A:$L,G$7,0))</f>
        <v>2.4155974448936899</v>
      </c>
      <c r="H46" s="48">
        <f>IF($A$7&lt;4,VLOOKUP($B$7&amp;$A46,KPI_DATOS!$A:$L,H$7,0)/1000,VLOOKUP($B$7&amp;$A46,KPI_DATOS!$A:$L,H$7,0))</f>
        <v>2.15717027299659</v>
      </c>
      <c r="I46" s="48">
        <f>IF($A$7&lt;4,VLOOKUP($B$7&amp;$A46,KPI_DATOS!$A:$L,I$7,0)/1000,VLOOKUP($B$7&amp;$A46,KPI_DATOS!$A:$L,I$7,0))</f>
        <v>2.2487099776975699</v>
      </c>
      <c r="J46" s="48">
        <f>IF($A$7&lt;4,VLOOKUP($B$7&amp;$A46,KPI_DATOS!$A:$L,J$7,0)/1000,VLOOKUP($B$7&amp;$A46,KPI_DATOS!$A:$L,J$7,0))</f>
        <v>1.9693798816500201</v>
      </c>
      <c r="K46" s="48">
        <f>IF($A$7&lt;4,VLOOKUP($B$7&amp;$A46,KPI_DATOS!$A:$L,K$7,0)/1000,VLOOKUP($B$7&amp;$A46,KPI_DATOS!$A:$L,K$7,0))</f>
        <v>2.47519184695029</v>
      </c>
      <c r="L46" s="10"/>
      <c r="M46" s="29">
        <f t="shared" si="0"/>
        <v>2.4670667781412137</v>
      </c>
    </row>
    <row r="47" spans="1:13" ht="20.25" customHeight="1" x14ac:dyDescent="0.3">
      <c r="A47" s="44" t="str">
        <f>KPI_DATOS!C41</f>
        <v>Anis</v>
      </c>
      <c r="B47" s="41"/>
      <c r="C47" s="48">
        <f>IF($A$7&lt;4,VLOOKUP($B$7&amp;$A47,KPI_DATOS!$A:$L,C$7,0)/1000,VLOOKUP($B$7&amp;$A47,KPI_DATOS!$A:$L,C$7,0))</f>
        <v>1.9765376962316701</v>
      </c>
      <c r="D47" s="48">
        <f>IF($A$7&lt;4,VLOOKUP($B$7&amp;$A47,KPI_DATOS!$A:$L,D$7,0)/1000,VLOOKUP($B$7&amp;$A47,KPI_DATOS!$A:$L,D$7,0))</f>
        <v>1.5951458932760001</v>
      </c>
      <c r="E47" s="48">
        <f>IF($A$7&lt;4,VLOOKUP($B$7&amp;$A47,KPI_DATOS!$A:$L,E$7,0)/1000,VLOOKUP($B$7&amp;$A47,KPI_DATOS!$A:$L,E$7,0))</f>
        <v>1.9782691562879</v>
      </c>
      <c r="F47" s="48">
        <f>IF($A$7&lt;4,VLOOKUP($B$7&amp;$A47,KPI_DATOS!$A:$L,F$7,0)/1000,VLOOKUP($B$7&amp;$A47,KPI_DATOS!$A:$L,F$7,0))</f>
        <v>3.45109349132131</v>
      </c>
      <c r="G47" s="48">
        <f>IF($A$7&lt;4,VLOOKUP($B$7&amp;$A47,KPI_DATOS!$A:$L,G$7,0)/1000,VLOOKUP($B$7&amp;$A47,KPI_DATOS!$A:$L,G$7,0))</f>
        <v>2.9280972979611501</v>
      </c>
      <c r="H47" s="48">
        <f>IF($A$7&lt;4,VLOOKUP($B$7&amp;$A47,KPI_DATOS!$A:$L,H$7,0)/1000,VLOOKUP($B$7&amp;$A47,KPI_DATOS!$A:$L,H$7,0))</f>
        <v>1.92838294204567</v>
      </c>
      <c r="I47" s="48">
        <f>IF($A$7&lt;4,VLOOKUP($B$7&amp;$A47,KPI_DATOS!$A:$L,I$7,0)/1000,VLOOKUP($B$7&amp;$A47,KPI_DATOS!$A:$L,I$7,0))</f>
        <v>2.7063899298781098</v>
      </c>
      <c r="J47" s="48">
        <f>IF($A$7&lt;4,VLOOKUP($B$7&amp;$A47,KPI_DATOS!$A:$L,J$7,0)/1000,VLOOKUP($B$7&amp;$A47,KPI_DATOS!$A:$L,J$7,0))</f>
        <v>2.9826546841768802</v>
      </c>
      <c r="K47" s="48">
        <f>IF($A$7&lt;4,VLOOKUP($B$7&amp;$A47,KPI_DATOS!$A:$L,K$7,0)/1000,VLOOKUP($B$7&amp;$A47,KPI_DATOS!$A:$L,K$7,0))</f>
        <v>4.3736176914700398</v>
      </c>
      <c r="L47" s="10"/>
      <c r="M47" s="29">
        <f t="shared" si="0"/>
        <v>49.367225416840242</v>
      </c>
    </row>
    <row r="48" spans="1:13" ht="20.25" customHeight="1" x14ac:dyDescent="0.3">
      <c r="A48" s="44" t="str">
        <f>KPI_DATOS!C42</f>
        <v>Otras Espirituosas</v>
      </c>
      <c r="B48" s="41"/>
      <c r="C48" s="48">
        <f>IF($A$7&lt;4,VLOOKUP($B$7&amp;$A48,KPI_DATOS!$A:$L,C$7,0)/1000,VLOOKUP($B$7&amp;$A48,KPI_DATOS!$A:$L,C$7,0))</f>
        <v>3.1305736396349602</v>
      </c>
      <c r="D48" s="48">
        <f>IF($A$7&lt;4,VLOOKUP($B$7&amp;$A48,KPI_DATOS!$A:$L,D$7,0)/1000,VLOOKUP($B$7&amp;$A48,KPI_DATOS!$A:$L,D$7,0))</f>
        <v>2.8066240884689999</v>
      </c>
      <c r="E48" s="48">
        <f>IF($A$7&lt;4,VLOOKUP($B$7&amp;$A48,KPI_DATOS!$A:$L,E$7,0)/1000,VLOOKUP($B$7&amp;$A48,KPI_DATOS!$A:$L,E$7,0))</f>
        <v>2.8906930383157401</v>
      </c>
      <c r="F48" s="48">
        <f>IF($A$7&lt;4,VLOOKUP($B$7&amp;$A48,KPI_DATOS!$A:$L,F$7,0)/1000,VLOOKUP($B$7&amp;$A48,KPI_DATOS!$A:$L,F$7,0))</f>
        <v>2.7630583626231999</v>
      </c>
      <c r="G48" s="48">
        <f>IF($A$7&lt;4,VLOOKUP($B$7&amp;$A48,KPI_DATOS!$A:$L,G$7,0)/1000,VLOOKUP($B$7&amp;$A48,KPI_DATOS!$A:$L,G$7,0))</f>
        <v>2.9996536187229399</v>
      </c>
      <c r="H48" s="48">
        <f>IF($A$7&lt;4,VLOOKUP($B$7&amp;$A48,KPI_DATOS!$A:$L,H$7,0)/1000,VLOOKUP($B$7&amp;$A48,KPI_DATOS!$A:$L,H$7,0))</f>
        <v>2.4839389192076502</v>
      </c>
      <c r="I48" s="48">
        <f>IF($A$7&lt;4,VLOOKUP($B$7&amp;$A48,KPI_DATOS!$A:$L,I$7,0)/1000,VLOOKUP($B$7&amp;$A48,KPI_DATOS!$A:$L,I$7,0))</f>
        <v>2.7128870107415</v>
      </c>
      <c r="J48" s="48">
        <f>IF($A$7&lt;4,VLOOKUP($B$7&amp;$A48,KPI_DATOS!$A:$L,J$7,0)/1000,VLOOKUP($B$7&amp;$A48,KPI_DATOS!$A:$L,J$7,0))</f>
        <v>2.6073483237024702</v>
      </c>
      <c r="K48" s="48">
        <f>IF($A$7&lt;4,VLOOKUP($B$7&amp;$A48,KPI_DATOS!$A:$L,K$7,0)/1000,VLOOKUP($B$7&amp;$A48,KPI_DATOS!$A:$L,K$7,0))</f>
        <v>2.8157243304472002</v>
      </c>
      <c r="L48" s="10"/>
      <c r="M48" s="29">
        <f t="shared" si="0"/>
        <v>-6.1316842427308282</v>
      </c>
    </row>
    <row r="49" spans="1:13" ht="20.25" customHeight="1" x14ac:dyDescent="0.3">
      <c r="A49" s="43" t="str">
        <f>KPI_DATOS!C43</f>
        <v>T.Zumo+Horchata+Mosto</v>
      </c>
      <c r="B49" s="41"/>
      <c r="C49" s="48">
        <f>IF($A$7&lt;4,VLOOKUP($B$7&amp;$A49,KPI_DATOS!$A:$L,C$7,0)/1000,VLOOKUP($B$7&amp;$A49,KPI_DATOS!$A:$L,C$7,0))</f>
        <v>3.2116314784964102</v>
      </c>
      <c r="D49" s="48">
        <f>IF($A$7&lt;4,VLOOKUP($B$7&amp;$A49,KPI_DATOS!$A:$L,D$7,0)/1000,VLOOKUP($B$7&amp;$A49,KPI_DATOS!$A:$L,D$7,0))</f>
        <v>2.7643002559241401</v>
      </c>
      <c r="E49" s="48">
        <f>IF($A$7&lt;4,VLOOKUP($B$7&amp;$A49,KPI_DATOS!$A:$L,E$7,0)/1000,VLOOKUP($B$7&amp;$A49,KPI_DATOS!$A:$L,E$7,0))</f>
        <v>2.7347888002300502</v>
      </c>
      <c r="F49" s="48">
        <f>IF($A$7&lt;4,VLOOKUP($B$7&amp;$A49,KPI_DATOS!$A:$L,F$7,0)/1000,VLOOKUP($B$7&amp;$A49,KPI_DATOS!$A:$L,F$7,0))</f>
        <v>2.7977184593057798</v>
      </c>
      <c r="G49" s="48">
        <f>IF($A$7&lt;4,VLOOKUP($B$7&amp;$A49,KPI_DATOS!$A:$L,G$7,0)/1000,VLOOKUP($B$7&amp;$A49,KPI_DATOS!$A:$L,G$7,0))</f>
        <v>3.14205026976544</v>
      </c>
      <c r="H49" s="48">
        <f>IF($A$7&lt;4,VLOOKUP($B$7&amp;$A49,KPI_DATOS!$A:$L,H$7,0)/1000,VLOOKUP($B$7&amp;$A49,KPI_DATOS!$A:$L,H$7,0))</f>
        <v>2.6046220692035198</v>
      </c>
      <c r="I49" s="48">
        <f>IF($A$7&lt;4,VLOOKUP($B$7&amp;$A49,KPI_DATOS!$A:$L,I$7,0)/1000,VLOOKUP($B$7&amp;$A49,KPI_DATOS!$A:$L,I$7,0))</f>
        <v>2.7387688811797801</v>
      </c>
      <c r="J49" s="48">
        <f>IF($A$7&lt;4,VLOOKUP($B$7&amp;$A49,KPI_DATOS!$A:$L,J$7,0)/1000,VLOOKUP($B$7&amp;$A49,KPI_DATOS!$A:$L,J$7,0))</f>
        <v>2.7864097650266801</v>
      </c>
      <c r="K49" s="48">
        <f>IF($A$7&lt;4,VLOOKUP($B$7&amp;$A49,KPI_DATOS!$A:$L,K$7,0)/1000,VLOOKUP($B$7&amp;$A49,KPI_DATOS!$A:$L,K$7,0))</f>
        <v>3.0461329984008101</v>
      </c>
      <c r="L49" s="10"/>
      <c r="M49" s="29">
        <f t="shared" si="0"/>
        <v>-3.0526969058260911</v>
      </c>
    </row>
    <row r="50" spans="1:13" ht="20.25" customHeight="1" x14ac:dyDescent="0.3">
      <c r="A50" s="43" t="str">
        <f>KPI_DATOS!C44</f>
        <v>Agua Envasada</v>
      </c>
      <c r="B50" s="41"/>
      <c r="C50" s="48">
        <f>IF($A$7&lt;4,VLOOKUP($B$7&amp;$A50,KPI_DATOS!$A:$L,C$7,0)/1000,VLOOKUP($B$7&amp;$A50,KPI_DATOS!$A:$L,C$7,0))</f>
        <v>7.8050422768467298</v>
      </c>
      <c r="D50" s="48">
        <f>IF($A$7&lt;4,VLOOKUP($B$7&amp;$A50,KPI_DATOS!$A:$L,D$7,0)/1000,VLOOKUP($B$7&amp;$A50,KPI_DATOS!$A:$L,D$7,0))</f>
        <v>5.3659280878685802</v>
      </c>
      <c r="E50" s="48">
        <f>IF($A$7&lt;4,VLOOKUP($B$7&amp;$A50,KPI_DATOS!$A:$L,E$7,0)/1000,VLOOKUP($B$7&amp;$A50,KPI_DATOS!$A:$L,E$7,0))</f>
        <v>5.45087010849781</v>
      </c>
      <c r="F50" s="48">
        <f>IF($A$7&lt;4,VLOOKUP($B$7&amp;$A50,KPI_DATOS!$A:$L,F$7,0)/1000,VLOOKUP($B$7&amp;$A50,KPI_DATOS!$A:$L,F$7,0))</f>
        <v>5.6102451660128301</v>
      </c>
      <c r="G50" s="48">
        <f>IF($A$7&lt;4,VLOOKUP($B$7&amp;$A50,KPI_DATOS!$A:$L,G$7,0)/1000,VLOOKUP($B$7&amp;$A50,KPI_DATOS!$A:$L,G$7,0))</f>
        <v>7.5554139444916002</v>
      </c>
      <c r="H50" s="48">
        <f>IF($A$7&lt;4,VLOOKUP($B$7&amp;$A50,KPI_DATOS!$A:$L,H$7,0)/1000,VLOOKUP($B$7&amp;$A50,KPI_DATOS!$A:$L,H$7,0))</f>
        <v>5.6772910908055598</v>
      </c>
      <c r="I50" s="48">
        <f>IF($A$7&lt;4,VLOOKUP($B$7&amp;$A50,KPI_DATOS!$A:$L,I$7,0)/1000,VLOOKUP($B$7&amp;$A50,KPI_DATOS!$A:$L,I$7,0))</f>
        <v>5.3290902822346302</v>
      </c>
      <c r="J50" s="48">
        <f>IF($A$7&lt;4,VLOOKUP($B$7&amp;$A50,KPI_DATOS!$A:$L,J$7,0)/1000,VLOOKUP($B$7&amp;$A50,KPI_DATOS!$A:$L,J$7,0))</f>
        <v>5.9423092409128104</v>
      </c>
      <c r="K50" s="48">
        <f>IF($A$7&lt;4,VLOOKUP($B$7&amp;$A50,KPI_DATOS!$A:$L,K$7,0)/1000,VLOOKUP($B$7&amp;$A50,KPI_DATOS!$A:$L,K$7,0))</f>
        <v>7.5827152381648197</v>
      </c>
      <c r="L50" s="10"/>
      <c r="M50" s="29">
        <f t="shared" si="0"/>
        <v>0.36134742416229493</v>
      </c>
    </row>
    <row r="51" spans="1:13" ht="20.25" customHeight="1" x14ac:dyDescent="0.3">
      <c r="A51" s="43" t="str">
        <f>KPI_DATOS!C45</f>
        <v>Bebidas Refrescantes</v>
      </c>
      <c r="B51" s="41"/>
      <c r="C51" s="48">
        <f>IF($A$7&lt;4,VLOOKUP($B$7&amp;$A51,KPI_DATOS!$A:$L,C$7,0)/1000,VLOOKUP($B$7&amp;$A51,KPI_DATOS!$A:$L,C$7,0))</f>
        <v>8.9655643354275902</v>
      </c>
      <c r="D51" s="48">
        <f>IF($A$7&lt;4,VLOOKUP($B$7&amp;$A51,KPI_DATOS!$A:$L,D$7,0)/1000,VLOOKUP($B$7&amp;$A51,KPI_DATOS!$A:$L,D$7,0))</f>
        <v>5.6995704524737096</v>
      </c>
      <c r="E51" s="48">
        <f>IF($A$7&lt;4,VLOOKUP($B$7&amp;$A51,KPI_DATOS!$A:$L,E$7,0)/1000,VLOOKUP($B$7&amp;$A51,KPI_DATOS!$A:$L,E$7,0))</f>
        <v>5.6070509873422401</v>
      </c>
      <c r="F51" s="48">
        <f>IF($A$7&lt;4,VLOOKUP($B$7&amp;$A51,KPI_DATOS!$A:$L,F$7,0)/1000,VLOOKUP($B$7&amp;$A51,KPI_DATOS!$A:$L,F$7,0))</f>
        <v>6.3192443200778996</v>
      </c>
      <c r="G51" s="48">
        <f>IF($A$7&lt;4,VLOOKUP($B$7&amp;$A51,KPI_DATOS!$A:$L,G$7,0)/1000,VLOOKUP($B$7&amp;$A51,KPI_DATOS!$A:$L,G$7,0))</f>
        <v>8.8434563454387103</v>
      </c>
      <c r="H51" s="48">
        <f>IF($A$7&lt;4,VLOOKUP($B$7&amp;$A51,KPI_DATOS!$A:$L,H$7,0)/1000,VLOOKUP($B$7&amp;$A51,KPI_DATOS!$A:$L,H$7,0))</f>
        <v>6.13580804091918</v>
      </c>
      <c r="I51" s="48">
        <f>IF($A$7&lt;4,VLOOKUP($B$7&amp;$A51,KPI_DATOS!$A:$L,I$7,0)/1000,VLOOKUP($B$7&amp;$A51,KPI_DATOS!$A:$L,I$7,0))</f>
        <v>6.0673925138642604</v>
      </c>
      <c r="J51" s="48">
        <f>IF($A$7&lt;4,VLOOKUP($B$7&amp;$A51,KPI_DATOS!$A:$L,J$7,0)/1000,VLOOKUP($B$7&amp;$A51,KPI_DATOS!$A:$L,J$7,0))</f>
        <v>6.66700248223676</v>
      </c>
      <c r="K51" s="48">
        <f>IF($A$7&lt;4,VLOOKUP($B$7&amp;$A51,KPI_DATOS!$A:$L,K$7,0)/1000,VLOOKUP($B$7&amp;$A51,KPI_DATOS!$A:$L,K$7,0))</f>
        <v>8.9269311064718195</v>
      </c>
      <c r="L51" s="10"/>
      <c r="M51" s="29">
        <f t="shared" si="0"/>
        <v>0.94391556618202976</v>
      </c>
    </row>
    <row r="52" spans="1:13" ht="20.25" customHeight="1" x14ac:dyDescent="0.3">
      <c r="A52" s="44" t="str">
        <f>KPI_DATOS!C46</f>
        <v>Colas</v>
      </c>
      <c r="B52" s="41"/>
      <c r="C52" s="48">
        <f>IF($A$7&lt;4,VLOOKUP($B$7&amp;$A52,KPI_DATOS!$A:$L,C$7,0)/1000,VLOOKUP($B$7&amp;$A52,KPI_DATOS!$A:$L,C$7,0))</f>
        <v>6.9158162196659001</v>
      </c>
      <c r="D52" s="48">
        <f>IF($A$7&lt;4,VLOOKUP($B$7&amp;$A52,KPI_DATOS!$A:$L,D$7,0)/1000,VLOOKUP($B$7&amp;$A52,KPI_DATOS!$A:$L,D$7,0))</f>
        <v>4.8614656918472399</v>
      </c>
      <c r="E52" s="48">
        <f>IF($A$7&lt;4,VLOOKUP($B$7&amp;$A52,KPI_DATOS!$A:$L,E$7,0)/1000,VLOOKUP($B$7&amp;$A52,KPI_DATOS!$A:$L,E$7,0))</f>
        <v>4.5897509040318401</v>
      </c>
      <c r="F52" s="48">
        <f>IF($A$7&lt;4,VLOOKUP($B$7&amp;$A52,KPI_DATOS!$A:$L,F$7,0)/1000,VLOOKUP($B$7&amp;$A52,KPI_DATOS!$A:$L,F$7,0))</f>
        <v>5.1714711233010204</v>
      </c>
      <c r="G52" s="48">
        <f>IF($A$7&lt;4,VLOOKUP($B$7&amp;$A52,KPI_DATOS!$A:$L,G$7,0)/1000,VLOOKUP($B$7&amp;$A52,KPI_DATOS!$A:$L,G$7,0))</f>
        <v>6.84396251191815</v>
      </c>
      <c r="H52" s="48">
        <f>IF($A$7&lt;4,VLOOKUP($B$7&amp;$A52,KPI_DATOS!$A:$L,H$7,0)/1000,VLOOKUP($B$7&amp;$A52,KPI_DATOS!$A:$L,H$7,0))</f>
        <v>5.11315898191447</v>
      </c>
      <c r="I52" s="48">
        <f>IF($A$7&lt;4,VLOOKUP($B$7&amp;$A52,KPI_DATOS!$A:$L,I$7,0)/1000,VLOOKUP($B$7&amp;$A52,KPI_DATOS!$A:$L,I$7,0))</f>
        <v>5.0689211986427898</v>
      </c>
      <c r="J52" s="48">
        <f>IF($A$7&lt;4,VLOOKUP($B$7&amp;$A52,KPI_DATOS!$A:$L,J$7,0)/1000,VLOOKUP($B$7&amp;$A52,KPI_DATOS!$A:$L,J$7,0))</f>
        <v>5.4585620337894198</v>
      </c>
      <c r="K52" s="48">
        <f>IF($A$7&lt;4,VLOOKUP($B$7&amp;$A52,KPI_DATOS!$A:$L,K$7,0)/1000,VLOOKUP($B$7&amp;$A52,KPI_DATOS!$A:$L,K$7,0))</f>
        <v>6.8286948407492698</v>
      </c>
      <c r="L52" s="10"/>
      <c r="M52" s="29">
        <f t="shared" si="0"/>
        <v>-0.22308233194283655</v>
      </c>
    </row>
    <row r="53" spans="1:13" ht="20.25" customHeight="1" x14ac:dyDescent="0.3">
      <c r="A53" s="44" t="str">
        <f>KPI_DATOS!C47</f>
        <v>Cola Regular</v>
      </c>
      <c r="B53" s="41"/>
      <c r="C53" s="48">
        <f>IF($A$7&lt;4,VLOOKUP($B$7&amp;$A53,KPI_DATOS!$A:$L,C$7,0)/1000,VLOOKUP($B$7&amp;$A53,KPI_DATOS!$A:$L,C$7,0))</f>
        <v>5.1715105159562897</v>
      </c>
      <c r="D53" s="48">
        <f>IF($A$7&lt;4,VLOOKUP($B$7&amp;$A53,KPI_DATOS!$A:$L,D$7,0)/1000,VLOOKUP($B$7&amp;$A53,KPI_DATOS!$A:$L,D$7,0))</f>
        <v>3.98121646296774</v>
      </c>
      <c r="E53" s="48">
        <f>IF($A$7&lt;4,VLOOKUP($B$7&amp;$A53,KPI_DATOS!$A:$L,E$7,0)/1000,VLOOKUP($B$7&amp;$A53,KPI_DATOS!$A:$L,E$7,0))</f>
        <v>3.8145118211171001</v>
      </c>
      <c r="F53" s="48">
        <f>IF($A$7&lt;4,VLOOKUP($B$7&amp;$A53,KPI_DATOS!$A:$L,F$7,0)/1000,VLOOKUP($B$7&amp;$A53,KPI_DATOS!$A:$L,F$7,0))</f>
        <v>4.1003098328298702</v>
      </c>
      <c r="G53" s="48">
        <f>IF($A$7&lt;4,VLOOKUP($B$7&amp;$A53,KPI_DATOS!$A:$L,G$7,0)/1000,VLOOKUP($B$7&amp;$A53,KPI_DATOS!$A:$L,G$7,0))</f>
        <v>5.1428675947991103</v>
      </c>
      <c r="H53" s="48">
        <f>IF($A$7&lt;4,VLOOKUP($B$7&amp;$A53,KPI_DATOS!$A:$L,H$7,0)/1000,VLOOKUP($B$7&amp;$A53,KPI_DATOS!$A:$L,H$7,0))</f>
        <v>4.0368740403651699</v>
      </c>
      <c r="I53" s="48">
        <f>IF($A$7&lt;4,VLOOKUP($B$7&amp;$A53,KPI_DATOS!$A:$L,I$7,0)/1000,VLOOKUP($B$7&amp;$A53,KPI_DATOS!$A:$L,I$7,0))</f>
        <v>4.1048161964936698</v>
      </c>
      <c r="J53" s="48">
        <f>IF($A$7&lt;4,VLOOKUP($B$7&amp;$A53,KPI_DATOS!$A:$L,J$7,0)/1000,VLOOKUP($B$7&amp;$A53,KPI_DATOS!$A:$L,J$7,0))</f>
        <v>4.2886126257164596</v>
      </c>
      <c r="K53" s="48">
        <f>IF($A$7&lt;4,VLOOKUP($B$7&amp;$A53,KPI_DATOS!$A:$L,K$7,0)/1000,VLOOKUP($B$7&amp;$A53,KPI_DATOS!$A:$L,K$7,0))</f>
        <v>5.2214726056994003</v>
      </c>
      <c r="L53" s="10"/>
      <c r="M53" s="29">
        <f t="shared" si="0"/>
        <v>1.5284276612484105</v>
      </c>
    </row>
    <row r="54" spans="1:13" ht="20.25" customHeight="1" x14ac:dyDescent="0.3">
      <c r="A54" s="44" t="str">
        <f>KPI_DATOS!C48</f>
        <v>Light/Zero</v>
      </c>
      <c r="B54" s="41"/>
      <c r="C54" s="48">
        <f>IF($A$7&lt;4,VLOOKUP($B$7&amp;$A54,KPI_DATOS!$A:$L,C$7,0)/1000,VLOOKUP($B$7&amp;$A54,KPI_DATOS!$A:$L,C$7,0))</f>
        <v>5.7796182554558797</v>
      </c>
      <c r="D54" s="48">
        <f>IF($A$7&lt;4,VLOOKUP($B$7&amp;$A54,KPI_DATOS!$A:$L,D$7,0)/1000,VLOOKUP($B$7&amp;$A54,KPI_DATOS!$A:$L,D$7,0))</f>
        <v>4.0430812576643103</v>
      </c>
      <c r="E54" s="48">
        <f>IF($A$7&lt;4,VLOOKUP($B$7&amp;$A54,KPI_DATOS!$A:$L,E$7,0)/1000,VLOOKUP($B$7&amp;$A54,KPI_DATOS!$A:$L,E$7,0))</f>
        <v>3.8784980849054498</v>
      </c>
      <c r="F54" s="48">
        <f>IF($A$7&lt;4,VLOOKUP($B$7&amp;$A54,KPI_DATOS!$A:$L,F$7,0)/1000,VLOOKUP($B$7&amp;$A54,KPI_DATOS!$A:$L,F$7,0))</f>
        <v>4.3595693179323298</v>
      </c>
      <c r="G54" s="48">
        <f>IF($A$7&lt;4,VLOOKUP($B$7&amp;$A54,KPI_DATOS!$A:$L,G$7,0)/1000,VLOOKUP($B$7&amp;$A54,KPI_DATOS!$A:$L,G$7,0))</f>
        <v>5.6386970289323797</v>
      </c>
      <c r="H54" s="48">
        <f>IF($A$7&lt;4,VLOOKUP($B$7&amp;$A54,KPI_DATOS!$A:$L,H$7,0)/1000,VLOOKUP($B$7&amp;$A54,KPI_DATOS!$A:$L,H$7,0))</f>
        <v>4.4307381901001204</v>
      </c>
      <c r="I54" s="48">
        <f>IF($A$7&lt;4,VLOOKUP($B$7&amp;$A54,KPI_DATOS!$A:$L,I$7,0)/1000,VLOOKUP($B$7&amp;$A54,KPI_DATOS!$A:$L,I$7,0))</f>
        <v>4.24952155437082</v>
      </c>
      <c r="J54" s="48">
        <f>IF($A$7&lt;4,VLOOKUP($B$7&amp;$A54,KPI_DATOS!$A:$L,J$7,0)/1000,VLOOKUP($B$7&amp;$A54,KPI_DATOS!$A:$L,J$7,0))</f>
        <v>4.6251904322934401</v>
      </c>
      <c r="K54" s="48">
        <f>IF($A$7&lt;4,VLOOKUP($B$7&amp;$A54,KPI_DATOS!$A:$L,K$7,0)/1000,VLOOKUP($B$7&amp;$A54,KPI_DATOS!$A:$L,K$7,0))</f>
        <v>5.5476001233313497</v>
      </c>
      <c r="L54" s="10"/>
      <c r="M54" s="29">
        <f t="shared" si="0"/>
        <v>-1.6155665951479214</v>
      </c>
    </row>
    <row r="55" spans="1:13" ht="20.25" customHeight="1" x14ac:dyDescent="0.3">
      <c r="A55" s="44" t="str">
        <f>KPI_DATOS!C49</f>
        <v>Otra Variedad Cola</v>
      </c>
      <c r="B55" s="41"/>
      <c r="C55" s="48" t="str">
        <f>IF($A$7&lt;4,VLOOKUP($B$7&amp;$A55,KPI_DATOS!$A:$L,C$7,0)/1000,VLOOKUP($B$7&amp;$A55,KPI_DATOS!$A:$L,C$7,0))</f>
        <v/>
      </c>
      <c r="D55" s="48" t="str">
        <f>IF($A$7&lt;4,VLOOKUP($B$7&amp;$A55,KPI_DATOS!$A:$L,D$7,0)/1000,VLOOKUP($B$7&amp;$A55,KPI_DATOS!$A:$L,D$7,0))</f>
        <v/>
      </c>
      <c r="E55" s="48" t="str">
        <f>IF($A$7&lt;4,VLOOKUP($B$7&amp;$A55,KPI_DATOS!$A:$L,E$7,0)/1000,VLOOKUP($B$7&amp;$A55,KPI_DATOS!$A:$L,E$7,0))</f>
        <v/>
      </c>
      <c r="F55" s="48" t="str">
        <f>IF($A$7&lt;4,VLOOKUP($B$7&amp;$A55,KPI_DATOS!$A:$L,F$7,0)/1000,VLOOKUP($B$7&amp;$A55,KPI_DATOS!$A:$L,F$7,0))</f>
        <v/>
      </c>
      <c r="G55" s="48" t="str">
        <f>IF($A$7&lt;4,VLOOKUP($B$7&amp;$A55,KPI_DATOS!$A:$L,G$7,0)/1000,VLOOKUP($B$7&amp;$A55,KPI_DATOS!$A:$L,G$7,0))</f>
        <v/>
      </c>
      <c r="H55" s="48" t="str">
        <f>IF($A$7&lt;4,VLOOKUP($B$7&amp;$A55,KPI_DATOS!$A:$L,H$7,0)/1000,VLOOKUP($B$7&amp;$A55,KPI_DATOS!$A:$L,H$7,0))</f>
        <v/>
      </c>
      <c r="I55" s="48" t="str">
        <f>IF($A$7&lt;4,VLOOKUP($B$7&amp;$A55,KPI_DATOS!$A:$L,I$7,0)/1000,VLOOKUP($B$7&amp;$A55,KPI_DATOS!$A:$L,I$7,0))</f>
        <v/>
      </c>
      <c r="J55" s="48" t="str">
        <f>IF($A$7&lt;4,VLOOKUP($B$7&amp;$A55,KPI_DATOS!$A:$L,J$7,0)/1000,VLOOKUP($B$7&amp;$A55,KPI_DATOS!$A:$L,J$7,0))</f>
        <v/>
      </c>
      <c r="K55" s="48" t="str">
        <f>IF($A$7&lt;4,VLOOKUP($B$7&amp;$A55,KPI_DATOS!$A:$L,K$7,0)/1000,VLOOKUP($B$7&amp;$A55,KPI_DATOS!$A:$L,K$7,0))</f>
        <v/>
      </c>
      <c r="L55" s="10"/>
      <c r="M55" s="29" t="str">
        <f t="shared" si="0"/>
        <v>-</v>
      </c>
    </row>
    <row r="56" spans="1:13" ht="20.25" customHeight="1" x14ac:dyDescent="0.3">
      <c r="A56" s="44" t="str">
        <f>KPI_DATOS!C50</f>
        <v>Con Cafeina</v>
      </c>
      <c r="B56" s="41"/>
      <c r="C56" s="48">
        <f>IF($A$7&lt;4,VLOOKUP($B$7&amp;$A56,KPI_DATOS!$A:$L,C$7,0)/1000,VLOOKUP($B$7&amp;$A56,KPI_DATOS!$A:$L,C$7,0))</f>
        <v>6.5175680084713798</v>
      </c>
      <c r="D56" s="48">
        <f>IF($A$7&lt;4,VLOOKUP($B$7&amp;$A56,KPI_DATOS!$A:$L,D$7,0)/1000,VLOOKUP($B$7&amp;$A56,KPI_DATOS!$A:$L,D$7,0))</f>
        <v>4.5878575844232596</v>
      </c>
      <c r="E56" s="48">
        <f>IF($A$7&lt;4,VLOOKUP($B$7&amp;$A56,KPI_DATOS!$A:$L,E$7,0)/1000,VLOOKUP($B$7&amp;$A56,KPI_DATOS!$A:$L,E$7,0))</f>
        <v>4.52269547823024</v>
      </c>
      <c r="F56" s="48">
        <f>IF($A$7&lt;4,VLOOKUP($B$7&amp;$A56,KPI_DATOS!$A:$L,F$7,0)/1000,VLOOKUP($B$7&amp;$A56,KPI_DATOS!$A:$L,F$7,0))</f>
        <v>4.9440138340240498</v>
      </c>
      <c r="G56" s="48">
        <f>IF($A$7&lt;4,VLOOKUP($B$7&amp;$A56,KPI_DATOS!$A:$L,G$7,0)/1000,VLOOKUP($B$7&amp;$A56,KPI_DATOS!$A:$L,G$7,0))</f>
        <v>6.4431894041470903</v>
      </c>
      <c r="H56" s="48">
        <f>IF($A$7&lt;4,VLOOKUP($B$7&amp;$A56,KPI_DATOS!$A:$L,H$7,0)/1000,VLOOKUP($B$7&amp;$A56,KPI_DATOS!$A:$L,H$7,0))</f>
        <v>4.9170925819022004</v>
      </c>
      <c r="I56" s="48">
        <f>IF($A$7&lt;4,VLOOKUP($B$7&amp;$A56,KPI_DATOS!$A:$L,I$7,0)/1000,VLOOKUP($B$7&amp;$A56,KPI_DATOS!$A:$L,I$7,0))</f>
        <v>4.8706658616525802</v>
      </c>
      <c r="J56" s="48">
        <f>IF($A$7&lt;4,VLOOKUP($B$7&amp;$A56,KPI_DATOS!$A:$L,J$7,0)/1000,VLOOKUP($B$7&amp;$A56,KPI_DATOS!$A:$L,J$7,0))</f>
        <v>5.2680764359270897</v>
      </c>
      <c r="K56" s="48">
        <f>IF($A$7&lt;4,VLOOKUP($B$7&amp;$A56,KPI_DATOS!$A:$L,K$7,0)/1000,VLOOKUP($B$7&amp;$A56,KPI_DATOS!$A:$L,K$7,0))</f>
        <v>6.4694921387324902</v>
      </c>
      <c r="L56" s="10"/>
      <c r="M56" s="29">
        <f t="shared" si="0"/>
        <v>0.40822538242426543</v>
      </c>
    </row>
    <row r="57" spans="1:13" ht="20.25" customHeight="1" x14ac:dyDescent="0.3">
      <c r="A57" s="44" t="str">
        <f>KPI_DATOS!C51</f>
        <v>Sin Cafeina</v>
      </c>
      <c r="B57" s="41"/>
      <c r="C57" s="48">
        <f>IF($A$7&lt;4,VLOOKUP($B$7&amp;$A57,KPI_DATOS!$A:$L,C$7,0)/1000,VLOOKUP($B$7&amp;$A57,KPI_DATOS!$A:$L,C$7,0))</f>
        <v>3.4155073885397398</v>
      </c>
      <c r="D57" s="48">
        <f>IF($A$7&lt;4,VLOOKUP($B$7&amp;$A57,KPI_DATOS!$A:$L,D$7,0)/1000,VLOOKUP($B$7&amp;$A57,KPI_DATOS!$A:$L,D$7,0))</f>
        <v>2.8893447386803599</v>
      </c>
      <c r="E57" s="48">
        <f>IF($A$7&lt;4,VLOOKUP($B$7&amp;$A57,KPI_DATOS!$A:$L,E$7,0)/1000,VLOOKUP($B$7&amp;$A57,KPI_DATOS!$A:$L,E$7,0))</f>
        <v>2.3781625350044302</v>
      </c>
      <c r="F57" s="48">
        <f>IF($A$7&lt;4,VLOOKUP($B$7&amp;$A57,KPI_DATOS!$A:$L,F$7,0)/1000,VLOOKUP($B$7&amp;$A57,KPI_DATOS!$A:$L,F$7,0))</f>
        <v>2.5328363691884999</v>
      </c>
      <c r="G57" s="48">
        <f>IF($A$7&lt;4,VLOOKUP($B$7&amp;$A57,KPI_DATOS!$A:$L,G$7,0)/1000,VLOOKUP($B$7&amp;$A57,KPI_DATOS!$A:$L,G$7,0))</f>
        <v>3.2065931839836801</v>
      </c>
      <c r="H57" s="48">
        <f>IF($A$7&lt;4,VLOOKUP($B$7&amp;$A57,KPI_DATOS!$A:$L,H$7,0)/1000,VLOOKUP($B$7&amp;$A57,KPI_DATOS!$A:$L,H$7,0))</f>
        <v>2.6243210758234001</v>
      </c>
      <c r="I57" s="48">
        <f>IF($A$7&lt;4,VLOOKUP($B$7&amp;$A57,KPI_DATOS!$A:$L,I$7,0)/1000,VLOOKUP($B$7&amp;$A57,KPI_DATOS!$A:$L,I$7,0))</f>
        <v>2.3539571663218002</v>
      </c>
      <c r="J57" s="48">
        <f>IF($A$7&lt;4,VLOOKUP($B$7&amp;$A57,KPI_DATOS!$A:$L,J$7,0)/1000,VLOOKUP($B$7&amp;$A57,KPI_DATOS!$A:$L,J$7,0))</f>
        <v>2.6246820952268801</v>
      </c>
      <c r="K57" s="48">
        <f>IF($A$7&lt;4,VLOOKUP($B$7&amp;$A57,KPI_DATOS!$A:$L,K$7,0)/1000,VLOOKUP($B$7&amp;$A57,KPI_DATOS!$A:$L,K$7,0))</f>
        <v>3.1593181747774599</v>
      </c>
      <c r="L57" s="10"/>
      <c r="M57" s="29">
        <f t="shared" si="0"/>
        <v>-1.4743064209812973</v>
      </c>
    </row>
    <row r="58" spans="1:13" ht="20.25" customHeight="1" x14ac:dyDescent="0.3">
      <c r="A58" s="44" t="str">
        <f>KPI_DATOS!C52</f>
        <v>Frutas con gas</v>
      </c>
      <c r="B58" s="41"/>
      <c r="C58" s="48">
        <f>IF($A$7&lt;4,VLOOKUP($B$7&amp;$A58,KPI_DATOS!$A:$L,C$7,0)/1000,VLOOKUP($B$7&amp;$A58,KPI_DATOS!$A:$L,C$7,0))</f>
        <v>3.5951112240298699</v>
      </c>
      <c r="D58" s="48">
        <f>IF($A$7&lt;4,VLOOKUP($B$7&amp;$A58,KPI_DATOS!$A:$L,D$7,0)/1000,VLOOKUP($B$7&amp;$A58,KPI_DATOS!$A:$L,D$7,0))</f>
        <v>2.5290257044211102</v>
      </c>
      <c r="E58" s="48">
        <f>IF($A$7&lt;4,VLOOKUP($B$7&amp;$A58,KPI_DATOS!$A:$L,E$7,0)/1000,VLOOKUP($B$7&amp;$A58,KPI_DATOS!$A:$L,E$7,0))</f>
        <v>2.57918725667226</v>
      </c>
      <c r="F58" s="48">
        <f>IF($A$7&lt;4,VLOOKUP($B$7&amp;$A58,KPI_DATOS!$A:$L,F$7,0)/1000,VLOOKUP($B$7&amp;$A58,KPI_DATOS!$A:$L,F$7,0))</f>
        <v>2.8506488289782599</v>
      </c>
      <c r="G58" s="48">
        <f>IF($A$7&lt;4,VLOOKUP($B$7&amp;$A58,KPI_DATOS!$A:$L,G$7,0)/1000,VLOOKUP($B$7&amp;$A58,KPI_DATOS!$A:$L,G$7,0))</f>
        <v>3.7079123790760802</v>
      </c>
      <c r="H58" s="48">
        <f>IF($A$7&lt;4,VLOOKUP($B$7&amp;$A58,KPI_DATOS!$A:$L,H$7,0)/1000,VLOOKUP($B$7&amp;$A58,KPI_DATOS!$A:$L,H$7,0))</f>
        <v>3.0163361868071599</v>
      </c>
      <c r="I58" s="48">
        <f>IF($A$7&lt;4,VLOOKUP($B$7&amp;$A58,KPI_DATOS!$A:$L,I$7,0)/1000,VLOOKUP($B$7&amp;$A58,KPI_DATOS!$A:$L,I$7,0))</f>
        <v>2.8333072299510502</v>
      </c>
      <c r="J58" s="48">
        <f>IF($A$7&lt;4,VLOOKUP($B$7&amp;$A58,KPI_DATOS!$A:$L,J$7,0)/1000,VLOOKUP($B$7&amp;$A58,KPI_DATOS!$A:$L,J$7,0))</f>
        <v>2.9449699551016502</v>
      </c>
      <c r="K58" s="48">
        <f>IF($A$7&lt;4,VLOOKUP($B$7&amp;$A58,KPI_DATOS!$A:$L,K$7,0)/1000,VLOOKUP($B$7&amp;$A58,KPI_DATOS!$A:$L,K$7,0))</f>
        <v>3.2404899512517402</v>
      </c>
      <c r="L58" s="10"/>
      <c r="M58" s="29">
        <f t="shared" si="0"/>
        <v>-12.606080727851776</v>
      </c>
    </row>
    <row r="59" spans="1:13" ht="20.25" customHeight="1" x14ac:dyDescent="0.3">
      <c r="A59" s="44" t="str">
        <f>KPI_DATOS!C53</f>
        <v>Frutas sin gas</v>
      </c>
      <c r="B59" s="41"/>
      <c r="C59" s="48">
        <f>IF($A$7&lt;4,VLOOKUP($B$7&amp;$A59,KPI_DATOS!$A:$L,C$7,0)/1000,VLOOKUP($B$7&amp;$A59,KPI_DATOS!$A:$L,C$7,0))</f>
        <v>2.3193875760732499</v>
      </c>
      <c r="D59" s="48">
        <f>IF($A$7&lt;4,VLOOKUP($B$7&amp;$A59,KPI_DATOS!$A:$L,D$7,0)/1000,VLOOKUP($B$7&amp;$A59,KPI_DATOS!$A:$L,D$7,0))</f>
        <v>1.70472132464541</v>
      </c>
      <c r="E59" s="48">
        <f>IF($A$7&lt;4,VLOOKUP($B$7&amp;$A59,KPI_DATOS!$A:$L,E$7,0)/1000,VLOOKUP($B$7&amp;$A59,KPI_DATOS!$A:$L,E$7,0))</f>
        <v>1.96469628713161</v>
      </c>
      <c r="F59" s="48">
        <f>IF($A$7&lt;4,VLOOKUP($B$7&amp;$A59,KPI_DATOS!$A:$L,F$7,0)/1000,VLOOKUP($B$7&amp;$A59,KPI_DATOS!$A:$L,F$7,0))</f>
        <v>1.74756191036499</v>
      </c>
      <c r="G59" s="48">
        <f>IF($A$7&lt;4,VLOOKUP($B$7&amp;$A59,KPI_DATOS!$A:$L,G$7,0)/1000,VLOOKUP($B$7&amp;$A59,KPI_DATOS!$A:$L,G$7,0))</f>
        <v>2.6296914768017099</v>
      </c>
      <c r="H59" s="48">
        <f>IF($A$7&lt;4,VLOOKUP($B$7&amp;$A59,KPI_DATOS!$A:$L,H$7,0)/1000,VLOOKUP($B$7&amp;$A59,KPI_DATOS!$A:$L,H$7,0))</f>
        <v>2.17482101929216</v>
      </c>
      <c r="I59" s="48">
        <f>IF($A$7&lt;4,VLOOKUP($B$7&amp;$A59,KPI_DATOS!$A:$L,I$7,0)/1000,VLOOKUP($B$7&amp;$A59,KPI_DATOS!$A:$L,I$7,0))</f>
        <v>2.4068896051390198</v>
      </c>
      <c r="J59" s="48">
        <f>IF($A$7&lt;4,VLOOKUP($B$7&amp;$A59,KPI_DATOS!$A:$L,J$7,0)/1000,VLOOKUP($B$7&amp;$A59,KPI_DATOS!$A:$L,J$7,0))</f>
        <v>2.50088823916863</v>
      </c>
      <c r="K59" s="48">
        <f>IF($A$7&lt;4,VLOOKUP($B$7&amp;$A59,KPI_DATOS!$A:$L,K$7,0)/1000,VLOOKUP($B$7&amp;$A59,KPI_DATOS!$A:$L,K$7,0))</f>
        <v>2.7949917891263198</v>
      </c>
      <c r="L59" s="10"/>
      <c r="M59" s="29">
        <f t="shared" si="0"/>
        <v>6.2859203744179082</v>
      </c>
    </row>
    <row r="60" spans="1:13" ht="20.25" customHeight="1" x14ac:dyDescent="0.3">
      <c r="A60" s="44" t="s">
        <v>118</v>
      </c>
      <c r="B60" s="41"/>
      <c r="C60" s="48">
        <f>IF($A$7&lt;4,VLOOKUP($B$7&amp;$A60,KPI_DATOS!$A:$L,C$7,0)/1000,VLOOKUP($B$7&amp;$A60,KPI_DATOS!$A:$L,C$7,0))</f>
        <v>2.2539566238981799</v>
      </c>
      <c r="D60" s="48">
        <f>IF($A$7&lt;4,VLOOKUP($B$7&amp;$A60,KPI_DATOS!$A:$L,D$7,0)/1000,VLOOKUP($B$7&amp;$A60,KPI_DATOS!$A:$L,D$7,0))</f>
        <v>1.53333168472425</v>
      </c>
      <c r="E60" s="48">
        <f>IF($A$7&lt;4,VLOOKUP($B$7&amp;$A60,KPI_DATOS!$A:$L,E$7,0)/1000,VLOOKUP($B$7&amp;$A60,KPI_DATOS!$A:$L,E$7,0))</f>
        <v>1.6031886042072501</v>
      </c>
      <c r="F60" s="48">
        <f>IF($A$7&lt;4,VLOOKUP($B$7&amp;$A60,KPI_DATOS!$A:$L,F$7,0)/1000,VLOOKUP($B$7&amp;$A60,KPI_DATOS!$A:$L,F$7,0))</f>
        <v>1.86948881970158</v>
      </c>
      <c r="G60" s="48">
        <f>IF($A$7&lt;4,VLOOKUP($B$7&amp;$A60,KPI_DATOS!$A:$L,G$7,0)/1000,VLOOKUP($B$7&amp;$A60,KPI_DATOS!$A:$L,G$7,0))</f>
        <v>2.08528676520221</v>
      </c>
      <c r="H60" s="48">
        <f>IF($A$7&lt;4,VLOOKUP($B$7&amp;$A60,KPI_DATOS!$A:$L,H$7,0)/1000,VLOOKUP($B$7&amp;$A60,KPI_DATOS!$A:$L,H$7,0))</f>
        <v>1.5476205889997601</v>
      </c>
      <c r="I60" s="48">
        <f>IF($A$7&lt;4,VLOOKUP($B$7&amp;$A60,KPI_DATOS!$A:$L,I$7,0)/1000,VLOOKUP($B$7&amp;$A60,KPI_DATOS!$A:$L,I$7,0))</f>
        <v>1.50423715800335</v>
      </c>
      <c r="J60" s="48">
        <f>IF($A$7&lt;4,VLOOKUP($B$7&amp;$A60,KPI_DATOS!$A:$L,J$7,0)/1000,VLOOKUP($B$7&amp;$A60,KPI_DATOS!$A:$L,J$7,0))</f>
        <v>1.83420609888437</v>
      </c>
      <c r="K60" s="48">
        <f>IF($A$7&lt;4,VLOOKUP($B$7&amp;$A60,KPI_DATOS!$A:$L,K$7,0)/1000,VLOOKUP($B$7&amp;$A60,KPI_DATOS!$A:$L,K$7,0))</f>
        <v>1.93133658033644</v>
      </c>
      <c r="L60" s="10"/>
      <c r="M60" s="29">
        <f t="shared" si="0"/>
        <v>-7.3826865174987821</v>
      </c>
    </row>
    <row r="61" spans="1:13" ht="20.55" customHeight="1" x14ac:dyDescent="0.3">
      <c r="A61" s="44" t="s">
        <v>119</v>
      </c>
      <c r="B61" s="41"/>
      <c r="C61" s="48">
        <f>IF($A$7&lt;4,VLOOKUP($B$7&amp;$A61,KPI_DATOS!$A:$L,C$7,0)/1000,VLOOKUP($B$7&amp;$A61,KPI_DATOS!$A:$L,C$7,0))</f>
        <v>3.42930864992341</v>
      </c>
      <c r="D61" s="48">
        <f>IF($A$7&lt;4,VLOOKUP($B$7&amp;$A61,KPI_DATOS!$A:$L,D$7,0)/1000,VLOOKUP($B$7&amp;$A61,KPI_DATOS!$A:$L,D$7,0))</f>
        <v>2.66954942888706</v>
      </c>
      <c r="E61" s="48">
        <f>IF($A$7&lt;4,VLOOKUP($B$7&amp;$A61,KPI_DATOS!$A:$L,E$7,0)/1000,VLOOKUP($B$7&amp;$A61,KPI_DATOS!$A:$L,E$7,0))</f>
        <v>2.8275175566719701</v>
      </c>
      <c r="F61" s="48">
        <f>IF($A$7&lt;4,VLOOKUP($B$7&amp;$A61,KPI_DATOS!$A:$L,F$7,0)/1000,VLOOKUP($B$7&amp;$A61,KPI_DATOS!$A:$L,F$7,0))</f>
        <v>2.78990809240881</v>
      </c>
      <c r="G61" s="48">
        <f>IF($A$7&lt;4,VLOOKUP($B$7&amp;$A61,KPI_DATOS!$A:$L,G$7,0)/1000,VLOOKUP($B$7&amp;$A61,KPI_DATOS!$A:$L,G$7,0))</f>
        <v>3.4520375962441201</v>
      </c>
      <c r="H61" s="48">
        <f>IF($A$7&lt;4,VLOOKUP($B$7&amp;$A61,KPI_DATOS!$A:$L,H$7,0)/1000,VLOOKUP($B$7&amp;$A61,KPI_DATOS!$A:$L,H$7,0))</f>
        <v>2.9924036744999598</v>
      </c>
      <c r="I61" s="48">
        <f>IF($A$7&lt;4,VLOOKUP($B$7&amp;$A61,KPI_DATOS!$A:$L,I$7,0)/1000,VLOOKUP($B$7&amp;$A61,KPI_DATOS!$A:$L,I$7,0))</f>
        <v>2.9385330773398</v>
      </c>
      <c r="J61" s="48">
        <f>IF($A$7&lt;4,VLOOKUP($B$7&amp;$A61,KPI_DATOS!$A:$L,J$7,0)/1000,VLOOKUP($B$7&amp;$A61,KPI_DATOS!$A:$L,J$7,0))</f>
        <v>2.8808390654687801</v>
      </c>
      <c r="K61" s="48">
        <f>IF($A$7&lt;4,VLOOKUP($B$7&amp;$A61,KPI_DATOS!$A:$L,K$7,0)/1000,VLOOKUP($B$7&amp;$A61,KPI_DATOS!$A:$L,K$7,0))</f>
        <v>3.9736735678465802</v>
      </c>
      <c r="L61" s="10"/>
      <c r="M61" s="29">
        <f t="shared" ref="M61:M62" si="1">IFERROR(IF(A59=4,(K61-G61),((K61/G61-1)*100)),"-")</f>
        <v>15.110958587763058</v>
      </c>
    </row>
    <row r="62" spans="1:13" ht="20.55" customHeight="1" x14ac:dyDescent="0.3">
      <c r="A62" s="44" t="s">
        <v>120</v>
      </c>
      <c r="B62" s="41"/>
      <c r="C62" s="48">
        <f>IF($A$7&lt;4,VLOOKUP($B$7&amp;$A62,KPI_DATOS!$A:$L,C$7,0)/1000,VLOOKUP($B$7&amp;$A62,KPI_DATOS!$A:$L,C$7,0))</f>
        <v>4.6636260562214096</v>
      </c>
      <c r="D62" s="48">
        <f>IF($A$7&lt;4,VLOOKUP($B$7&amp;$A62,KPI_DATOS!$A:$L,D$7,0)/1000,VLOOKUP($B$7&amp;$A62,KPI_DATOS!$A:$L,D$7,0))</f>
        <v>3.5741441051023002</v>
      </c>
      <c r="E62" s="48">
        <f>IF($A$7&lt;4,VLOOKUP($B$7&amp;$A62,KPI_DATOS!$A:$L,E$7,0)/1000,VLOOKUP($B$7&amp;$A62,KPI_DATOS!$A:$L,E$7,0))</f>
        <v>3.48696510580446</v>
      </c>
      <c r="F62" s="48">
        <f>IF($A$7&lt;4,VLOOKUP($B$7&amp;$A62,KPI_DATOS!$A:$L,F$7,0)/1000,VLOOKUP($B$7&amp;$A62,KPI_DATOS!$A:$L,F$7,0))</f>
        <v>4.0588690454722798</v>
      </c>
      <c r="G62" s="48">
        <f>IF($A$7&lt;4,VLOOKUP($B$7&amp;$A62,KPI_DATOS!$A:$L,G$7,0)/1000,VLOOKUP($B$7&amp;$A62,KPI_DATOS!$A:$L,G$7,0))</f>
        <v>4.8558349939500198</v>
      </c>
      <c r="H62" s="48">
        <f>IF($A$7&lt;4,VLOOKUP($B$7&amp;$A62,KPI_DATOS!$A:$L,H$7,0)/1000,VLOOKUP($B$7&amp;$A62,KPI_DATOS!$A:$L,H$7,0))</f>
        <v>4.0089050164011804</v>
      </c>
      <c r="I62" s="48">
        <f>IF($A$7&lt;4,VLOOKUP($B$7&amp;$A62,KPI_DATOS!$A:$L,I$7,0)/1000,VLOOKUP($B$7&amp;$A62,KPI_DATOS!$A:$L,I$7,0))</f>
        <v>3.6427245760432898</v>
      </c>
      <c r="J62" s="48">
        <f>IF($A$7&lt;4,VLOOKUP($B$7&amp;$A62,KPI_DATOS!$A:$L,J$7,0)/1000,VLOOKUP($B$7&amp;$A62,KPI_DATOS!$A:$L,J$7,0))</f>
        <v>4.9594950857945701</v>
      </c>
      <c r="K62" s="48">
        <f>IF($A$7&lt;4,VLOOKUP($B$7&amp;$A62,KPI_DATOS!$A:$L,K$7,0)/1000,VLOOKUP($B$7&amp;$A62,KPI_DATOS!$A:$L,K$7,0))</f>
        <v>6.4555486873681902</v>
      </c>
      <c r="L62" s="10"/>
      <c r="M62" s="29">
        <f t="shared" si="1"/>
        <v>32.944152661927049</v>
      </c>
    </row>
    <row r="63" spans="1:13" ht="20.55" customHeight="1" x14ac:dyDescent="0.3">
      <c r="A63" s="44" t="s">
        <v>121</v>
      </c>
      <c r="B63" s="41"/>
      <c r="C63" s="48">
        <f>IF($A$7&lt;4,VLOOKUP($B$7&amp;$A63,KPI_DATOS!$A:$L,C$7,0)/1000,VLOOKUP($B$7&amp;$A63,KPI_DATOS!$A:$L,C$7,0))</f>
        <v>2.53963645643592</v>
      </c>
      <c r="D63" s="48">
        <f>IF($A$7&lt;4,VLOOKUP($B$7&amp;$A63,KPI_DATOS!$A:$L,D$7,0)/1000,VLOOKUP($B$7&amp;$A63,KPI_DATOS!$A:$L,D$7,0))</f>
        <v>3.2854341995088099</v>
      </c>
      <c r="E63" s="48">
        <f>IF($A$7&lt;4,VLOOKUP($B$7&amp;$A63,KPI_DATOS!$A:$L,E$7,0)/1000,VLOOKUP($B$7&amp;$A63,KPI_DATOS!$A:$L,E$7,0))</f>
        <v>3.2160262449460202</v>
      </c>
      <c r="F63" s="48">
        <f>IF($A$7&lt;4,VLOOKUP($B$7&amp;$A63,KPI_DATOS!$A:$L,F$7,0)/1000,VLOOKUP($B$7&amp;$A63,KPI_DATOS!$A:$L,F$7,0))</f>
        <v>2.7178827878557299</v>
      </c>
      <c r="G63" s="48">
        <f>IF($A$7&lt;4,VLOOKUP($B$7&amp;$A63,KPI_DATOS!$A:$L,G$7,0)/1000,VLOOKUP($B$7&amp;$A63,KPI_DATOS!$A:$L,G$7,0))</f>
        <v>3.1223629637123</v>
      </c>
      <c r="H63" s="48">
        <f>IF($A$7&lt;4,VLOOKUP($B$7&amp;$A63,KPI_DATOS!$A:$L,H$7,0)/1000,VLOOKUP($B$7&amp;$A63,KPI_DATOS!$A:$L,H$7,0))</f>
        <v>2.7999562544597199</v>
      </c>
      <c r="I63" s="48">
        <f>IF($A$7&lt;4,VLOOKUP($B$7&amp;$A63,KPI_DATOS!$A:$L,I$7,0)/1000,VLOOKUP($B$7&amp;$A63,KPI_DATOS!$A:$L,I$7,0))</f>
        <v>2.3049668718014198</v>
      </c>
      <c r="J63" s="48">
        <f>IF($A$7&lt;4,VLOOKUP($B$7&amp;$A63,KPI_DATOS!$A:$L,J$7,0)/1000,VLOOKUP($B$7&amp;$A63,KPI_DATOS!$A:$L,J$7,0))</f>
        <v>2.7761085657089</v>
      </c>
      <c r="K63" s="48">
        <f>IF($A$7&lt;4,VLOOKUP($B$7&amp;$A63,KPI_DATOS!$A:$L,K$7,0)/1000,VLOOKUP($B$7&amp;$A63,KPI_DATOS!$A:$L,K$7,0))</f>
        <v>3.0176934414087699</v>
      </c>
      <c r="L63" s="10"/>
      <c r="M63" s="29">
        <f t="shared" ref="M63:M65" si="2">IFERROR(IF(A61=4,(K63-G63),((K63/G63-1)*100)),"-")</f>
        <v>-3.3522535182483826</v>
      </c>
    </row>
    <row r="64" spans="1:13" ht="20.55" customHeight="1" x14ac:dyDescent="0.3">
      <c r="A64" s="44" t="s">
        <v>122</v>
      </c>
      <c r="B64" s="41"/>
      <c r="C64" s="48">
        <f>IF($A$7&lt;4,VLOOKUP($B$7&amp;$A64,KPI_DATOS!$A:$L,C$7,0)/1000,VLOOKUP($B$7&amp;$A64,KPI_DATOS!$A:$L,C$7,0))</f>
        <v>1.7561008955663799</v>
      </c>
      <c r="D64" s="48">
        <f>IF($A$7&lt;4,VLOOKUP($B$7&amp;$A64,KPI_DATOS!$A:$L,D$7,0)/1000,VLOOKUP($B$7&amp;$A64,KPI_DATOS!$A:$L,D$7,0))</f>
        <v>1.65199026568565</v>
      </c>
      <c r="E64" s="48">
        <f>IF($A$7&lt;4,VLOOKUP($B$7&amp;$A64,KPI_DATOS!$A:$L,E$7,0)/1000,VLOOKUP($B$7&amp;$A64,KPI_DATOS!$A:$L,E$7,0))</f>
        <v>1.6594830444786299</v>
      </c>
      <c r="F64" s="48">
        <f>IF($A$7&lt;4,VLOOKUP($B$7&amp;$A64,KPI_DATOS!$A:$L,F$7,0)/1000,VLOOKUP($B$7&amp;$A64,KPI_DATOS!$A:$L,F$7,0))</f>
        <v>2.1856923829019399</v>
      </c>
      <c r="G64" s="48">
        <f>IF($A$7&lt;4,VLOOKUP($B$7&amp;$A64,KPI_DATOS!$A:$L,G$7,0)/1000,VLOOKUP($B$7&amp;$A64,KPI_DATOS!$A:$L,G$7,0))</f>
        <v>1.8038571279304101</v>
      </c>
      <c r="H64" s="48">
        <f>IF($A$7&lt;4,VLOOKUP($B$7&amp;$A64,KPI_DATOS!$A:$L,H$7,0)/1000,VLOOKUP($B$7&amp;$A64,KPI_DATOS!$A:$L,H$7,0))</f>
        <v>2.7438313322214598</v>
      </c>
      <c r="I64" s="48">
        <f>IF($A$7&lt;4,VLOOKUP($B$7&amp;$A64,KPI_DATOS!$A:$L,I$7,0)/1000,VLOOKUP($B$7&amp;$A64,KPI_DATOS!$A:$L,I$7,0))</f>
        <v>1.7048428836785401</v>
      </c>
      <c r="J64" s="48">
        <f>IF($A$7&lt;4,VLOOKUP($B$7&amp;$A64,KPI_DATOS!$A:$L,J$7,0)/1000,VLOOKUP($B$7&amp;$A64,KPI_DATOS!$A:$L,J$7,0))</f>
        <v>1.86144524972091</v>
      </c>
      <c r="K64" s="48">
        <f>IF($A$7&lt;4,VLOOKUP($B$7&amp;$A64,KPI_DATOS!$A:$L,K$7,0)/1000,VLOOKUP($B$7&amp;$A64,KPI_DATOS!$A:$L,K$7,0))</f>
        <v>1.98929352202121</v>
      </c>
      <c r="L64" s="10"/>
      <c r="M64" s="29">
        <f t="shared" si="2"/>
        <v>10.279993421848976</v>
      </c>
    </row>
    <row r="65" spans="1:13" ht="20.55" customHeight="1" x14ac:dyDescent="0.3">
      <c r="A65" s="44" t="s">
        <v>123</v>
      </c>
      <c r="B65" s="41"/>
      <c r="C65" s="48">
        <f>IF($A$7&lt;4,VLOOKUP($B$7&amp;$A65,KPI_DATOS!$A:$L,C$7,0)/1000,VLOOKUP($B$7&amp;$A65,KPI_DATOS!$A:$L,C$7,0))</f>
        <v>3.3824844005841501</v>
      </c>
      <c r="D65" s="48">
        <f>IF($A$7&lt;4,VLOOKUP($B$7&amp;$A65,KPI_DATOS!$A:$L,D$7,0)/1000,VLOOKUP($B$7&amp;$A65,KPI_DATOS!$A:$L,D$7,0))</f>
        <v>2.2964714948871801</v>
      </c>
      <c r="E65" s="48">
        <f>IF($A$7&lt;4,VLOOKUP($B$7&amp;$A65,KPI_DATOS!$A:$L,E$7,0)/1000,VLOOKUP($B$7&amp;$A65,KPI_DATOS!$A:$L,E$7,0))</f>
        <v>2.5178685987466598</v>
      </c>
      <c r="F65" s="48">
        <f>IF($A$7&lt;4,VLOOKUP($B$7&amp;$A65,KPI_DATOS!$A:$L,F$7,0)/1000,VLOOKUP($B$7&amp;$A65,KPI_DATOS!$A:$L,F$7,0))</f>
        <v>2.66616248847712</v>
      </c>
      <c r="G65" s="48">
        <f>IF($A$7&lt;4,VLOOKUP($B$7&amp;$A65,KPI_DATOS!$A:$L,G$7,0)/1000,VLOOKUP($B$7&amp;$A65,KPI_DATOS!$A:$L,G$7,0))</f>
        <v>2.6379921812957101</v>
      </c>
      <c r="H65" s="48">
        <f>IF($A$7&lt;4,VLOOKUP($B$7&amp;$A65,KPI_DATOS!$A:$L,H$7,0)/1000,VLOOKUP($B$7&amp;$A65,KPI_DATOS!$A:$L,H$7,0))</f>
        <v>2.1998767154918801</v>
      </c>
      <c r="I65" s="48">
        <f>IF($A$7&lt;4,VLOOKUP($B$7&amp;$A65,KPI_DATOS!$A:$L,I$7,0)/1000,VLOOKUP($B$7&amp;$A65,KPI_DATOS!$A:$L,I$7,0))</f>
        <v>2.22445115431205</v>
      </c>
      <c r="J65" s="48">
        <f>IF($A$7&lt;4,VLOOKUP($B$7&amp;$A65,KPI_DATOS!$A:$L,J$7,0)/1000,VLOOKUP($B$7&amp;$A65,KPI_DATOS!$A:$L,J$7,0))</f>
        <v>1.8801731010647</v>
      </c>
      <c r="K65" s="48">
        <f>IF($A$7&lt;4,VLOOKUP($B$7&amp;$A65,KPI_DATOS!$A:$L,K$7,0)/1000,VLOOKUP($B$7&amp;$A65,KPI_DATOS!$A:$L,K$7,0))</f>
        <v>2.3536248235936599</v>
      </c>
      <c r="L65" s="10"/>
      <c r="M65" s="29">
        <f t="shared" si="2"/>
        <v>-10.779689178698659</v>
      </c>
    </row>
    <row r="68" spans="1:13" x14ac:dyDescent="0.3">
      <c r="A68" s="46" t="s">
        <v>140</v>
      </c>
    </row>
    <row r="69" spans="1:13" x14ac:dyDescent="0.3">
      <c r="A69" s="47" t="s">
        <v>141</v>
      </c>
    </row>
  </sheetData>
  <sheetProtection sheet="1" objects="1" scenarios="1"/>
  <mergeCells count="1">
    <mergeCell ref="A2:K2"/>
  </mergeCells>
  <conditionalFormatting sqref="C9:K65">
    <cfRule type="containsErrors" dxfId="1" priority="2">
      <formula>ISERROR(C9)</formula>
    </cfRule>
  </conditionalFormatting>
  <conditionalFormatting sqref="M9:M65">
    <cfRule type="containsErrors" dxfId="0" priority="1">
      <formula>ISERROR(M9)</formula>
    </cfRule>
  </conditionalFormatting>
  <pageMargins left="0.70866141732283472" right="0.70866141732283472" top="0.74803149606299213" bottom="0.74803149606299213" header="0.31496062992125984" footer="0.31496062992125984"/>
  <pageSetup paperSize="9" scale="37" orientation="portrait" r:id="rId1"/>
  <ignoredErrors>
    <ignoredError sqref="C12:J12 C17:J17 C33:I34 J34 C39:J4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175260</xdr:colOff>
                    <xdr:row>5</xdr:row>
                    <xdr:rowOff>91440</xdr:rowOff>
                  </from>
                  <to>
                    <xdr:col>2</xdr:col>
                    <xdr:colOff>137160</xdr:colOff>
                    <xdr:row>6</xdr:row>
                    <xdr:rowOff>365760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5132"/>
  <sheetViews>
    <sheetView zoomScale="70" zoomScaleNormal="70" workbookViewId="0">
      <selection activeCell="C273" sqref="C273"/>
    </sheetView>
  </sheetViews>
  <sheetFormatPr baseColWidth="10" defaultColWidth="11.44140625" defaultRowHeight="14.4" x14ac:dyDescent="0.3"/>
  <cols>
    <col min="1" max="1" width="94.21875" style="11" customWidth="1"/>
    <col min="2" max="2" width="60" style="11" customWidth="1"/>
    <col min="3" max="3" width="22.21875" style="11" bestFit="1" customWidth="1"/>
    <col min="4" max="4" width="18.21875" style="11" bestFit="1" customWidth="1"/>
    <col min="5" max="6" width="12.21875" style="11" bestFit="1" customWidth="1"/>
    <col min="7" max="7" width="11.44140625" style="11"/>
    <col min="8" max="9" width="12.21875" style="11" bestFit="1" customWidth="1"/>
    <col min="10" max="12" width="11.44140625" style="11"/>
    <col min="13" max="13" width="12.21875" style="11" bestFit="1" customWidth="1"/>
    <col min="14" max="16384" width="11.44140625" style="11"/>
  </cols>
  <sheetData>
    <row r="2" spans="1:15" x14ac:dyDescent="0.3">
      <c r="E2" s="11" t="s">
        <v>124</v>
      </c>
      <c r="F2" s="11" t="s">
        <v>125</v>
      </c>
      <c r="G2" s="11" t="s">
        <v>126</v>
      </c>
      <c r="H2" s="11" t="s">
        <v>127</v>
      </c>
      <c r="I2" s="11" t="s">
        <v>128</v>
      </c>
      <c r="J2" s="11" t="s">
        <v>129</v>
      </c>
      <c r="K2" s="11" t="s">
        <v>130</v>
      </c>
      <c r="L2" s="11" t="s">
        <v>131</v>
      </c>
      <c r="M2" s="11" t="s">
        <v>132</v>
      </c>
    </row>
    <row r="3" spans="1:15" x14ac:dyDescent="0.3">
      <c r="A3" s="11" t="str">
        <f>B3&amp;C3&amp;D3</f>
        <v>DISTRIBUCION VOLUMEN X CRITERIO (Consumiciones)TOTAL BEBIDAST.ESPAÑA</v>
      </c>
      <c r="B3" s="11" t="s">
        <v>47</v>
      </c>
      <c r="C3" s="11" t="s">
        <v>46</v>
      </c>
      <c r="D3" s="11" t="s">
        <v>142</v>
      </c>
      <c r="E3" s="12">
        <v>100</v>
      </c>
      <c r="F3" s="12">
        <v>100</v>
      </c>
      <c r="G3" s="12">
        <v>100</v>
      </c>
      <c r="H3" s="12">
        <v>100</v>
      </c>
      <c r="I3" s="12">
        <v>100</v>
      </c>
      <c r="J3" s="12">
        <v>100</v>
      </c>
      <c r="K3" s="12">
        <v>100</v>
      </c>
      <c r="L3" s="12">
        <v>100</v>
      </c>
      <c r="M3" s="12">
        <v>100</v>
      </c>
      <c r="N3" s="12"/>
      <c r="O3" s="12"/>
    </row>
    <row r="4" spans="1:15" x14ac:dyDescent="0.3">
      <c r="A4" s="11" t="str">
        <f t="shared" ref="A4:A67" si="0">B4&amp;C4&amp;D4</f>
        <v>DISTRIBUCION VOLUMEN X CRITERIO (Consumiciones)TOTAL BEBIDASBCN AM</v>
      </c>
      <c r="B4" s="11" t="s">
        <v>47</v>
      </c>
      <c r="C4" s="11" t="s">
        <v>46</v>
      </c>
      <c r="D4" s="11" t="s">
        <v>143</v>
      </c>
      <c r="E4" s="12">
        <v>9.0569736088288497</v>
      </c>
      <c r="F4" s="12">
        <v>8.9418905946179397</v>
      </c>
      <c r="G4" s="12">
        <v>8.8564643737435897</v>
      </c>
      <c r="H4" s="12">
        <v>8.9008747761144207</v>
      </c>
      <c r="I4" s="12">
        <v>9.01431528379387</v>
      </c>
      <c r="J4" s="12">
        <v>9.4478070528548397</v>
      </c>
      <c r="K4" s="12">
        <v>9.2826155115178501</v>
      </c>
      <c r="L4" s="12">
        <v>9.6020931315109408</v>
      </c>
      <c r="M4" s="12">
        <v>9.7765086907602008</v>
      </c>
      <c r="N4" s="12"/>
      <c r="O4" s="12"/>
    </row>
    <row r="5" spans="1:15" x14ac:dyDescent="0.3">
      <c r="A5" s="11" t="str">
        <f>B5&amp;C5&amp;D5</f>
        <v>DISTRIBUCION VOLUMEN X CRITERIO (Consumiciones)TOTAL BEBIDASREST.CAT ARAGON</v>
      </c>
      <c r="B5" s="11" t="s">
        <v>47</v>
      </c>
      <c r="C5" s="11" t="s">
        <v>46</v>
      </c>
      <c r="D5" s="11" t="s">
        <v>144</v>
      </c>
      <c r="E5" s="12">
        <v>13.9922092357092</v>
      </c>
      <c r="F5" s="12">
        <v>13.712998442304</v>
      </c>
      <c r="G5" s="12">
        <v>14.6356650508835</v>
      </c>
      <c r="H5" s="12">
        <v>14.420276956812501</v>
      </c>
      <c r="I5" s="12">
        <v>14.273692418770001</v>
      </c>
      <c r="J5" s="12">
        <v>14.8515532303258</v>
      </c>
      <c r="K5" s="12">
        <v>14.6541954461476</v>
      </c>
      <c r="L5" s="12">
        <v>14.7571999550555</v>
      </c>
      <c r="M5" s="12">
        <v>15.4774185356061</v>
      </c>
      <c r="N5" s="12"/>
      <c r="O5" s="12"/>
    </row>
    <row r="6" spans="1:15" x14ac:dyDescent="0.3">
      <c r="A6" s="11" t="str">
        <f t="shared" si="0"/>
        <v>DISTRIBUCION VOLUMEN X CRITERIO (Consumiciones)TOTAL BEBIDASLEVANTE</v>
      </c>
      <c r="B6" s="11" t="s">
        <v>47</v>
      </c>
      <c r="C6" s="11" t="s">
        <v>46</v>
      </c>
      <c r="D6" s="11" t="s">
        <v>145</v>
      </c>
      <c r="E6" s="12">
        <v>13.816299541336299</v>
      </c>
      <c r="F6" s="12">
        <v>15.108558412342999</v>
      </c>
      <c r="G6" s="12">
        <v>14.156977845352399</v>
      </c>
      <c r="H6" s="12">
        <v>13.3468190015661</v>
      </c>
      <c r="I6" s="12">
        <v>13.2022403769775</v>
      </c>
      <c r="J6" s="12">
        <v>13.4106066025322</v>
      </c>
      <c r="K6" s="12">
        <v>14.088980570570399</v>
      </c>
      <c r="L6" s="12">
        <v>13.8026164143887</v>
      </c>
      <c r="M6" s="12">
        <v>13.6388677383</v>
      </c>
      <c r="N6" s="12"/>
      <c r="O6" s="12"/>
    </row>
    <row r="7" spans="1:15" x14ac:dyDescent="0.3">
      <c r="A7" s="11" t="str">
        <f t="shared" si="0"/>
        <v>DISTRIBUCION VOLUMEN X CRITERIO (Consumiciones)TOTAL BEBIDASANDALUCIA</v>
      </c>
      <c r="B7" s="11" t="s">
        <v>47</v>
      </c>
      <c r="C7" s="11" t="s">
        <v>46</v>
      </c>
      <c r="D7" s="11" t="s">
        <v>146</v>
      </c>
      <c r="E7" s="12">
        <v>18.773327695806799</v>
      </c>
      <c r="F7" s="12">
        <v>18.861400218617401</v>
      </c>
      <c r="G7" s="12">
        <v>19.246884359819401</v>
      </c>
      <c r="H7" s="12">
        <v>19.6079391154836</v>
      </c>
      <c r="I7" s="12">
        <v>19.874224682518399</v>
      </c>
      <c r="J7" s="12">
        <v>19.2373683314438</v>
      </c>
      <c r="K7" s="12">
        <v>18.8130675999898</v>
      </c>
      <c r="L7" s="12">
        <v>18.754580330342399</v>
      </c>
      <c r="M7" s="12">
        <v>18.495311701281</v>
      </c>
      <c r="N7" s="12"/>
      <c r="O7" s="12"/>
    </row>
    <row r="8" spans="1:15" x14ac:dyDescent="0.3">
      <c r="A8" s="11" t="str">
        <f t="shared" si="0"/>
        <v>DISTRIBUCION VOLUMEN X CRITERIO (Consumiciones)TOTAL BEBIDASMDD AM</v>
      </c>
      <c r="B8" s="11" t="s">
        <v>47</v>
      </c>
      <c r="C8" s="11" t="s">
        <v>46</v>
      </c>
      <c r="D8" s="11" t="s">
        <v>147</v>
      </c>
      <c r="E8" s="12">
        <v>12.6677535771992</v>
      </c>
      <c r="F8" s="12">
        <v>12.1449241149041</v>
      </c>
      <c r="G8" s="12">
        <v>12.4384219401677</v>
      </c>
      <c r="H8" s="12">
        <v>12.596924377663001</v>
      </c>
      <c r="I8" s="12">
        <v>12.2509931429363</v>
      </c>
      <c r="J8" s="12">
        <v>12.100896289853599</v>
      </c>
      <c r="K8" s="12">
        <v>11.6160982088432</v>
      </c>
      <c r="L8" s="12">
        <v>12.668819724233099</v>
      </c>
      <c r="M8" s="12">
        <v>12.091731486697</v>
      </c>
      <c r="N8" s="12"/>
      <c r="O8" s="12"/>
    </row>
    <row r="9" spans="1:15" x14ac:dyDescent="0.3">
      <c r="A9" s="11" t="str">
        <f t="shared" si="0"/>
        <v>DISTRIBUCION VOLUMEN X CRITERIO (Consumiciones)TOTAL BEBIDASRTO CENTRO</v>
      </c>
      <c r="B9" s="11" t="s">
        <v>47</v>
      </c>
      <c r="C9" s="11" t="s">
        <v>46</v>
      </c>
      <c r="D9" s="11" t="s">
        <v>148</v>
      </c>
      <c r="E9" s="12">
        <v>9.1408075156347</v>
      </c>
      <c r="F9" s="12">
        <v>8.9072269935337705</v>
      </c>
      <c r="G9" s="12">
        <v>8.5202913373381808</v>
      </c>
      <c r="H9" s="12">
        <v>8.8618269063184893</v>
      </c>
      <c r="I9" s="12">
        <v>9.1163354425997092</v>
      </c>
      <c r="J9" s="12">
        <v>9.0220858701376194</v>
      </c>
      <c r="K9" s="12">
        <v>9.0856770696668594</v>
      </c>
      <c r="L9" s="12">
        <v>8.4769322140002306</v>
      </c>
      <c r="M9" s="12">
        <v>8.6091853351299807</v>
      </c>
      <c r="N9" s="12"/>
      <c r="O9" s="12"/>
    </row>
    <row r="10" spans="1:15" x14ac:dyDescent="0.3">
      <c r="A10" s="11" t="str">
        <f t="shared" si="0"/>
        <v>DISTRIBUCION VOLUMEN X CRITERIO (Consumiciones)TOTAL BEBIDASNORTE-CENTRO</v>
      </c>
      <c r="B10" s="11" t="s">
        <v>47</v>
      </c>
      <c r="C10" s="11" t="s">
        <v>46</v>
      </c>
      <c r="D10" s="11" t="s">
        <v>149</v>
      </c>
      <c r="E10" s="12">
        <v>11.167216697141299</v>
      </c>
      <c r="F10" s="12">
        <v>11.0354942466961</v>
      </c>
      <c r="G10" s="12">
        <v>10.7755628790462</v>
      </c>
      <c r="H10" s="12">
        <v>11.0092928738565</v>
      </c>
      <c r="I10" s="12">
        <v>11.3121262895862</v>
      </c>
      <c r="J10" s="12">
        <v>10.9659103657354</v>
      </c>
      <c r="K10" s="12">
        <v>10.6764304966285</v>
      </c>
      <c r="L10" s="12">
        <v>10.726348737539899</v>
      </c>
      <c r="M10" s="12">
        <v>10.5708147299885</v>
      </c>
      <c r="N10" s="12"/>
      <c r="O10" s="12"/>
    </row>
    <row r="11" spans="1:15" x14ac:dyDescent="0.3">
      <c r="A11" s="11" t="str">
        <f t="shared" si="0"/>
        <v>DISTRIBUCION VOLUMEN X CRITERIO (Consumiciones)TOTAL BEBIDASNOROESTE</v>
      </c>
      <c r="B11" s="11" t="s">
        <v>47</v>
      </c>
      <c r="C11" s="11" t="s">
        <v>46</v>
      </c>
      <c r="D11" s="11" t="s">
        <v>150</v>
      </c>
      <c r="E11" s="12">
        <v>11.3854121283435</v>
      </c>
      <c r="F11" s="12">
        <v>11.2874881414822</v>
      </c>
      <c r="G11" s="12">
        <v>11.3697387447049</v>
      </c>
      <c r="H11" s="12">
        <v>11.2560707138504</v>
      </c>
      <c r="I11" s="12">
        <v>10.956063541741599</v>
      </c>
      <c r="J11" s="12">
        <v>10.963805252620199</v>
      </c>
      <c r="K11" s="12">
        <v>11.7829754652823</v>
      </c>
      <c r="L11" s="12">
        <v>11.211409492929301</v>
      </c>
      <c r="M11" s="12">
        <v>11.3401757361994</v>
      </c>
      <c r="N11" s="12"/>
      <c r="O11" s="12"/>
    </row>
    <row r="12" spans="1:15" x14ac:dyDescent="0.3">
      <c r="A12" s="11" t="str">
        <f t="shared" si="0"/>
        <v>DISTRIBUCION VOLUMEN X CRITERIO (Consumiciones)TOTAL BEBIDAS&lt;2MIL</v>
      </c>
      <c r="B12" s="11" t="s">
        <v>47</v>
      </c>
      <c r="C12" s="11" t="s">
        <v>46</v>
      </c>
      <c r="D12" s="11" t="s">
        <v>151</v>
      </c>
      <c r="E12" s="12">
        <v>5.9223445020394596</v>
      </c>
      <c r="F12" s="12">
        <v>5.5426821879569603</v>
      </c>
      <c r="G12" s="12">
        <v>5.7781015004447696</v>
      </c>
      <c r="H12" s="12">
        <v>6.0311134514287303</v>
      </c>
      <c r="I12" s="12">
        <v>6.04436031097823</v>
      </c>
      <c r="J12" s="12">
        <v>5.8538074831162001</v>
      </c>
      <c r="K12" s="12">
        <v>6.2857817590233998</v>
      </c>
      <c r="L12" s="12">
        <v>5.7916499462270696</v>
      </c>
      <c r="M12" s="12">
        <v>6.1672512601590697</v>
      </c>
      <c r="N12" s="12"/>
      <c r="O12" s="12"/>
    </row>
    <row r="13" spans="1:15" x14ac:dyDescent="0.3">
      <c r="A13" s="11" t="str">
        <f t="shared" si="0"/>
        <v>DISTRIBUCION VOLUMEN X CRITERIO (Consumiciones)TOTAL BEBIDAS2-5MIL</v>
      </c>
      <c r="B13" s="11" t="s">
        <v>47</v>
      </c>
      <c r="C13" s="11" t="s">
        <v>46</v>
      </c>
      <c r="D13" s="11" t="s">
        <v>152</v>
      </c>
      <c r="E13" s="12">
        <v>5.1552020761649304</v>
      </c>
      <c r="F13" s="12">
        <v>5.0833941824670399</v>
      </c>
      <c r="G13" s="12">
        <v>5.1216141373846797</v>
      </c>
      <c r="H13" s="12">
        <v>4.9158010993724401</v>
      </c>
      <c r="I13" s="12">
        <v>4.8898622456608001</v>
      </c>
      <c r="J13" s="12">
        <v>4.4998224841918502</v>
      </c>
      <c r="K13" s="12">
        <v>4.2949158381002004</v>
      </c>
      <c r="L13" s="12">
        <v>4.3710942390728604</v>
      </c>
      <c r="M13" s="12">
        <v>4.3600750165005602</v>
      </c>
      <c r="N13" s="12"/>
      <c r="O13" s="12"/>
    </row>
    <row r="14" spans="1:15" x14ac:dyDescent="0.3">
      <c r="A14" s="11" t="str">
        <f t="shared" si="0"/>
        <v>DISTRIBUCION VOLUMEN X CRITERIO (Consumiciones)TOTAL BEBIDAS5-10MIL</v>
      </c>
      <c r="B14" s="11" t="s">
        <v>47</v>
      </c>
      <c r="C14" s="11" t="s">
        <v>46</v>
      </c>
      <c r="D14" s="11" t="s">
        <v>153</v>
      </c>
      <c r="E14" s="12">
        <v>8.0704350615267995</v>
      </c>
      <c r="F14" s="12">
        <v>7.69042848882144</v>
      </c>
      <c r="G14" s="12">
        <v>7.6495383196638302</v>
      </c>
      <c r="H14" s="12">
        <v>7.8413907419836901</v>
      </c>
      <c r="I14" s="12">
        <v>7.5788130094998598</v>
      </c>
      <c r="J14" s="12">
        <v>7.6065457799411096</v>
      </c>
      <c r="K14" s="12">
        <v>7.3009993931246804</v>
      </c>
      <c r="L14" s="12">
        <v>7.8565241817685703</v>
      </c>
      <c r="M14" s="12">
        <v>7.5268741682857101</v>
      </c>
      <c r="N14" s="12"/>
      <c r="O14" s="12"/>
    </row>
    <row r="15" spans="1:15" x14ac:dyDescent="0.3">
      <c r="A15" s="11" t="str">
        <f t="shared" si="0"/>
        <v>DISTRIBUCION VOLUMEN X CRITERIO (Consumiciones)TOTAL BEBIDAS10-30MIL</v>
      </c>
      <c r="B15" s="11" t="s">
        <v>47</v>
      </c>
      <c r="C15" s="11" t="s">
        <v>46</v>
      </c>
      <c r="D15" s="11" t="s">
        <v>154</v>
      </c>
      <c r="E15" s="12">
        <v>16.7509494029139</v>
      </c>
      <c r="F15" s="12">
        <v>17.147639566356499</v>
      </c>
      <c r="G15" s="12">
        <v>17.5087679424431</v>
      </c>
      <c r="H15" s="12">
        <v>18.280008702026102</v>
      </c>
      <c r="I15" s="12">
        <v>17.9120424011499</v>
      </c>
      <c r="J15" s="12">
        <v>18.1420298041783</v>
      </c>
      <c r="K15" s="12">
        <v>18.051324697134199</v>
      </c>
      <c r="L15" s="12">
        <v>18.249788921170499</v>
      </c>
      <c r="M15" s="12">
        <v>18.404745835556302</v>
      </c>
      <c r="N15" s="12"/>
      <c r="O15" s="12"/>
    </row>
    <row r="16" spans="1:15" x14ac:dyDescent="0.3">
      <c r="A16" s="11" t="str">
        <f t="shared" si="0"/>
        <v>DISTRIBUCION VOLUMEN X CRITERIO (Consumiciones)TOTAL BEBIDAS30-100MIL</v>
      </c>
      <c r="B16" s="11" t="s">
        <v>47</v>
      </c>
      <c r="C16" s="11" t="s">
        <v>46</v>
      </c>
      <c r="D16" s="11" t="s">
        <v>155</v>
      </c>
      <c r="E16" s="12">
        <v>21.0057281500108</v>
      </c>
      <c r="F16" s="12">
        <v>21.998214394466899</v>
      </c>
      <c r="G16" s="12">
        <v>20.8235987946283</v>
      </c>
      <c r="H16" s="12">
        <v>20.282747862503001</v>
      </c>
      <c r="I16" s="12">
        <v>21.314547675050999</v>
      </c>
      <c r="J16" s="12">
        <v>21.383910600663299</v>
      </c>
      <c r="K16" s="12">
        <v>22.430757679125801</v>
      </c>
      <c r="L16" s="12">
        <v>21.796600266456899</v>
      </c>
      <c r="M16" s="12">
        <v>21.404801186272799</v>
      </c>
      <c r="N16" s="12"/>
      <c r="O16" s="12"/>
    </row>
    <row r="17" spans="1:15" x14ac:dyDescent="0.3">
      <c r="A17" s="11" t="str">
        <f t="shared" si="0"/>
        <v>DISTRIBUCION VOLUMEN X CRITERIO (Consumiciones)TOTAL BEBIDAS100-200MIL</v>
      </c>
      <c r="B17" s="11" t="s">
        <v>47</v>
      </c>
      <c r="C17" s="11" t="s">
        <v>46</v>
      </c>
      <c r="D17" s="11" t="s">
        <v>156</v>
      </c>
      <c r="E17" s="12">
        <v>10.208354059533701</v>
      </c>
      <c r="F17" s="12">
        <v>9.9644134593470195</v>
      </c>
      <c r="G17" s="12">
        <v>10.9621943302598</v>
      </c>
      <c r="H17" s="12">
        <v>10.852804734693301</v>
      </c>
      <c r="I17" s="12">
        <v>10.9668208443799</v>
      </c>
      <c r="J17" s="12">
        <v>10.7363606487708</v>
      </c>
      <c r="K17" s="12">
        <v>9.9373882293100593</v>
      </c>
      <c r="L17" s="12">
        <v>9.5389781537424394</v>
      </c>
      <c r="M17" s="12">
        <v>10.159549603312101</v>
      </c>
      <c r="N17" s="12"/>
      <c r="O17" s="12"/>
    </row>
    <row r="18" spans="1:15" x14ac:dyDescent="0.3">
      <c r="A18" s="11" t="str">
        <f t="shared" si="0"/>
        <v>DISTRIBUCION VOLUMEN X CRITERIO (Consumiciones)TOTAL BEBIDAS200-500MIL</v>
      </c>
      <c r="B18" s="11" t="s">
        <v>47</v>
      </c>
      <c r="C18" s="11" t="s">
        <v>46</v>
      </c>
      <c r="D18" s="11" t="s">
        <v>157</v>
      </c>
      <c r="E18" s="12">
        <v>14.2042168240714</v>
      </c>
      <c r="F18" s="12">
        <v>13.8133288797837</v>
      </c>
      <c r="G18" s="12">
        <v>12.750508442695899</v>
      </c>
      <c r="H18" s="12">
        <v>13.077797843529201</v>
      </c>
      <c r="I18" s="12">
        <v>13.367176863022401</v>
      </c>
      <c r="J18" s="12">
        <v>13.464026322492799</v>
      </c>
      <c r="K18" s="12">
        <v>13.716970037045</v>
      </c>
      <c r="L18" s="12">
        <v>13.3350134031044</v>
      </c>
      <c r="M18" s="12">
        <v>13.743294539768099</v>
      </c>
      <c r="N18" s="12"/>
      <c r="O18" s="12"/>
    </row>
    <row r="19" spans="1:15" x14ac:dyDescent="0.3">
      <c r="A19" s="11" t="str">
        <f t="shared" si="0"/>
        <v>DISTRIBUCION VOLUMEN X CRITERIO (Consumiciones)TOTAL BEBIDAS&gt;500MIL</v>
      </c>
      <c r="B19" s="11" t="s">
        <v>47</v>
      </c>
      <c r="C19" s="11" t="s">
        <v>46</v>
      </c>
      <c r="D19" s="11" t="s">
        <v>158</v>
      </c>
      <c r="E19" s="12">
        <v>18.682774211918399</v>
      </c>
      <c r="F19" s="12">
        <v>18.759895701550199</v>
      </c>
      <c r="G19" s="12">
        <v>19.405680451113099</v>
      </c>
      <c r="H19" s="12">
        <v>18.7183732650027</v>
      </c>
      <c r="I19" s="12">
        <v>17.9263722397198</v>
      </c>
      <c r="J19" s="12">
        <v>18.3135272325088</v>
      </c>
      <c r="K19" s="12">
        <v>17.981897353297001</v>
      </c>
      <c r="L19" s="12">
        <v>19.0603508884573</v>
      </c>
      <c r="M19" s="12">
        <v>18.2334283908244</v>
      </c>
      <c r="N19" s="12"/>
      <c r="O19" s="12"/>
    </row>
    <row r="20" spans="1:15" x14ac:dyDescent="0.3">
      <c r="A20" s="11" t="str">
        <f t="shared" si="0"/>
        <v>DISTRIBUCION VOLUMEN X CRITERIO (Consumiciones)TOTAL BEBIDASDE 15 A 19 AÑOS</v>
      </c>
      <c r="B20" s="11" t="s">
        <v>47</v>
      </c>
      <c r="C20" s="11" t="s">
        <v>46</v>
      </c>
      <c r="D20" s="11" t="s">
        <v>159</v>
      </c>
      <c r="E20" s="12">
        <v>1.7505223002480299</v>
      </c>
      <c r="F20" s="12">
        <v>1.89549184830892</v>
      </c>
      <c r="G20" s="12">
        <v>0.92402684002701296</v>
      </c>
      <c r="H20" s="12">
        <v>1.0007305251994101</v>
      </c>
      <c r="I20" s="12">
        <v>1.5903875848642699</v>
      </c>
      <c r="J20" s="12">
        <v>1.5558653466705601</v>
      </c>
      <c r="K20" s="12">
        <v>0.98484157324689103</v>
      </c>
      <c r="L20" s="12">
        <v>0.90766143918843001</v>
      </c>
      <c r="M20" s="12">
        <v>1.30513129050428</v>
      </c>
      <c r="N20" s="12"/>
      <c r="O20" s="12"/>
    </row>
    <row r="21" spans="1:15" x14ac:dyDescent="0.3">
      <c r="A21" s="11" t="str">
        <f t="shared" si="0"/>
        <v>DISTRIBUCION VOLUMEN X CRITERIO (Consumiciones)TOTAL BEBIDASDE 20 A 24 AÑOS</v>
      </c>
      <c r="B21" s="11" t="s">
        <v>47</v>
      </c>
      <c r="C21" s="11" t="s">
        <v>46</v>
      </c>
      <c r="D21" s="11" t="s">
        <v>160</v>
      </c>
      <c r="E21" s="12">
        <v>2.3610046689697</v>
      </c>
      <c r="F21" s="12">
        <v>1.9202642997557</v>
      </c>
      <c r="G21" s="12">
        <v>2.0017692630226001</v>
      </c>
      <c r="H21" s="12">
        <v>2.10653986924711</v>
      </c>
      <c r="I21" s="12">
        <v>2.0269245714169801</v>
      </c>
      <c r="J21" s="12">
        <v>2.0478276420489401</v>
      </c>
      <c r="K21" s="12">
        <v>2.1072897701812998</v>
      </c>
      <c r="L21" s="12">
        <v>2.2109221656848401</v>
      </c>
      <c r="M21" s="12">
        <v>2.27010405469581</v>
      </c>
      <c r="N21" s="12"/>
      <c r="O21" s="12"/>
    </row>
    <row r="22" spans="1:15" x14ac:dyDescent="0.3">
      <c r="A22" s="11" t="str">
        <f t="shared" si="0"/>
        <v>DISTRIBUCION VOLUMEN X CRITERIO (Consumiciones)TOTAL BEBIDASDE 25 A 34 AÑOS</v>
      </c>
      <c r="B22" s="11" t="s">
        <v>47</v>
      </c>
      <c r="C22" s="11" t="s">
        <v>46</v>
      </c>
      <c r="D22" s="11" t="s">
        <v>161</v>
      </c>
      <c r="E22" s="12">
        <v>6.4794733429617297</v>
      </c>
      <c r="F22" s="12">
        <v>6.9075183159554898</v>
      </c>
      <c r="G22" s="12">
        <v>6.29568898067199</v>
      </c>
      <c r="H22" s="12">
        <v>5.8364111806201899</v>
      </c>
      <c r="I22" s="12">
        <v>5.8958001532221003</v>
      </c>
      <c r="J22" s="12">
        <v>6.1079863636183704</v>
      </c>
      <c r="K22" s="12">
        <v>5.7515989348059797</v>
      </c>
      <c r="L22" s="12">
        <v>5.7189913160724899</v>
      </c>
      <c r="M22" s="12">
        <v>5.7153428930377599</v>
      </c>
      <c r="N22" s="12"/>
      <c r="O22" s="12"/>
    </row>
    <row r="23" spans="1:15" x14ac:dyDescent="0.3">
      <c r="A23" s="11" t="str">
        <f t="shared" si="0"/>
        <v>DISTRIBUCION VOLUMEN X CRITERIO (Consumiciones)TOTAL BEBIDASDE 35 A 49 AÑOS</v>
      </c>
      <c r="B23" s="11" t="s">
        <v>47</v>
      </c>
      <c r="C23" s="11" t="s">
        <v>46</v>
      </c>
      <c r="D23" s="11" t="s">
        <v>162</v>
      </c>
      <c r="E23" s="12">
        <v>24.512249613206201</v>
      </c>
      <c r="F23" s="12">
        <v>24.988827408417102</v>
      </c>
      <c r="G23" s="12">
        <v>23.7634752009279</v>
      </c>
      <c r="H23" s="12">
        <v>22.966303134583502</v>
      </c>
      <c r="I23" s="12">
        <v>22.6692312476045</v>
      </c>
      <c r="J23" s="12">
        <v>23.5829025220443</v>
      </c>
      <c r="K23" s="12">
        <v>22.515827873473899</v>
      </c>
      <c r="L23" s="12">
        <v>22.2554455127691</v>
      </c>
      <c r="M23" s="12">
        <v>22.0233198615581</v>
      </c>
      <c r="N23" s="12"/>
      <c r="O23" s="12"/>
    </row>
    <row r="24" spans="1:15" x14ac:dyDescent="0.3">
      <c r="A24" s="11" t="str">
        <f t="shared" si="0"/>
        <v>DISTRIBUCION VOLUMEN X CRITERIO (Consumiciones)TOTAL BEBIDASDE 50 A 59 AÑOS</v>
      </c>
      <c r="B24" s="11" t="s">
        <v>47</v>
      </c>
      <c r="C24" s="11" t="s">
        <v>46</v>
      </c>
      <c r="D24" s="11" t="s">
        <v>163</v>
      </c>
      <c r="E24" s="12">
        <v>25.647605137581898</v>
      </c>
      <c r="F24" s="12">
        <v>24.873384620310802</v>
      </c>
      <c r="G24" s="12">
        <v>26.226395131489699</v>
      </c>
      <c r="H24" s="12">
        <v>26.4459949048649</v>
      </c>
      <c r="I24" s="12">
        <v>26.598129843597899</v>
      </c>
      <c r="J24" s="12">
        <v>26.029585088144199</v>
      </c>
      <c r="K24" s="12">
        <v>26.628282811972301</v>
      </c>
      <c r="L24" s="12">
        <v>26.351543363456901</v>
      </c>
      <c r="M24" s="12">
        <v>25.948006606735898</v>
      </c>
      <c r="N24" s="12"/>
      <c r="O24" s="12"/>
    </row>
    <row r="25" spans="1:15" x14ac:dyDescent="0.3">
      <c r="A25" s="11" t="str">
        <f t="shared" si="0"/>
        <v>DISTRIBUCION VOLUMEN X CRITERIO (Consumiciones)TOTAL BEBIDASDE 60 A 75 AÑOS</v>
      </c>
      <c r="B25" s="11" t="s">
        <v>47</v>
      </c>
      <c r="C25" s="11" t="s">
        <v>46</v>
      </c>
      <c r="D25" s="11" t="s">
        <v>164</v>
      </c>
      <c r="E25" s="12">
        <v>39.249148367575899</v>
      </c>
      <c r="F25" s="12">
        <v>39.414510995851799</v>
      </c>
      <c r="G25" s="12">
        <v>40.7886576459724</v>
      </c>
      <c r="H25" s="12">
        <v>41.6440463432331</v>
      </c>
      <c r="I25" s="12">
        <v>41.219522629809902</v>
      </c>
      <c r="J25" s="12">
        <v>40.675866692887098</v>
      </c>
      <c r="K25" s="12">
        <v>42.012188639993802</v>
      </c>
      <c r="L25" s="12">
        <v>42.555437486958098</v>
      </c>
      <c r="M25" s="12">
        <v>42.738106921769898</v>
      </c>
      <c r="N25" s="12"/>
      <c r="O25" s="12"/>
    </row>
    <row r="26" spans="1:15" x14ac:dyDescent="0.3">
      <c r="A26" s="11" t="str">
        <f t="shared" si="0"/>
        <v>DISTRIBUCION VOLUMEN X CRITERIO (Consumiciones)TOTAL BEBIDASNIVEL ALTO</v>
      </c>
      <c r="B26" s="11" t="s">
        <v>47</v>
      </c>
      <c r="C26" s="11" t="s">
        <v>46</v>
      </c>
      <c r="D26" s="11" t="s">
        <v>165</v>
      </c>
      <c r="E26" s="12">
        <v>23.975283791711099</v>
      </c>
      <c r="F26" s="12">
        <v>23.087659795684999</v>
      </c>
      <c r="G26" s="12">
        <v>23.773565682175299</v>
      </c>
      <c r="H26" s="12">
        <v>24.488898118310502</v>
      </c>
      <c r="I26" s="12">
        <v>24.449642018668001</v>
      </c>
      <c r="J26" s="12">
        <v>24.0752350269705</v>
      </c>
      <c r="K26" s="12">
        <v>22.537176159353901</v>
      </c>
      <c r="L26" s="12">
        <v>21.880043018346999</v>
      </c>
      <c r="M26" s="12">
        <v>22.768107940409099</v>
      </c>
      <c r="N26" s="12"/>
      <c r="O26" s="12"/>
    </row>
    <row r="27" spans="1:15" x14ac:dyDescent="0.3">
      <c r="A27" s="11" t="str">
        <f t="shared" si="0"/>
        <v>DISTRIBUCION VOLUMEN X CRITERIO (Consumiciones)TOTAL BEBIDASNIVEL MEDIO ALTO</v>
      </c>
      <c r="B27" s="11" t="s">
        <v>47</v>
      </c>
      <c r="C27" s="11" t="s">
        <v>46</v>
      </c>
      <c r="D27" s="11" t="s">
        <v>166</v>
      </c>
      <c r="E27" s="12">
        <v>14.154962795755701</v>
      </c>
      <c r="F27" s="12">
        <v>13.8689250014284</v>
      </c>
      <c r="G27" s="12">
        <v>13.9525296738521</v>
      </c>
      <c r="H27" s="12">
        <v>13.712637838733199</v>
      </c>
      <c r="I27" s="12">
        <v>13.703903811454801</v>
      </c>
      <c r="J27" s="12">
        <v>13.770237791993701</v>
      </c>
      <c r="K27" s="12">
        <v>14.4338499174461</v>
      </c>
      <c r="L27" s="12">
        <v>14.084669095812099</v>
      </c>
      <c r="M27" s="12">
        <v>13.3699190716708</v>
      </c>
      <c r="N27" s="12"/>
      <c r="O27" s="12"/>
    </row>
    <row r="28" spans="1:15" x14ac:dyDescent="0.3">
      <c r="A28" s="11" t="str">
        <f t="shared" si="0"/>
        <v>DISTRIBUCION VOLUMEN X CRITERIO (Consumiciones)TOTAL BEBIDASNIVEL MEDIO</v>
      </c>
      <c r="B28" s="11" t="s">
        <v>47</v>
      </c>
      <c r="C28" s="11" t="s">
        <v>46</v>
      </c>
      <c r="D28" s="11" t="s">
        <v>167</v>
      </c>
      <c r="E28" s="12">
        <v>25.0149614578438</v>
      </c>
      <c r="F28" s="12">
        <v>25.316659310356901</v>
      </c>
      <c r="G28" s="12">
        <v>24.5313510272698</v>
      </c>
      <c r="H28" s="12">
        <v>23.794318219743499</v>
      </c>
      <c r="I28" s="12">
        <v>24.371191775934101</v>
      </c>
      <c r="J28" s="12">
        <v>24.31393109747</v>
      </c>
      <c r="K28" s="12">
        <v>25.5609223428348</v>
      </c>
      <c r="L28" s="12">
        <v>24.888932406619698</v>
      </c>
      <c r="M28" s="12">
        <v>25.699272579952702</v>
      </c>
      <c r="N28" s="12"/>
      <c r="O28" s="12"/>
    </row>
    <row r="29" spans="1:15" x14ac:dyDescent="0.3">
      <c r="A29" s="11" t="str">
        <f t="shared" si="0"/>
        <v>DISTRIBUCION VOLUMEN X CRITERIO (Consumiciones)TOTAL BEBIDASNIVEL MEDIO BAJO</v>
      </c>
      <c r="B29" s="11" t="s">
        <v>47</v>
      </c>
      <c r="C29" s="11" t="s">
        <v>46</v>
      </c>
      <c r="D29" s="11" t="s">
        <v>168</v>
      </c>
      <c r="E29" s="12">
        <v>15.0333834764442</v>
      </c>
      <c r="F29" s="12">
        <v>15.0216451303636</v>
      </c>
      <c r="G29" s="12">
        <v>15.345434073563201</v>
      </c>
      <c r="H29" s="12">
        <v>15.008151969018799</v>
      </c>
      <c r="I29" s="12">
        <v>15.356770639223701</v>
      </c>
      <c r="J29" s="12">
        <v>15.8661451617374</v>
      </c>
      <c r="K29" s="12">
        <v>17.0147722333685</v>
      </c>
      <c r="L29" s="12">
        <v>16.952227162554799</v>
      </c>
      <c r="M29" s="12">
        <v>15.887883635118801</v>
      </c>
      <c r="N29" s="12"/>
      <c r="O29" s="12"/>
    </row>
    <row r="30" spans="1:15" x14ac:dyDescent="0.3">
      <c r="A30" s="11" t="str">
        <f t="shared" si="0"/>
        <v>DISTRIBUCION VOLUMEN X CRITERIO (Consumiciones)TOTAL BEBIDASNIVEL BAJO</v>
      </c>
      <c r="B30" s="11" t="s">
        <v>47</v>
      </c>
      <c r="C30" s="11" t="s">
        <v>46</v>
      </c>
      <c r="D30" s="11" t="s">
        <v>169</v>
      </c>
      <c r="E30" s="12">
        <v>21.821417054604002</v>
      </c>
      <c r="F30" s="12">
        <v>22.7050982051651</v>
      </c>
      <c r="G30" s="12">
        <v>22.397132605251201</v>
      </c>
      <c r="H30" s="12">
        <v>22.9960247562753</v>
      </c>
      <c r="I30" s="12">
        <v>22.118482933643001</v>
      </c>
      <c r="J30" s="12">
        <v>21.9744905164324</v>
      </c>
      <c r="K30" s="12">
        <v>20.453312987535501</v>
      </c>
      <c r="L30" s="12">
        <v>22.194128316666401</v>
      </c>
      <c r="M30" s="12">
        <v>22.274835378131399</v>
      </c>
      <c r="N30" s="12"/>
      <c r="O30" s="12"/>
    </row>
    <row r="31" spans="1:15" x14ac:dyDescent="0.3">
      <c r="A31" s="11" t="str">
        <f t="shared" si="0"/>
        <v>DISTRIBUCION VOLUMEN X CRITERIO (Consumiciones)TOTAL BEBIDASHOMBRE</v>
      </c>
      <c r="B31" s="11" t="s">
        <v>47</v>
      </c>
      <c r="C31" s="11" t="s">
        <v>46</v>
      </c>
      <c r="D31" s="11" t="s">
        <v>170</v>
      </c>
      <c r="E31" s="12">
        <v>59.395701185938897</v>
      </c>
      <c r="F31" s="12">
        <v>60.440826074863601</v>
      </c>
      <c r="G31" s="12">
        <v>61.237040752482102</v>
      </c>
      <c r="H31" s="12">
        <v>60.519884253164697</v>
      </c>
      <c r="I31" s="12">
        <v>60.553204983731703</v>
      </c>
      <c r="J31" s="12">
        <v>61.219540201061399</v>
      </c>
      <c r="K31" s="12">
        <v>61.522786082505398</v>
      </c>
      <c r="L31" s="12">
        <v>61.280893754313901</v>
      </c>
      <c r="M31" s="12">
        <v>60.780714880086599</v>
      </c>
      <c r="N31" s="12"/>
      <c r="O31" s="12"/>
    </row>
    <row r="32" spans="1:15" x14ac:dyDescent="0.3">
      <c r="A32" s="11" t="str">
        <f t="shared" si="0"/>
        <v>DISTRIBUCION VOLUMEN X CRITERIO (Consumiciones)TOTAL BEBIDASMUJER</v>
      </c>
      <c r="B32" s="11" t="s">
        <v>47</v>
      </c>
      <c r="C32" s="11" t="s">
        <v>46</v>
      </c>
      <c r="D32" s="11" t="s">
        <v>171</v>
      </c>
      <c r="E32" s="12">
        <v>40.604320254957997</v>
      </c>
      <c r="F32" s="12">
        <v>39.559161368135499</v>
      </c>
      <c r="G32" s="12">
        <v>38.762965778573701</v>
      </c>
      <c r="H32" s="12">
        <v>39.480140468500302</v>
      </c>
      <c r="I32" s="12">
        <v>39.446790605730101</v>
      </c>
      <c r="J32" s="12">
        <v>38.780499393542598</v>
      </c>
      <c r="K32" s="12">
        <v>38.477247558033298</v>
      </c>
      <c r="L32" s="12">
        <v>38.719106245686099</v>
      </c>
      <c r="M32" s="12">
        <v>39.219322330479102</v>
      </c>
      <c r="N32" s="12"/>
      <c r="O32" s="12"/>
    </row>
    <row r="33" spans="1:15" x14ac:dyDescent="0.3">
      <c r="A33" s="11" t="str">
        <f t="shared" si="0"/>
        <v>DISTRIBUCION VOLUMEN X CRITERIO (Consumiciones).Total Bebidas CalienteT.ESPAÑA</v>
      </c>
      <c r="B33" s="11" t="s">
        <v>47</v>
      </c>
      <c r="C33" s="11" t="s">
        <v>51</v>
      </c>
      <c r="D33" s="11" t="s">
        <v>142</v>
      </c>
      <c r="E33" s="12">
        <v>100</v>
      </c>
      <c r="F33" s="12">
        <v>100</v>
      </c>
      <c r="G33" s="12">
        <v>100</v>
      </c>
      <c r="H33" s="12">
        <v>100</v>
      </c>
      <c r="I33" s="12">
        <v>100</v>
      </c>
      <c r="J33" s="12">
        <v>100</v>
      </c>
      <c r="K33" s="12">
        <v>100</v>
      </c>
      <c r="L33" s="12">
        <v>100</v>
      </c>
      <c r="M33" s="12">
        <v>100</v>
      </c>
      <c r="N33" s="12"/>
      <c r="O33" s="12"/>
    </row>
    <row r="34" spans="1:15" x14ac:dyDescent="0.3">
      <c r="A34" s="11" t="str">
        <f t="shared" si="0"/>
        <v>DISTRIBUCION VOLUMEN X CRITERIO (Consumiciones).Total Bebidas CalienteBCN AM</v>
      </c>
      <c r="B34" s="11" t="s">
        <v>47</v>
      </c>
      <c r="C34" s="11" t="s">
        <v>51</v>
      </c>
      <c r="D34" s="11" t="s">
        <v>143</v>
      </c>
      <c r="E34" s="12">
        <v>10.017335530264599</v>
      </c>
      <c r="F34" s="12">
        <v>10.1766127275099</v>
      </c>
      <c r="G34" s="12">
        <v>9.5699811441201792</v>
      </c>
      <c r="H34" s="12">
        <v>10.119463948070299</v>
      </c>
      <c r="I34" s="12">
        <v>10.0940143348028</v>
      </c>
      <c r="J34" s="12">
        <v>10.791859662324001</v>
      </c>
      <c r="K34" s="12">
        <v>10.1541285474253</v>
      </c>
      <c r="L34" s="12">
        <v>10.831220533462901</v>
      </c>
      <c r="M34" s="12">
        <v>10.9554306649613</v>
      </c>
      <c r="N34" s="12"/>
      <c r="O34" s="12"/>
    </row>
    <row r="35" spans="1:15" x14ac:dyDescent="0.3">
      <c r="A35" s="11" t="str">
        <f t="shared" si="0"/>
        <v>DISTRIBUCION VOLUMEN X CRITERIO (Consumiciones).Total Bebidas CalienteREST.CAT ARAGON</v>
      </c>
      <c r="B35" s="11" t="s">
        <v>47</v>
      </c>
      <c r="C35" s="11" t="s">
        <v>51</v>
      </c>
      <c r="D35" s="11" t="s">
        <v>144</v>
      </c>
      <c r="E35" s="12">
        <v>15.6740672117123</v>
      </c>
      <c r="F35" s="12">
        <v>15.602874308922599</v>
      </c>
      <c r="G35" s="12">
        <v>16.459345468500299</v>
      </c>
      <c r="H35" s="12">
        <v>15.965869246430399</v>
      </c>
      <c r="I35" s="12">
        <v>15.1535185296354</v>
      </c>
      <c r="J35" s="12">
        <v>16.5920278156891</v>
      </c>
      <c r="K35" s="12">
        <v>15.8160152458568</v>
      </c>
      <c r="L35" s="12">
        <v>16.1934129897258</v>
      </c>
      <c r="M35" s="12">
        <v>16.167963407631099</v>
      </c>
      <c r="N35" s="12"/>
      <c r="O35" s="12"/>
    </row>
    <row r="36" spans="1:15" x14ac:dyDescent="0.3">
      <c r="A36" s="11" t="str">
        <f t="shared" si="0"/>
        <v>DISTRIBUCION VOLUMEN X CRITERIO (Consumiciones).Total Bebidas CalienteLEVANTE</v>
      </c>
      <c r="B36" s="11" t="s">
        <v>47</v>
      </c>
      <c r="C36" s="11" t="s">
        <v>51</v>
      </c>
      <c r="D36" s="11" t="s">
        <v>145</v>
      </c>
      <c r="E36" s="12">
        <v>14.875125932687</v>
      </c>
      <c r="F36" s="12">
        <v>16.757076262976199</v>
      </c>
      <c r="G36" s="12">
        <v>15.4254380947812</v>
      </c>
      <c r="H36" s="12">
        <v>14.845072977874301</v>
      </c>
      <c r="I36" s="12">
        <v>14.664973773118099</v>
      </c>
      <c r="J36" s="12">
        <v>14.720678576890201</v>
      </c>
      <c r="K36" s="12">
        <v>15.2148005289057</v>
      </c>
      <c r="L36" s="12">
        <v>15.794423152924301</v>
      </c>
      <c r="M36" s="12">
        <v>15.2950062540922</v>
      </c>
      <c r="N36" s="12"/>
      <c r="O36" s="12"/>
    </row>
    <row r="37" spans="1:15" x14ac:dyDescent="0.3">
      <c r="A37" s="11" t="str">
        <f t="shared" si="0"/>
        <v>DISTRIBUCION VOLUMEN X CRITERIO (Consumiciones).Total Bebidas CalienteANDALUCIA</v>
      </c>
      <c r="B37" s="11" t="s">
        <v>47</v>
      </c>
      <c r="C37" s="11" t="s">
        <v>51</v>
      </c>
      <c r="D37" s="11" t="s">
        <v>146</v>
      </c>
      <c r="E37" s="12">
        <v>16.552658224385802</v>
      </c>
      <c r="F37" s="12">
        <v>16.624338137670399</v>
      </c>
      <c r="G37" s="12">
        <v>17.569561960568699</v>
      </c>
      <c r="H37" s="12">
        <v>16.5940713710438</v>
      </c>
      <c r="I37" s="12">
        <v>17.5918881268063</v>
      </c>
      <c r="J37" s="12">
        <v>15.885730894469701</v>
      </c>
      <c r="K37" s="12">
        <v>16.377815922206398</v>
      </c>
      <c r="L37" s="12">
        <v>16.343920356876701</v>
      </c>
      <c r="M37" s="12">
        <v>16.252982197013999</v>
      </c>
      <c r="N37" s="12"/>
      <c r="O37" s="12"/>
    </row>
    <row r="38" spans="1:15" x14ac:dyDescent="0.3">
      <c r="A38" s="11" t="str">
        <f t="shared" si="0"/>
        <v>DISTRIBUCION VOLUMEN X CRITERIO (Consumiciones).Total Bebidas CalienteMDD AM</v>
      </c>
      <c r="B38" s="11" t="s">
        <v>47</v>
      </c>
      <c r="C38" s="11" t="s">
        <v>51</v>
      </c>
      <c r="D38" s="11" t="s">
        <v>147</v>
      </c>
      <c r="E38" s="12">
        <v>10.510795388065199</v>
      </c>
      <c r="F38" s="12">
        <v>10.113836927978699</v>
      </c>
      <c r="G38" s="12">
        <v>10.2688782043003</v>
      </c>
      <c r="H38" s="12">
        <v>10.4115158557181</v>
      </c>
      <c r="I38" s="12">
        <v>10.114917001239</v>
      </c>
      <c r="J38" s="12">
        <v>10.3373688861247</v>
      </c>
      <c r="K38" s="12">
        <v>9.8548063951228393</v>
      </c>
      <c r="L38" s="12">
        <v>9.9287751282059507</v>
      </c>
      <c r="M38" s="12">
        <v>9.7234429451820592</v>
      </c>
      <c r="N38" s="12"/>
      <c r="O38" s="12"/>
    </row>
    <row r="39" spans="1:15" x14ac:dyDescent="0.3">
      <c r="A39" s="11" t="str">
        <f t="shared" si="0"/>
        <v>DISTRIBUCION VOLUMEN X CRITERIO (Consumiciones).Total Bebidas CalienteRTO CENTRO</v>
      </c>
      <c r="B39" s="11" t="s">
        <v>47</v>
      </c>
      <c r="C39" s="11" t="s">
        <v>51</v>
      </c>
      <c r="D39" s="11" t="s">
        <v>148</v>
      </c>
      <c r="E39" s="12">
        <v>8.1101929372339807</v>
      </c>
      <c r="F39" s="12">
        <v>7.4441992474202197</v>
      </c>
      <c r="G39" s="12">
        <v>7.1068202197023602</v>
      </c>
      <c r="H39" s="12">
        <v>7.4941299805239803</v>
      </c>
      <c r="I39" s="12">
        <v>7.6334229333657602</v>
      </c>
      <c r="J39" s="12">
        <v>7.6864707564789896</v>
      </c>
      <c r="K39" s="12">
        <v>7.8605606495100799</v>
      </c>
      <c r="L39" s="12">
        <v>7.0537283418685899</v>
      </c>
      <c r="M39" s="12">
        <v>6.9790627169771504</v>
      </c>
      <c r="N39" s="12"/>
      <c r="O39" s="12"/>
    </row>
    <row r="40" spans="1:15" x14ac:dyDescent="0.3">
      <c r="A40" s="11" t="str">
        <f t="shared" si="0"/>
        <v>DISTRIBUCION VOLUMEN X CRITERIO (Consumiciones).Total Bebidas CalienteNORTE-CENTRO</v>
      </c>
      <c r="B40" s="11" t="s">
        <v>47</v>
      </c>
      <c r="C40" s="11" t="s">
        <v>51</v>
      </c>
      <c r="D40" s="11" t="s">
        <v>149</v>
      </c>
      <c r="E40" s="12">
        <v>11.9639142386372</v>
      </c>
      <c r="F40" s="12">
        <v>11.441724826613401</v>
      </c>
      <c r="G40" s="12">
        <v>11.3575377394346</v>
      </c>
      <c r="H40" s="12">
        <v>12.2426669127792</v>
      </c>
      <c r="I40" s="12">
        <v>12.052954623977399</v>
      </c>
      <c r="J40" s="12">
        <v>11.703918907591801</v>
      </c>
      <c r="K40" s="12">
        <v>11.6068562201219</v>
      </c>
      <c r="L40" s="12">
        <v>11.4012236050418</v>
      </c>
      <c r="M40" s="12">
        <v>11.7409064252547</v>
      </c>
      <c r="N40" s="12"/>
      <c r="O40" s="12"/>
    </row>
    <row r="41" spans="1:15" x14ac:dyDescent="0.3">
      <c r="A41" s="11" t="str">
        <f t="shared" si="0"/>
        <v>DISTRIBUCION VOLUMEN X CRITERIO (Consumiciones).Total Bebidas CalienteNOROESTE</v>
      </c>
      <c r="B41" s="11" t="s">
        <v>47</v>
      </c>
      <c r="C41" s="11" t="s">
        <v>51</v>
      </c>
      <c r="D41" s="11" t="s">
        <v>150</v>
      </c>
      <c r="E41" s="12">
        <v>12.2959004066822</v>
      </c>
      <c r="F41" s="12">
        <v>11.8393511317723</v>
      </c>
      <c r="G41" s="12">
        <v>12.2424283126017</v>
      </c>
      <c r="H41" s="12">
        <v>12.327206552271701</v>
      </c>
      <c r="I41" s="12">
        <v>12.694317118157899</v>
      </c>
      <c r="J41" s="12">
        <v>12.2819429007991</v>
      </c>
      <c r="K41" s="12">
        <v>13.115014913910899</v>
      </c>
      <c r="L41" s="12">
        <v>12.453284084616399</v>
      </c>
      <c r="M41" s="12">
        <v>12.8852040335744</v>
      </c>
      <c r="N41" s="12"/>
      <c r="O41" s="12"/>
    </row>
    <row r="42" spans="1:15" x14ac:dyDescent="0.3">
      <c r="A42" s="11" t="str">
        <f t="shared" si="0"/>
        <v>DISTRIBUCION VOLUMEN X CRITERIO (Consumiciones).Total Bebidas Caliente&lt;2MIL</v>
      </c>
      <c r="B42" s="11" t="s">
        <v>47</v>
      </c>
      <c r="C42" s="11" t="s">
        <v>51</v>
      </c>
      <c r="D42" s="11" t="s">
        <v>151</v>
      </c>
      <c r="E42" s="12">
        <v>6.0534126808454198</v>
      </c>
      <c r="F42" s="12">
        <v>5.7447411018485797</v>
      </c>
      <c r="G42" s="12">
        <v>5.77074940129814</v>
      </c>
      <c r="H42" s="12">
        <v>6.1052714612850103</v>
      </c>
      <c r="I42" s="12">
        <v>5.6888823733556801</v>
      </c>
      <c r="J42" s="12">
        <v>5.8836353759360298</v>
      </c>
      <c r="K42" s="12">
        <v>5.5202175546547698</v>
      </c>
      <c r="L42" s="12">
        <v>5.4770300378828098</v>
      </c>
      <c r="M42" s="12">
        <v>5.8084706796312302</v>
      </c>
      <c r="N42" s="12"/>
      <c r="O42" s="12"/>
    </row>
    <row r="43" spans="1:15" x14ac:dyDescent="0.3">
      <c r="A43" s="11" t="str">
        <f t="shared" si="0"/>
        <v>DISTRIBUCION VOLUMEN X CRITERIO (Consumiciones).Total Bebidas Caliente2-5MIL</v>
      </c>
      <c r="B43" s="11" t="s">
        <v>47</v>
      </c>
      <c r="C43" s="11" t="s">
        <v>51</v>
      </c>
      <c r="D43" s="11" t="s">
        <v>152</v>
      </c>
      <c r="E43" s="12">
        <v>4.8268017174964504</v>
      </c>
      <c r="F43" s="12">
        <v>4.8421399442539101</v>
      </c>
      <c r="G43" s="12">
        <v>4.9790238484444798</v>
      </c>
      <c r="H43" s="12">
        <v>4.99126221786792</v>
      </c>
      <c r="I43" s="12">
        <v>4.3748562023825404</v>
      </c>
      <c r="J43" s="12">
        <v>4.4025644667881103</v>
      </c>
      <c r="K43" s="12">
        <v>4.4858725879715697</v>
      </c>
      <c r="L43" s="12">
        <v>4.7123300194803202</v>
      </c>
      <c r="M43" s="12">
        <v>4.6234797961446503</v>
      </c>
      <c r="N43" s="12"/>
      <c r="O43" s="12"/>
    </row>
    <row r="44" spans="1:15" x14ac:dyDescent="0.3">
      <c r="A44" s="11" t="str">
        <f t="shared" si="0"/>
        <v>DISTRIBUCION VOLUMEN X CRITERIO (Consumiciones).Total Bebidas Caliente5-10MIL</v>
      </c>
      <c r="B44" s="11" t="s">
        <v>47</v>
      </c>
      <c r="C44" s="11" t="s">
        <v>51</v>
      </c>
      <c r="D44" s="11" t="s">
        <v>153</v>
      </c>
      <c r="E44" s="12">
        <v>7.8351367012296702</v>
      </c>
      <c r="F44" s="12">
        <v>7.1764129342393703</v>
      </c>
      <c r="G44" s="12">
        <v>7.5036999590410396</v>
      </c>
      <c r="H44" s="12">
        <v>7.4611966588652203</v>
      </c>
      <c r="I44" s="12">
        <v>7.3511441845989101</v>
      </c>
      <c r="J44" s="12">
        <v>6.9434206796646398</v>
      </c>
      <c r="K44" s="12">
        <v>7.2881471663569304</v>
      </c>
      <c r="L44" s="12">
        <v>7.7410721379116998</v>
      </c>
      <c r="M44" s="12">
        <v>7.4121774066870296</v>
      </c>
      <c r="N44" s="12"/>
      <c r="O44" s="12"/>
    </row>
    <row r="45" spans="1:15" x14ac:dyDescent="0.3">
      <c r="A45" s="11" t="str">
        <f t="shared" si="0"/>
        <v>DISTRIBUCION VOLUMEN X CRITERIO (Consumiciones).Total Bebidas Caliente10-30MIL</v>
      </c>
      <c r="B45" s="11" t="s">
        <v>47</v>
      </c>
      <c r="C45" s="11" t="s">
        <v>51</v>
      </c>
      <c r="D45" s="11" t="s">
        <v>154</v>
      </c>
      <c r="E45" s="12">
        <v>17.524663559018599</v>
      </c>
      <c r="F45" s="12">
        <v>17.8642476350885</v>
      </c>
      <c r="G45" s="12">
        <v>18.097187116009799</v>
      </c>
      <c r="H45" s="12">
        <v>18.914123307089199</v>
      </c>
      <c r="I45" s="12">
        <v>18.377303306115</v>
      </c>
      <c r="J45" s="12">
        <v>18.370739138975399</v>
      </c>
      <c r="K45" s="12">
        <v>18.217600386034899</v>
      </c>
      <c r="L45" s="12">
        <v>18.325755029014701</v>
      </c>
      <c r="M45" s="12">
        <v>18.848488060166101</v>
      </c>
      <c r="N45" s="12"/>
      <c r="O45" s="12"/>
    </row>
    <row r="46" spans="1:15" x14ac:dyDescent="0.3">
      <c r="A46" s="11" t="str">
        <f t="shared" si="0"/>
        <v>DISTRIBUCION VOLUMEN X CRITERIO (Consumiciones).Total Bebidas Caliente30-100MIL</v>
      </c>
      <c r="B46" s="11" t="s">
        <v>47</v>
      </c>
      <c r="C46" s="11" t="s">
        <v>51</v>
      </c>
      <c r="D46" s="11" t="s">
        <v>155</v>
      </c>
      <c r="E46" s="12">
        <v>22.112830115855498</v>
      </c>
      <c r="F46" s="12">
        <v>23.4304127578181</v>
      </c>
      <c r="G46" s="12">
        <v>21.865957203425801</v>
      </c>
      <c r="H46" s="12">
        <v>20.811114187517202</v>
      </c>
      <c r="I46" s="12">
        <v>21.903729733392499</v>
      </c>
      <c r="J46" s="12">
        <v>21.178829952030199</v>
      </c>
      <c r="K46" s="12">
        <v>22.460215772712498</v>
      </c>
      <c r="L46" s="12">
        <v>21.839027336714999</v>
      </c>
      <c r="M46" s="12">
        <v>21.5678695386474</v>
      </c>
      <c r="N46" s="12"/>
      <c r="O46" s="12"/>
    </row>
    <row r="47" spans="1:15" x14ac:dyDescent="0.3">
      <c r="A47" s="11" t="str">
        <f t="shared" si="0"/>
        <v>DISTRIBUCION VOLUMEN X CRITERIO (Consumiciones).Total Bebidas Caliente100-200MIL</v>
      </c>
      <c r="B47" s="11" t="s">
        <v>47</v>
      </c>
      <c r="C47" s="11" t="s">
        <v>51</v>
      </c>
      <c r="D47" s="11" t="s">
        <v>156</v>
      </c>
      <c r="E47" s="12">
        <v>11.193611407563999</v>
      </c>
      <c r="F47" s="12">
        <v>10.569026313150699</v>
      </c>
      <c r="G47" s="12">
        <v>11.5938849385431</v>
      </c>
      <c r="H47" s="12">
        <v>11.6169732423664</v>
      </c>
      <c r="I47" s="12">
        <v>12.014261631922899</v>
      </c>
      <c r="J47" s="12">
        <v>11.4504379473772</v>
      </c>
      <c r="K47" s="12">
        <v>10.5278586178593</v>
      </c>
      <c r="L47" s="12">
        <v>9.9789307565580607</v>
      </c>
      <c r="M47" s="12">
        <v>10.709177055254401</v>
      </c>
      <c r="N47" s="12"/>
      <c r="O47" s="12"/>
    </row>
    <row r="48" spans="1:15" x14ac:dyDescent="0.3">
      <c r="A48" s="11" t="str">
        <f t="shared" si="0"/>
        <v>DISTRIBUCION VOLUMEN X CRITERIO (Consumiciones).Total Bebidas Caliente200-500MIL</v>
      </c>
      <c r="B48" s="11" t="s">
        <v>47</v>
      </c>
      <c r="C48" s="11" t="s">
        <v>51</v>
      </c>
      <c r="D48" s="11" t="s">
        <v>157</v>
      </c>
      <c r="E48" s="12">
        <v>12.772879480962301</v>
      </c>
      <c r="F48" s="12">
        <v>12.5382053739112</v>
      </c>
      <c r="G48" s="12">
        <v>12.1087958435884</v>
      </c>
      <c r="H48" s="12">
        <v>12.586803164438599</v>
      </c>
      <c r="I48" s="12">
        <v>12.692620531710499</v>
      </c>
      <c r="J48" s="12">
        <v>13.504621978054301</v>
      </c>
      <c r="K48" s="12">
        <v>13.829089656140299</v>
      </c>
      <c r="L48" s="12">
        <v>13.2944767073619</v>
      </c>
      <c r="M48" s="12">
        <v>13.2285183893622</v>
      </c>
      <c r="N48" s="12"/>
      <c r="O48" s="12"/>
    </row>
    <row r="49" spans="1:15" x14ac:dyDescent="0.3">
      <c r="A49" s="11" t="str">
        <f t="shared" si="0"/>
        <v>DISTRIBUCION VOLUMEN X CRITERIO (Consumiciones).Total Bebidas Caliente&gt;500MIL</v>
      </c>
      <c r="B49" s="11" t="s">
        <v>47</v>
      </c>
      <c r="C49" s="11" t="s">
        <v>51</v>
      </c>
      <c r="D49" s="11" t="s">
        <v>158</v>
      </c>
      <c r="E49" s="12">
        <v>17.680658005570699</v>
      </c>
      <c r="F49" s="12">
        <v>17.834813939689599</v>
      </c>
      <c r="G49" s="12">
        <v>18.0806854536666</v>
      </c>
      <c r="H49" s="12">
        <v>17.5132541829263</v>
      </c>
      <c r="I49" s="12">
        <v>17.5972084776248</v>
      </c>
      <c r="J49" s="12">
        <v>18.265755260071401</v>
      </c>
      <c r="K49" s="12">
        <v>17.670985642748999</v>
      </c>
      <c r="L49" s="12">
        <v>18.631361107536101</v>
      </c>
      <c r="M49" s="12">
        <v>17.801806876289302</v>
      </c>
      <c r="N49" s="12"/>
      <c r="O49" s="12"/>
    </row>
    <row r="50" spans="1:15" x14ac:dyDescent="0.3">
      <c r="A50" s="11" t="str">
        <f t="shared" si="0"/>
        <v>DISTRIBUCION VOLUMEN X CRITERIO (Consumiciones).Total Bebidas CalienteDE 15 A 19 AÑOS</v>
      </c>
      <c r="B50" s="11" t="s">
        <v>47</v>
      </c>
      <c r="C50" s="11" t="s">
        <v>51</v>
      </c>
      <c r="D50" s="11" t="s">
        <v>159</v>
      </c>
      <c r="E50" s="12">
        <v>0.75334478229663704</v>
      </c>
      <c r="F50" s="12">
        <v>0.87103140825606096</v>
      </c>
      <c r="G50" s="12">
        <v>0.32137651612712798</v>
      </c>
      <c r="H50" s="12">
        <v>0.35656745651421101</v>
      </c>
      <c r="I50" s="12">
        <v>0.636786219544212</v>
      </c>
      <c r="J50" s="12">
        <v>1.0176821773429301</v>
      </c>
      <c r="K50" s="12">
        <v>0.48120642224620902</v>
      </c>
      <c r="L50" s="12">
        <v>0.56580086149270603</v>
      </c>
      <c r="M50" s="12">
        <v>0.80507900865353899</v>
      </c>
      <c r="N50" s="12"/>
      <c r="O50" s="12"/>
    </row>
    <row r="51" spans="1:15" x14ac:dyDescent="0.3">
      <c r="A51" s="11" t="str">
        <f t="shared" si="0"/>
        <v>DISTRIBUCION VOLUMEN X CRITERIO (Consumiciones).Total Bebidas CalienteDE 20 A 24 AÑOS</v>
      </c>
      <c r="B51" s="11" t="s">
        <v>47</v>
      </c>
      <c r="C51" s="11" t="s">
        <v>51</v>
      </c>
      <c r="D51" s="11" t="s">
        <v>160</v>
      </c>
      <c r="E51" s="12">
        <v>1.34994142135646</v>
      </c>
      <c r="F51" s="12">
        <v>1.26199185597393</v>
      </c>
      <c r="G51" s="12">
        <v>1.3529370523573501</v>
      </c>
      <c r="H51" s="12">
        <v>1.3087597902679899</v>
      </c>
      <c r="I51" s="12">
        <v>1.2146380241994801</v>
      </c>
      <c r="J51" s="12">
        <v>1.6193959275916801</v>
      </c>
      <c r="K51" s="12">
        <v>1.39623064010364</v>
      </c>
      <c r="L51" s="12">
        <v>1.33303084212708</v>
      </c>
      <c r="M51" s="12">
        <v>1.2483592241049499</v>
      </c>
      <c r="N51" s="12"/>
      <c r="O51" s="12"/>
    </row>
    <row r="52" spans="1:15" x14ac:dyDescent="0.3">
      <c r="A52" s="11" t="str">
        <f t="shared" si="0"/>
        <v>DISTRIBUCION VOLUMEN X CRITERIO (Consumiciones).Total Bebidas CalienteDE 25 A 34 AÑOS</v>
      </c>
      <c r="B52" s="11" t="s">
        <v>47</v>
      </c>
      <c r="C52" s="11" t="s">
        <v>51</v>
      </c>
      <c r="D52" s="11" t="s">
        <v>161</v>
      </c>
      <c r="E52" s="12">
        <v>5.3765849537221104</v>
      </c>
      <c r="F52" s="12">
        <v>5.2142952462018499</v>
      </c>
      <c r="G52" s="12">
        <v>5.0437877071471497</v>
      </c>
      <c r="H52" s="12">
        <v>4.6747442047214198</v>
      </c>
      <c r="I52" s="12">
        <v>4.8231311849078304</v>
      </c>
      <c r="J52" s="12">
        <v>4.68277848481533</v>
      </c>
      <c r="K52" s="12">
        <v>4.5022223028213801</v>
      </c>
      <c r="L52" s="12">
        <v>4.2459037602299503</v>
      </c>
      <c r="M52" s="12">
        <v>4.09461223747416</v>
      </c>
      <c r="N52" s="12"/>
      <c r="O52" s="12"/>
    </row>
    <row r="53" spans="1:15" x14ac:dyDescent="0.3">
      <c r="A53" s="11" t="str">
        <f t="shared" si="0"/>
        <v>DISTRIBUCION VOLUMEN X CRITERIO (Consumiciones).Total Bebidas CalienteDE 35 A 49 AÑOS</v>
      </c>
      <c r="B53" s="11" t="s">
        <v>47</v>
      </c>
      <c r="C53" s="11" t="s">
        <v>51</v>
      </c>
      <c r="D53" s="11" t="s">
        <v>162</v>
      </c>
      <c r="E53" s="12">
        <v>25.002393290883901</v>
      </c>
      <c r="F53" s="12">
        <v>26.826370600684101</v>
      </c>
      <c r="G53" s="12">
        <v>24.916550739290699</v>
      </c>
      <c r="H53" s="12">
        <v>22.887262337768899</v>
      </c>
      <c r="I53" s="12">
        <v>22.5613276710029</v>
      </c>
      <c r="J53" s="12">
        <v>24.122041719694501</v>
      </c>
      <c r="K53" s="12">
        <v>22.554437943070901</v>
      </c>
      <c r="L53" s="12">
        <v>21.898333605181801</v>
      </c>
      <c r="M53" s="12">
        <v>21.994657626909099</v>
      </c>
      <c r="N53" s="12"/>
      <c r="O53" s="12"/>
    </row>
    <row r="54" spans="1:15" x14ac:dyDescent="0.3">
      <c r="A54" s="11" t="str">
        <f t="shared" si="0"/>
        <v>DISTRIBUCION VOLUMEN X CRITERIO (Consumiciones).Total Bebidas CalienteDE 50 A 59 AÑOS</v>
      </c>
      <c r="B54" s="11" t="s">
        <v>47</v>
      </c>
      <c r="C54" s="11" t="s">
        <v>51</v>
      </c>
      <c r="D54" s="11" t="s">
        <v>163</v>
      </c>
      <c r="E54" s="12">
        <v>25.594232599508999</v>
      </c>
      <c r="F54" s="12">
        <v>25.380123660725399</v>
      </c>
      <c r="G54" s="12">
        <v>27.255831116260701</v>
      </c>
      <c r="H54" s="12">
        <v>27.601168403258502</v>
      </c>
      <c r="I54" s="12">
        <v>27.525498393202501</v>
      </c>
      <c r="J54" s="12">
        <v>27.0428426364758</v>
      </c>
      <c r="K54" s="12">
        <v>28.0945596355376</v>
      </c>
      <c r="L54" s="12">
        <v>27.680408032524699</v>
      </c>
      <c r="M54" s="12">
        <v>27.062349416246299</v>
      </c>
      <c r="N54" s="12"/>
      <c r="O54" s="12"/>
    </row>
    <row r="55" spans="1:15" x14ac:dyDescent="0.3">
      <c r="A55" s="11" t="str">
        <f t="shared" si="0"/>
        <v>DISTRIBUCION VOLUMEN X CRITERIO (Consumiciones).Total Bebidas CalienteDE 60 A 75 AÑOS</v>
      </c>
      <c r="B55" s="11" t="s">
        <v>47</v>
      </c>
      <c r="C55" s="11" t="s">
        <v>51</v>
      </c>
      <c r="D55" s="11" t="s">
        <v>164</v>
      </c>
      <c r="E55" s="12">
        <v>41.923504345152601</v>
      </c>
      <c r="F55" s="12">
        <v>40.446179839577297</v>
      </c>
      <c r="G55" s="12">
        <v>41.109493252842199</v>
      </c>
      <c r="H55" s="12">
        <v>43.171490708070401</v>
      </c>
      <c r="I55" s="12">
        <v>43.238632806391003</v>
      </c>
      <c r="J55" s="12">
        <v>41.515261453528403</v>
      </c>
      <c r="K55" s="12">
        <v>42.9713493639806</v>
      </c>
      <c r="L55" s="12">
        <v>44.276498103160897</v>
      </c>
      <c r="M55" s="12">
        <v>44.794926900511499</v>
      </c>
      <c r="N55" s="12"/>
      <c r="O55" s="12"/>
    </row>
    <row r="56" spans="1:15" x14ac:dyDescent="0.3">
      <c r="A56" s="11" t="str">
        <f t="shared" si="0"/>
        <v>DISTRIBUCION VOLUMEN X CRITERIO (Consumiciones).Total Bebidas CalienteNIVEL ALTO</v>
      </c>
      <c r="B56" s="11" t="s">
        <v>47</v>
      </c>
      <c r="C56" s="11" t="s">
        <v>51</v>
      </c>
      <c r="D56" s="11" t="s">
        <v>165</v>
      </c>
      <c r="E56" s="12">
        <v>23.875571160768899</v>
      </c>
      <c r="F56" s="12">
        <v>23.106883368228001</v>
      </c>
      <c r="G56" s="12">
        <v>23.8396622915613</v>
      </c>
      <c r="H56" s="12">
        <v>23.788333794794202</v>
      </c>
      <c r="I56" s="12">
        <v>24.506862737267699</v>
      </c>
      <c r="J56" s="12">
        <v>24.9167071373681</v>
      </c>
      <c r="K56" s="12">
        <v>23.161276028381799</v>
      </c>
      <c r="L56" s="12">
        <v>23.540607842022698</v>
      </c>
      <c r="M56" s="12">
        <v>23.834061430107401</v>
      </c>
      <c r="N56" s="12"/>
      <c r="O56" s="12"/>
    </row>
    <row r="57" spans="1:15" x14ac:dyDescent="0.3">
      <c r="A57" s="11" t="str">
        <f t="shared" si="0"/>
        <v>DISTRIBUCION VOLUMEN X CRITERIO (Consumiciones).Total Bebidas CalienteNIVEL MEDIO ALTO</v>
      </c>
      <c r="B57" s="11" t="s">
        <v>47</v>
      </c>
      <c r="C57" s="11" t="s">
        <v>51</v>
      </c>
      <c r="D57" s="11" t="s">
        <v>166</v>
      </c>
      <c r="E57" s="12">
        <v>14.075855417878699</v>
      </c>
      <c r="F57" s="12">
        <v>13.574458428298</v>
      </c>
      <c r="G57" s="12">
        <v>13.0084847769213</v>
      </c>
      <c r="H57" s="12">
        <v>13.485684851382</v>
      </c>
      <c r="I57" s="12">
        <v>13.000051786465599</v>
      </c>
      <c r="J57" s="12">
        <v>13.319386137841001</v>
      </c>
      <c r="K57" s="12">
        <v>14.0243148392428</v>
      </c>
      <c r="L57" s="12">
        <v>13.1380673881813</v>
      </c>
      <c r="M57" s="12">
        <v>12.1921877314621</v>
      </c>
      <c r="N57" s="12"/>
      <c r="O57" s="12"/>
    </row>
    <row r="58" spans="1:15" x14ac:dyDescent="0.3">
      <c r="A58" s="11" t="str">
        <f t="shared" si="0"/>
        <v>DISTRIBUCION VOLUMEN X CRITERIO (Consumiciones).Total Bebidas CalienteNIVEL MEDIO</v>
      </c>
      <c r="B58" s="11" t="s">
        <v>47</v>
      </c>
      <c r="C58" s="11" t="s">
        <v>51</v>
      </c>
      <c r="D58" s="11" t="s">
        <v>167</v>
      </c>
      <c r="E58" s="12">
        <v>23.920296575593301</v>
      </c>
      <c r="F58" s="12">
        <v>25.8546816840839</v>
      </c>
      <c r="G58" s="12">
        <v>25.349033036534699</v>
      </c>
      <c r="H58" s="12">
        <v>24.620556861056102</v>
      </c>
      <c r="I58" s="12">
        <v>24.609791558187801</v>
      </c>
      <c r="J58" s="12">
        <v>24.953434698843601</v>
      </c>
      <c r="K58" s="12">
        <v>26.564139278502601</v>
      </c>
      <c r="L58" s="12">
        <v>25.8475306006683</v>
      </c>
      <c r="M58" s="12">
        <v>26.927753274470302</v>
      </c>
      <c r="N58" s="12"/>
      <c r="O58" s="12"/>
    </row>
    <row r="59" spans="1:15" x14ac:dyDescent="0.3">
      <c r="A59" s="11" t="str">
        <f t="shared" si="0"/>
        <v>DISTRIBUCION VOLUMEN X CRITERIO (Consumiciones).Total Bebidas CalienteNIVEL MEDIO BAJO</v>
      </c>
      <c r="B59" s="11" t="s">
        <v>47</v>
      </c>
      <c r="C59" s="11" t="s">
        <v>51</v>
      </c>
      <c r="D59" s="11" t="s">
        <v>168</v>
      </c>
      <c r="E59" s="12">
        <v>15.2267370859797</v>
      </c>
      <c r="F59" s="12">
        <v>14.4535352476796</v>
      </c>
      <c r="G59" s="12">
        <v>15.3657339586647</v>
      </c>
      <c r="H59" s="12">
        <v>15.2841124134564</v>
      </c>
      <c r="I59" s="12">
        <v>16.030075311948998</v>
      </c>
      <c r="J59" s="12">
        <v>15.4312545149626</v>
      </c>
      <c r="K59" s="12">
        <v>16.031661803120599</v>
      </c>
      <c r="L59" s="12">
        <v>16.48704480204</v>
      </c>
      <c r="M59" s="12">
        <v>15.716359536911201</v>
      </c>
      <c r="N59" s="12"/>
      <c r="O59" s="12"/>
    </row>
    <row r="60" spans="1:15" x14ac:dyDescent="0.3">
      <c r="A60" s="11" t="str">
        <f t="shared" si="0"/>
        <v>DISTRIBUCION VOLUMEN X CRITERIO (Consumiciones).Total Bebidas CalienteNIVEL BAJO</v>
      </c>
      <c r="B60" s="11" t="s">
        <v>47</v>
      </c>
      <c r="C60" s="11" t="s">
        <v>51</v>
      </c>
      <c r="D60" s="11" t="s">
        <v>169</v>
      </c>
      <c r="E60" s="12">
        <v>22.9015397597794</v>
      </c>
      <c r="F60" s="12">
        <v>23.010454842574202</v>
      </c>
      <c r="G60" s="12">
        <v>22.437065272340199</v>
      </c>
      <c r="H60" s="12">
        <v>22.8213010358023</v>
      </c>
      <c r="I60" s="12">
        <v>21.8532186061299</v>
      </c>
      <c r="J60" s="12">
        <v>21.379215911352201</v>
      </c>
      <c r="K60" s="12">
        <v>20.218611204632399</v>
      </c>
      <c r="L60" s="12">
        <v>20.986744306825901</v>
      </c>
      <c r="M60" s="12">
        <v>21.3296326057968</v>
      </c>
      <c r="N60" s="12"/>
      <c r="O60" s="12"/>
    </row>
    <row r="61" spans="1:15" x14ac:dyDescent="0.3">
      <c r="A61" s="11" t="str">
        <f t="shared" si="0"/>
        <v>DISTRIBUCION VOLUMEN X CRITERIO (Consumiciones).Total Bebidas CalienteHOMBRE</v>
      </c>
      <c r="B61" s="11" t="s">
        <v>47</v>
      </c>
      <c r="C61" s="11" t="s">
        <v>51</v>
      </c>
      <c r="D61" s="11" t="s">
        <v>170</v>
      </c>
      <c r="E61" s="12">
        <v>62.0575134391514</v>
      </c>
      <c r="F61" s="12">
        <v>61.037763943873898</v>
      </c>
      <c r="G61" s="12">
        <v>61.449268089283201</v>
      </c>
      <c r="H61" s="12">
        <v>62.575393641936301</v>
      </c>
      <c r="I61" s="12">
        <v>63.314802710313003</v>
      </c>
      <c r="J61" s="12">
        <v>61.512506886417803</v>
      </c>
      <c r="K61" s="12">
        <v>62.280586527097</v>
      </c>
      <c r="L61" s="12">
        <v>63.068556258388398</v>
      </c>
      <c r="M61" s="12">
        <v>64.066245534751701</v>
      </c>
      <c r="N61" s="12"/>
      <c r="O61" s="12"/>
    </row>
    <row r="62" spans="1:15" x14ac:dyDescent="0.3">
      <c r="A62" s="11" t="str">
        <f t="shared" si="0"/>
        <v>DISTRIBUCION VOLUMEN X CRITERIO (Consumiciones).Total Bebidas CalienteMUJER</v>
      </c>
      <c r="B62" s="11" t="s">
        <v>47</v>
      </c>
      <c r="C62" s="11" t="s">
        <v>51</v>
      </c>
      <c r="D62" s="11" t="s">
        <v>171</v>
      </c>
      <c r="E62" s="12">
        <v>37.9424865608486</v>
      </c>
      <c r="F62" s="12">
        <v>38.962236056126102</v>
      </c>
      <c r="G62" s="12">
        <v>38.550717150732702</v>
      </c>
      <c r="H62" s="12">
        <v>37.424606358063699</v>
      </c>
      <c r="I62" s="12">
        <v>36.685197289686997</v>
      </c>
      <c r="J62" s="12">
        <v>38.487493113582197</v>
      </c>
      <c r="K62" s="12">
        <v>37.719429242303903</v>
      </c>
      <c r="L62" s="12">
        <v>36.931426874072201</v>
      </c>
      <c r="M62" s="12">
        <v>35.933754465248299</v>
      </c>
      <c r="N62" s="12"/>
      <c r="O62" s="12"/>
    </row>
    <row r="63" spans="1:15" x14ac:dyDescent="0.3">
      <c r="A63" s="11" t="str">
        <f t="shared" si="0"/>
        <v>DISTRIBUCION VOLUMEN X CRITERIO (Consumiciones)CafeT.ESPAÑA</v>
      </c>
      <c r="B63" s="11" t="s">
        <v>47</v>
      </c>
      <c r="C63" s="11" t="s">
        <v>56</v>
      </c>
      <c r="D63" s="11" t="s">
        <v>142</v>
      </c>
      <c r="E63" s="12">
        <v>100</v>
      </c>
      <c r="F63" s="12">
        <v>100</v>
      </c>
      <c r="G63" s="12">
        <v>100</v>
      </c>
      <c r="H63" s="12">
        <v>100</v>
      </c>
      <c r="I63" s="12">
        <v>100</v>
      </c>
      <c r="J63" s="12">
        <v>100</v>
      </c>
      <c r="K63" s="12">
        <v>100</v>
      </c>
      <c r="L63" s="12">
        <v>100</v>
      </c>
      <c r="M63" s="12">
        <v>100</v>
      </c>
      <c r="N63" s="12"/>
      <c r="O63" s="12"/>
    </row>
    <row r="64" spans="1:15" x14ac:dyDescent="0.3">
      <c r="A64" s="11" t="str">
        <f t="shared" si="0"/>
        <v>DISTRIBUCION VOLUMEN X CRITERIO (Consumiciones)CafeBCN AM</v>
      </c>
      <c r="B64" s="11" t="s">
        <v>47</v>
      </c>
      <c r="C64" s="11" t="s">
        <v>56</v>
      </c>
      <c r="D64" s="11" t="s">
        <v>143</v>
      </c>
      <c r="E64" s="12">
        <v>11.320526290196399</v>
      </c>
      <c r="F64" s="12">
        <v>11.637698950433601</v>
      </c>
      <c r="G64" s="12">
        <v>11.742732462461699</v>
      </c>
      <c r="H64" s="12">
        <v>12.1164622910277</v>
      </c>
      <c r="I64" s="12">
        <v>11.848182838162201</v>
      </c>
      <c r="J64" s="12">
        <v>11.993725146104699</v>
      </c>
      <c r="K64" s="12">
        <v>11.967034139694499</v>
      </c>
      <c r="L64" s="12">
        <v>12.532387741042699</v>
      </c>
      <c r="M64" s="12">
        <v>12.4021513117157</v>
      </c>
      <c r="N64" s="12"/>
      <c r="O64" s="12"/>
    </row>
    <row r="65" spans="1:15" x14ac:dyDescent="0.3">
      <c r="A65" s="11" t="str">
        <f t="shared" si="0"/>
        <v>DISTRIBUCION VOLUMEN X CRITERIO (Consumiciones)CafeREST.CAT ARAGON</v>
      </c>
      <c r="B65" s="11" t="s">
        <v>47</v>
      </c>
      <c r="C65" s="11" t="s">
        <v>56</v>
      </c>
      <c r="D65" s="11" t="s">
        <v>144</v>
      </c>
      <c r="E65" s="12">
        <v>23.287928598057601</v>
      </c>
      <c r="F65" s="12">
        <v>22.144187329847998</v>
      </c>
      <c r="G65" s="12">
        <v>23.6923924021124</v>
      </c>
      <c r="H65" s="12">
        <v>23.384192357583601</v>
      </c>
      <c r="I65" s="12">
        <v>22.586834226704799</v>
      </c>
      <c r="J65" s="12">
        <v>24.339341200714799</v>
      </c>
      <c r="K65" s="12">
        <v>22.536924179224901</v>
      </c>
      <c r="L65" s="12">
        <v>23.214547820899799</v>
      </c>
      <c r="M65" s="12">
        <v>23.315926105084401</v>
      </c>
      <c r="N65" s="12"/>
      <c r="O65" s="12"/>
    </row>
    <row r="66" spans="1:15" x14ac:dyDescent="0.3">
      <c r="A66" s="11" t="str">
        <f t="shared" si="0"/>
        <v>DISTRIBUCION VOLUMEN X CRITERIO (Consumiciones)CafeLEVANTE</v>
      </c>
      <c r="B66" s="11" t="s">
        <v>47</v>
      </c>
      <c r="C66" s="11" t="s">
        <v>56</v>
      </c>
      <c r="D66" s="11" t="s">
        <v>145</v>
      </c>
      <c r="E66" s="12">
        <v>20.371792283650901</v>
      </c>
      <c r="F66" s="12">
        <v>24.6797341972499</v>
      </c>
      <c r="G66" s="12">
        <v>21.4503725734718</v>
      </c>
      <c r="H66" s="12">
        <v>20.375309139622001</v>
      </c>
      <c r="I66" s="12">
        <v>19.885947770260099</v>
      </c>
      <c r="J66" s="12">
        <v>20.103786646917701</v>
      </c>
      <c r="K66" s="12">
        <v>20.934400142595599</v>
      </c>
      <c r="L66" s="12">
        <v>22.6014392766259</v>
      </c>
      <c r="M66" s="12">
        <v>21.702365340566399</v>
      </c>
      <c r="N66" s="12"/>
      <c r="O66" s="12"/>
    </row>
    <row r="67" spans="1:15" x14ac:dyDescent="0.3">
      <c r="A67" s="11" t="str">
        <f t="shared" si="0"/>
        <v>DISTRIBUCION VOLUMEN X CRITERIO (Consumiciones)CafeANDALUCIA</v>
      </c>
      <c r="B67" s="11" t="s">
        <v>47</v>
      </c>
      <c r="C67" s="11" t="s">
        <v>56</v>
      </c>
      <c r="D67" s="11" t="s">
        <v>146</v>
      </c>
      <c r="E67" s="12">
        <v>11.716838309729599</v>
      </c>
      <c r="F67" s="12">
        <v>12.0914820794224</v>
      </c>
      <c r="G67" s="12">
        <v>13.151550792298201</v>
      </c>
      <c r="H67" s="12">
        <v>12.655759392389101</v>
      </c>
      <c r="I67" s="12">
        <v>13.2533244001215</v>
      </c>
      <c r="J67" s="12">
        <v>12.883941364931699</v>
      </c>
      <c r="K67" s="12">
        <v>12.8667000484309</v>
      </c>
      <c r="L67" s="12">
        <v>12.213392945013799</v>
      </c>
      <c r="M67" s="12">
        <v>11.9308844770734</v>
      </c>
      <c r="N67" s="12"/>
      <c r="O67" s="12"/>
    </row>
    <row r="68" spans="1:15" x14ac:dyDescent="0.3">
      <c r="A68" s="11" t="str">
        <f t="shared" ref="A68:A131" si="1">B68&amp;C68&amp;D68</f>
        <v>DISTRIBUCION VOLUMEN X CRITERIO (Consumiciones)CafeMDD AM</v>
      </c>
      <c r="B68" s="11" t="s">
        <v>47</v>
      </c>
      <c r="C68" s="11" t="s">
        <v>56</v>
      </c>
      <c r="D68" s="11" t="s">
        <v>147</v>
      </c>
      <c r="E68" s="12">
        <v>6.7358366844130204</v>
      </c>
      <c r="F68" s="12">
        <v>5.2665807937053399</v>
      </c>
      <c r="G68" s="12">
        <v>5.8951964589063603</v>
      </c>
      <c r="H68" s="12">
        <v>6.0727675270042498</v>
      </c>
      <c r="I68" s="12">
        <v>6.3066345079079698</v>
      </c>
      <c r="J68" s="12">
        <v>5.5530565260090503</v>
      </c>
      <c r="K68" s="12">
        <v>5.4724907291335603</v>
      </c>
      <c r="L68" s="12">
        <v>5.2778390364117298</v>
      </c>
      <c r="M68" s="12">
        <v>5.6781690880264897</v>
      </c>
      <c r="N68" s="12"/>
      <c r="O68" s="12"/>
    </row>
    <row r="69" spans="1:15" x14ac:dyDescent="0.3">
      <c r="A69" s="11" t="str">
        <f t="shared" si="1"/>
        <v>DISTRIBUCION VOLUMEN X CRITERIO (Consumiciones)CafeRTO CENTRO</v>
      </c>
      <c r="B69" s="11" t="s">
        <v>47</v>
      </c>
      <c r="C69" s="11" t="s">
        <v>56</v>
      </c>
      <c r="D69" s="11" t="s">
        <v>148</v>
      </c>
      <c r="E69" s="12">
        <v>7.1231925167652204</v>
      </c>
      <c r="F69" s="12">
        <v>5.5692577680090096</v>
      </c>
      <c r="G69" s="12">
        <v>5.1650622859052699</v>
      </c>
      <c r="H69" s="12">
        <v>5.8748689187387102</v>
      </c>
      <c r="I69" s="12">
        <v>6.5848857653469999</v>
      </c>
      <c r="J69" s="12">
        <v>5.9400850063593804</v>
      </c>
      <c r="K69" s="12">
        <v>6.03541906817971</v>
      </c>
      <c r="L69" s="12">
        <v>5.8712243090327396</v>
      </c>
      <c r="M69" s="12">
        <v>5.5889919398169701</v>
      </c>
      <c r="N69" s="12"/>
      <c r="O69" s="12"/>
    </row>
    <row r="70" spans="1:15" x14ac:dyDescent="0.3">
      <c r="A70" s="11" t="str">
        <f t="shared" si="1"/>
        <v>DISTRIBUCION VOLUMEN X CRITERIO (Consumiciones)CafeNORTE-CENTRO</v>
      </c>
      <c r="B70" s="11" t="s">
        <v>47</v>
      </c>
      <c r="C70" s="11" t="s">
        <v>56</v>
      </c>
      <c r="D70" s="11" t="s">
        <v>149</v>
      </c>
      <c r="E70" s="12">
        <v>11.4396356225788</v>
      </c>
      <c r="F70" s="12">
        <v>11.1411270249846</v>
      </c>
      <c r="G70" s="12">
        <v>10.6899400980267</v>
      </c>
      <c r="H70" s="12">
        <v>11.318503218688999</v>
      </c>
      <c r="I70" s="12">
        <v>11.476579114556699</v>
      </c>
      <c r="J70" s="12">
        <v>10.841240964049399</v>
      </c>
      <c r="K70" s="12">
        <v>11.681416793998199</v>
      </c>
      <c r="L70" s="12">
        <v>10.1681900985963</v>
      </c>
      <c r="M70" s="12">
        <v>10.5841777532544</v>
      </c>
      <c r="N70" s="12"/>
      <c r="O70" s="12"/>
    </row>
    <row r="71" spans="1:15" x14ac:dyDescent="0.3">
      <c r="A71" s="11" t="str">
        <f t="shared" si="1"/>
        <v>DISTRIBUCION VOLUMEN X CRITERIO (Consumiciones)CafeNOROESTE</v>
      </c>
      <c r="B71" s="11" t="s">
        <v>47</v>
      </c>
      <c r="C71" s="11" t="s">
        <v>56</v>
      </c>
      <c r="D71" s="11" t="s">
        <v>150</v>
      </c>
      <c r="E71" s="12">
        <v>8.0042555887757398</v>
      </c>
      <c r="F71" s="12">
        <v>7.4699354584009603</v>
      </c>
      <c r="G71" s="12">
        <v>8.2127311059298602</v>
      </c>
      <c r="H71" s="12">
        <v>8.2021485203729103</v>
      </c>
      <c r="I71" s="12">
        <v>8.05759931589769</v>
      </c>
      <c r="J71" s="12">
        <v>8.3448030203017094</v>
      </c>
      <c r="K71" s="12">
        <v>8.5056070809992494</v>
      </c>
      <c r="L71" s="12">
        <v>8.1209948402153902</v>
      </c>
      <c r="M71" s="12">
        <v>8.7973524591148191</v>
      </c>
      <c r="N71" s="12"/>
      <c r="O71" s="12"/>
    </row>
    <row r="72" spans="1:15" x14ac:dyDescent="0.3">
      <c r="A72" s="11" t="str">
        <f t="shared" si="1"/>
        <v>DISTRIBUCION VOLUMEN X CRITERIO (Consumiciones)Cafe&lt;2MIL</v>
      </c>
      <c r="B72" s="11" t="s">
        <v>47</v>
      </c>
      <c r="C72" s="11" t="s">
        <v>56</v>
      </c>
      <c r="D72" s="11" t="s">
        <v>151</v>
      </c>
      <c r="E72" s="12">
        <v>6.8368538703312698</v>
      </c>
      <c r="F72" s="12">
        <v>7.2263393696550002</v>
      </c>
      <c r="G72" s="12">
        <v>7.06751273521553</v>
      </c>
      <c r="H72" s="12">
        <v>7.0432689393480201</v>
      </c>
      <c r="I72" s="12">
        <v>6.5785687945259799</v>
      </c>
      <c r="J72" s="12">
        <v>7.20567755542318</v>
      </c>
      <c r="K72" s="12">
        <v>6.2181627286738799</v>
      </c>
      <c r="L72" s="12">
        <v>5.8542245359909497</v>
      </c>
      <c r="M72" s="12">
        <v>6.4196307963837702</v>
      </c>
      <c r="N72" s="12"/>
      <c r="O72" s="12"/>
    </row>
    <row r="73" spans="1:15" x14ac:dyDescent="0.3">
      <c r="A73" s="11" t="str">
        <f t="shared" si="1"/>
        <v>DISTRIBUCION VOLUMEN X CRITERIO (Consumiciones)Cafe2-5MIL</v>
      </c>
      <c r="B73" s="11" t="s">
        <v>47</v>
      </c>
      <c r="C73" s="11" t="s">
        <v>56</v>
      </c>
      <c r="D73" s="11" t="s">
        <v>152</v>
      </c>
      <c r="E73" s="12">
        <v>5.6055299077415501</v>
      </c>
      <c r="F73" s="12">
        <v>5.7039745781454796</v>
      </c>
      <c r="G73" s="12">
        <v>5.5432655467459799</v>
      </c>
      <c r="H73" s="12">
        <v>5.5964311042952204</v>
      </c>
      <c r="I73" s="12">
        <v>4.7885563626067897</v>
      </c>
      <c r="J73" s="12">
        <v>4.7413745914703904</v>
      </c>
      <c r="K73" s="12">
        <v>4.5542303177560903</v>
      </c>
      <c r="L73" s="12">
        <v>4.7798967239685997</v>
      </c>
      <c r="M73" s="12">
        <v>4.6366913375125103</v>
      </c>
      <c r="N73" s="12"/>
      <c r="O73" s="12"/>
    </row>
    <row r="74" spans="1:15" x14ac:dyDescent="0.3">
      <c r="A74" s="11" t="str">
        <f t="shared" si="1"/>
        <v>DISTRIBUCION VOLUMEN X CRITERIO (Consumiciones)Cafe5-10MIL</v>
      </c>
      <c r="B74" s="11" t="s">
        <v>47</v>
      </c>
      <c r="C74" s="11" t="s">
        <v>56</v>
      </c>
      <c r="D74" s="11" t="s">
        <v>153</v>
      </c>
      <c r="E74" s="12">
        <v>9.0974762649251399</v>
      </c>
      <c r="F74" s="12">
        <v>8.6206763648361697</v>
      </c>
      <c r="G74" s="12">
        <v>8.5344546360112297</v>
      </c>
      <c r="H74" s="12">
        <v>8.4807492392740702</v>
      </c>
      <c r="I74" s="12">
        <v>8.6449208087049403</v>
      </c>
      <c r="J74" s="12">
        <v>7.9247460274016701</v>
      </c>
      <c r="K74" s="12">
        <v>8.2790801486778403</v>
      </c>
      <c r="L74" s="12">
        <v>9.2515078662111403</v>
      </c>
      <c r="M74" s="12">
        <v>8.2894811794095098</v>
      </c>
      <c r="N74" s="12"/>
      <c r="O74" s="12"/>
    </row>
    <row r="75" spans="1:15" x14ac:dyDescent="0.3">
      <c r="A75" s="11" t="str">
        <f t="shared" si="1"/>
        <v>DISTRIBUCION VOLUMEN X CRITERIO (Consumiciones)Cafe10-30MIL</v>
      </c>
      <c r="B75" s="11" t="s">
        <v>47</v>
      </c>
      <c r="C75" s="11" t="s">
        <v>56</v>
      </c>
      <c r="D75" s="11" t="s">
        <v>154</v>
      </c>
      <c r="E75" s="12">
        <v>18.001461753485302</v>
      </c>
      <c r="F75" s="12">
        <v>17.621347787654599</v>
      </c>
      <c r="G75" s="12">
        <v>18.581362270739799</v>
      </c>
      <c r="H75" s="12">
        <v>20.184248730102901</v>
      </c>
      <c r="I75" s="12">
        <v>19.0937755072196</v>
      </c>
      <c r="J75" s="12">
        <v>19.384778548774001</v>
      </c>
      <c r="K75" s="12">
        <v>20.106923276275499</v>
      </c>
      <c r="L75" s="12">
        <v>19.883725087318702</v>
      </c>
      <c r="M75" s="12">
        <v>21.138574366481102</v>
      </c>
      <c r="N75" s="12"/>
      <c r="O75" s="12"/>
    </row>
    <row r="76" spans="1:15" x14ac:dyDescent="0.3">
      <c r="A76" s="11" t="str">
        <f t="shared" si="1"/>
        <v>DISTRIBUCION VOLUMEN X CRITERIO (Consumiciones)Cafe30-100MIL</v>
      </c>
      <c r="B76" s="11" t="s">
        <v>47</v>
      </c>
      <c r="C76" s="11" t="s">
        <v>56</v>
      </c>
      <c r="D76" s="11" t="s">
        <v>155</v>
      </c>
      <c r="E76" s="12">
        <v>20.982858288009599</v>
      </c>
      <c r="F76" s="12">
        <v>23.227162799141599</v>
      </c>
      <c r="G76" s="12">
        <v>20.940778474712701</v>
      </c>
      <c r="H76" s="12">
        <v>19.576391582916099</v>
      </c>
      <c r="I76" s="12">
        <v>20.466581415200501</v>
      </c>
      <c r="J76" s="12">
        <v>21.2741535588363</v>
      </c>
      <c r="K76" s="12">
        <v>22.809380353932699</v>
      </c>
      <c r="L76" s="12">
        <v>21.5172779474943</v>
      </c>
      <c r="M76" s="12">
        <v>20.981607559581501</v>
      </c>
      <c r="N76" s="12"/>
      <c r="O76" s="12"/>
    </row>
    <row r="77" spans="1:15" x14ac:dyDescent="0.3">
      <c r="A77" s="11" t="str">
        <f t="shared" si="1"/>
        <v>DISTRIBUCION VOLUMEN X CRITERIO (Consumiciones)Cafe100-200MIL</v>
      </c>
      <c r="B77" s="11" t="s">
        <v>47</v>
      </c>
      <c r="C77" s="11" t="s">
        <v>56</v>
      </c>
      <c r="D77" s="11" t="s">
        <v>156</v>
      </c>
      <c r="E77" s="12">
        <v>9.9485115017306693</v>
      </c>
      <c r="F77" s="12">
        <v>9.2120903654427604</v>
      </c>
      <c r="G77" s="12">
        <v>10.492952035143301</v>
      </c>
      <c r="H77" s="12">
        <v>10.2750509171142</v>
      </c>
      <c r="I77" s="12">
        <v>10.9881732436032</v>
      </c>
      <c r="J77" s="12">
        <v>10.2516059440053</v>
      </c>
      <c r="K77" s="12">
        <v>8.9188217253525099</v>
      </c>
      <c r="L77" s="12">
        <v>8.6477146512576102</v>
      </c>
      <c r="M77" s="12">
        <v>9.4690292462988292</v>
      </c>
      <c r="N77" s="12"/>
      <c r="O77" s="12"/>
    </row>
    <row r="78" spans="1:15" x14ac:dyDescent="0.3">
      <c r="A78" s="11" t="str">
        <f t="shared" si="1"/>
        <v>DISTRIBUCION VOLUMEN X CRITERIO (Consumiciones)Cafe200-500MIL</v>
      </c>
      <c r="B78" s="11" t="s">
        <v>47</v>
      </c>
      <c r="C78" s="11" t="s">
        <v>56</v>
      </c>
      <c r="D78" s="11" t="s">
        <v>157</v>
      </c>
      <c r="E78" s="12">
        <v>11.868424503821601</v>
      </c>
      <c r="F78" s="12">
        <v>12.334415390278901</v>
      </c>
      <c r="G78" s="12">
        <v>11.5346848463755</v>
      </c>
      <c r="H78" s="12">
        <v>11.776177609805201</v>
      </c>
      <c r="I78" s="12">
        <v>11.8195137409945</v>
      </c>
      <c r="J78" s="12">
        <v>12.288454107835699</v>
      </c>
      <c r="K78" s="12">
        <v>12.5775764448265</v>
      </c>
      <c r="L78" s="12">
        <v>13.073480233546</v>
      </c>
      <c r="M78" s="12">
        <v>12.9009299832219</v>
      </c>
      <c r="N78" s="12"/>
      <c r="O78" s="12"/>
    </row>
    <row r="79" spans="1:15" x14ac:dyDescent="0.3">
      <c r="A79" s="11" t="str">
        <f t="shared" si="1"/>
        <v>DISTRIBUCION VOLUMEN X CRITERIO (Consumiciones)Cafe&gt;500MIL</v>
      </c>
      <c r="B79" s="11" t="s">
        <v>47</v>
      </c>
      <c r="C79" s="11" t="s">
        <v>56</v>
      </c>
      <c r="D79" s="11" t="s">
        <v>158</v>
      </c>
      <c r="E79" s="12">
        <v>17.658883909954799</v>
      </c>
      <c r="F79" s="12">
        <v>16.053993344845502</v>
      </c>
      <c r="G79" s="12">
        <v>17.304971270983099</v>
      </c>
      <c r="H79" s="12">
        <v>17.0676932425716</v>
      </c>
      <c r="I79" s="12">
        <v>17.619898066102401</v>
      </c>
      <c r="J79" s="12">
        <v>16.929193566564201</v>
      </c>
      <c r="K79" s="12">
        <v>16.535817186761602</v>
      </c>
      <c r="L79" s="12">
        <v>16.9921890220511</v>
      </c>
      <c r="M79" s="12">
        <v>16.1640647684372</v>
      </c>
      <c r="N79" s="12"/>
      <c r="O79" s="12"/>
    </row>
    <row r="80" spans="1:15" x14ac:dyDescent="0.3">
      <c r="A80" s="11" t="str">
        <f t="shared" si="1"/>
        <v>DISTRIBUCION VOLUMEN X CRITERIO (Consumiciones)CafeDE 15 A 19 AÑOS</v>
      </c>
      <c r="B80" s="11" t="s">
        <v>47</v>
      </c>
      <c r="C80" s="11" t="s">
        <v>56</v>
      </c>
      <c r="D80" s="11" t="s">
        <v>159</v>
      </c>
      <c r="E80" s="12">
        <v>0.39320107804319498</v>
      </c>
      <c r="F80" s="12">
        <v>0.87575832236508</v>
      </c>
      <c r="G80" s="12">
        <v>0.27625498289060602</v>
      </c>
      <c r="H80" s="12">
        <v>0.28019839489859</v>
      </c>
      <c r="I80" s="12">
        <v>0.496518429423154</v>
      </c>
      <c r="J80" s="12">
        <v>0.42829117898024599</v>
      </c>
      <c r="K80" s="12">
        <v>0.30036176607513698</v>
      </c>
      <c r="L80" s="12">
        <v>0.23700294643986899</v>
      </c>
      <c r="M80" s="12">
        <v>0.86493735707162001</v>
      </c>
      <c r="N80" s="12"/>
      <c r="O80" s="12"/>
    </row>
    <row r="81" spans="1:15" x14ac:dyDescent="0.3">
      <c r="A81" s="11" t="str">
        <f t="shared" si="1"/>
        <v>DISTRIBUCION VOLUMEN X CRITERIO (Consumiciones)CafeDE 20 A 24 AÑOS</v>
      </c>
      <c r="B81" s="11" t="s">
        <v>47</v>
      </c>
      <c r="C81" s="11" t="s">
        <v>56</v>
      </c>
      <c r="D81" s="11" t="s">
        <v>160</v>
      </c>
      <c r="E81" s="12">
        <v>0.938584839907049</v>
      </c>
      <c r="F81" s="12">
        <v>0.62265353213788399</v>
      </c>
      <c r="G81" s="12">
        <v>0.91488108161775705</v>
      </c>
      <c r="H81" s="12">
        <v>0.82093049510831995</v>
      </c>
      <c r="I81" s="12">
        <v>0.90875821620805097</v>
      </c>
      <c r="J81" s="12">
        <v>0.80047775827926504</v>
      </c>
      <c r="K81" s="12">
        <v>0.95669087430905797</v>
      </c>
      <c r="L81" s="12">
        <v>0.61647917507717598</v>
      </c>
      <c r="M81" s="12">
        <v>0.59054904512218398</v>
      </c>
      <c r="N81" s="12"/>
      <c r="O81" s="12"/>
    </row>
    <row r="82" spans="1:15" x14ac:dyDescent="0.3">
      <c r="A82" s="11" t="str">
        <f t="shared" si="1"/>
        <v>DISTRIBUCION VOLUMEN X CRITERIO (Consumiciones)CafeDE 25 A 34 AÑOS</v>
      </c>
      <c r="B82" s="11" t="s">
        <v>47</v>
      </c>
      <c r="C82" s="11" t="s">
        <v>56</v>
      </c>
      <c r="D82" s="11" t="s">
        <v>161</v>
      </c>
      <c r="E82" s="12">
        <v>3.5395240754630199</v>
      </c>
      <c r="F82" s="12">
        <v>3.4462094507804601</v>
      </c>
      <c r="G82" s="12">
        <v>3.3947754976162501</v>
      </c>
      <c r="H82" s="12">
        <v>3.3276607222956298</v>
      </c>
      <c r="I82" s="12">
        <v>3.9657701593535002</v>
      </c>
      <c r="J82" s="12">
        <v>3.33172041279603</v>
      </c>
      <c r="K82" s="12">
        <v>2.9153381389001898</v>
      </c>
      <c r="L82" s="12">
        <v>2.3563963052005601</v>
      </c>
      <c r="M82" s="12">
        <v>2.2793422900502001</v>
      </c>
      <c r="N82" s="12"/>
      <c r="O82" s="12"/>
    </row>
    <row r="83" spans="1:15" x14ac:dyDescent="0.3">
      <c r="A83" s="11" t="str">
        <f t="shared" si="1"/>
        <v>DISTRIBUCION VOLUMEN X CRITERIO (Consumiciones)CafeDE 35 A 49 AÑOS</v>
      </c>
      <c r="B83" s="11" t="s">
        <v>47</v>
      </c>
      <c r="C83" s="11" t="s">
        <v>56</v>
      </c>
      <c r="D83" s="11" t="s">
        <v>162</v>
      </c>
      <c r="E83" s="12">
        <v>23.024450479416799</v>
      </c>
      <c r="F83" s="12">
        <v>26.7365969381102</v>
      </c>
      <c r="G83" s="12">
        <v>23.8905333352245</v>
      </c>
      <c r="H83" s="12">
        <v>21.158398444603399</v>
      </c>
      <c r="I83" s="12">
        <v>20.134293673712001</v>
      </c>
      <c r="J83" s="12">
        <v>21.980060534831701</v>
      </c>
      <c r="K83" s="12">
        <v>20.888373178416899</v>
      </c>
      <c r="L83" s="12">
        <v>19.1393824728002</v>
      </c>
      <c r="M83" s="12">
        <v>19.4891912505277</v>
      </c>
      <c r="N83" s="12"/>
      <c r="O83" s="12"/>
    </row>
    <row r="84" spans="1:15" x14ac:dyDescent="0.3">
      <c r="A84" s="11" t="str">
        <f t="shared" si="1"/>
        <v>DISTRIBUCION VOLUMEN X CRITERIO (Consumiciones)CafeDE 50 A 59 AÑOS</v>
      </c>
      <c r="B84" s="11" t="s">
        <v>47</v>
      </c>
      <c r="C84" s="11" t="s">
        <v>56</v>
      </c>
      <c r="D84" s="11" t="s">
        <v>163</v>
      </c>
      <c r="E84" s="12">
        <v>26.172145049562602</v>
      </c>
      <c r="F84" s="12">
        <v>24.212086763388999</v>
      </c>
      <c r="G84" s="12">
        <v>26.432754025135502</v>
      </c>
      <c r="H84" s="12">
        <v>27.684093402596801</v>
      </c>
      <c r="I84" s="12">
        <v>28.1038775345903</v>
      </c>
      <c r="J84" s="12">
        <v>28.031273646418601</v>
      </c>
      <c r="K84" s="12">
        <v>29.035958883360401</v>
      </c>
      <c r="L84" s="12">
        <v>27.876261576375502</v>
      </c>
      <c r="M84" s="12">
        <v>27.462863638896899</v>
      </c>
      <c r="N84" s="12"/>
      <c r="O84" s="12"/>
    </row>
    <row r="85" spans="1:15" x14ac:dyDescent="0.3">
      <c r="A85" s="11" t="str">
        <f t="shared" si="1"/>
        <v>DISTRIBUCION VOLUMEN X CRITERIO (Consumiciones)CafeDE 60 A 75 AÑOS</v>
      </c>
      <c r="B85" s="11" t="s">
        <v>47</v>
      </c>
      <c r="C85" s="11" t="s">
        <v>56</v>
      </c>
      <c r="D85" s="11" t="s">
        <v>164</v>
      </c>
      <c r="E85" s="12">
        <v>45.932096245857501</v>
      </c>
      <c r="F85" s="12">
        <v>44.106679864591598</v>
      </c>
      <c r="G85" s="12">
        <v>45.090791258115999</v>
      </c>
      <c r="H85" s="12">
        <v>46.728726950913497</v>
      </c>
      <c r="I85" s="12">
        <v>46.390778368400298</v>
      </c>
      <c r="J85" s="12">
        <v>45.4281712362951</v>
      </c>
      <c r="K85" s="12">
        <v>45.903287478359502</v>
      </c>
      <c r="L85" s="12">
        <v>49.774507972660601</v>
      </c>
      <c r="M85" s="12">
        <v>49.313127811033901</v>
      </c>
      <c r="N85" s="12"/>
      <c r="O85" s="12"/>
    </row>
    <row r="86" spans="1:15" x14ac:dyDescent="0.3">
      <c r="A86" s="11" t="str">
        <f t="shared" si="1"/>
        <v>DISTRIBUCION VOLUMEN X CRITERIO (Consumiciones)CafeNIVEL ALTO</v>
      </c>
      <c r="B86" s="11" t="s">
        <v>47</v>
      </c>
      <c r="C86" s="11" t="s">
        <v>56</v>
      </c>
      <c r="D86" s="11" t="s">
        <v>165</v>
      </c>
      <c r="E86" s="12">
        <v>24.272661231262099</v>
      </c>
      <c r="F86" s="12">
        <v>22.1733855775209</v>
      </c>
      <c r="G86" s="12">
        <v>23.7821235287721</v>
      </c>
      <c r="H86" s="12">
        <v>23.3456105204456</v>
      </c>
      <c r="I86" s="12">
        <v>24.025122547726301</v>
      </c>
      <c r="J86" s="12">
        <v>24.1539049796339</v>
      </c>
      <c r="K86" s="12">
        <v>21.650337355171398</v>
      </c>
      <c r="L86" s="12">
        <v>21.8795233475735</v>
      </c>
      <c r="M86" s="12">
        <v>22.380409724687599</v>
      </c>
      <c r="N86" s="12"/>
      <c r="O86" s="12"/>
    </row>
    <row r="87" spans="1:15" x14ac:dyDescent="0.3">
      <c r="A87" s="11" t="str">
        <f t="shared" si="1"/>
        <v>DISTRIBUCION VOLUMEN X CRITERIO (Consumiciones)CafeNIVEL MEDIO ALTO</v>
      </c>
      <c r="B87" s="11" t="s">
        <v>47</v>
      </c>
      <c r="C87" s="11" t="s">
        <v>56</v>
      </c>
      <c r="D87" s="11" t="s">
        <v>166</v>
      </c>
      <c r="E87" s="12">
        <v>13.5247297155917</v>
      </c>
      <c r="F87" s="12">
        <v>13.591726658871799</v>
      </c>
      <c r="G87" s="12">
        <v>12.496869611831899</v>
      </c>
      <c r="H87" s="12">
        <v>14.760769121194899</v>
      </c>
      <c r="I87" s="12">
        <v>14.612637017207801</v>
      </c>
      <c r="J87" s="12">
        <v>14.8706752209682</v>
      </c>
      <c r="K87" s="12">
        <v>15.3738386253593</v>
      </c>
      <c r="L87" s="12">
        <v>13.1213382902615</v>
      </c>
      <c r="M87" s="12">
        <v>12.6422171061119</v>
      </c>
      <c r="N87" s="12"/>
      <c r="O87" s="12"/>
    </row>
    <row r="88" spans="1:15" x14ac:dyDescent="0.3">
      <c r="A88" s="11" t="str">
        <f t="shared" si="1"/>
        <v>DISTRIBUCION VOLUMEN X CRITERIO (Consumiciones)CafeNIVEL MEDIO</v>
      </c>
      <c r="B88" s="11" t="s">
        <v>47</v>
      </c>
      <c r="C88" s="11" t="s">
        <v>56</v>
      </c>
      <c r="D88" s="11" t="s">
        <v>167</v>
      </c>
      <c r="E88" s="12">
        <v>25.643099329980501</v>
      </c>
      <c r="F88" s="12">
        <v>29.559548071928699</v>
      </c>
      <c r="G88" s="12">
        <v>29.323159708167399</v>
      </c>
      <c r="H88" s="12">
        <v>27.0685267072387</v>
      </c>
      <c r="I88" s="12">
        <v>26.1455472290811</v>
      </c>
      <c r="J88" s="12">
        <v>27.286626793102901</v>
      </c>
      <c r="K88" s="12">
        <v>28.421277083106101</v>
      </c>
      <c r="L88" s="12">
        <v>29.105386943676201</v>
      </c>
      <c r="M88" s="12">
        <v>29.4956296669667</v>
      </c>
      <c r="N88" s="12"/>
      <c r="O88" s="12"/>
    </row>
    <row r="89" spans="1:15" x14ac:dyDescent="0.3">
      <c r="A89" s="11" t="str">
        <f t="shared" si="1"/>
        <v>DISTRIBUCION VOLUMEN X CRITERIO (Consumiciones)CafeNIVEL MEDIO BAJO</v>
      </c>
      <c r="B89" s="11" t="s">
        <v>47</v>
      </c>
      <c r="C89" s="11" t="s">
        <v>56</v>
      </c>
      <c r="D89" s="11" t="s">
        <v>168</v>
      </c>
      <c r="E89" s="12">
        <v>14.1822152343595</v>
      </c>
      <c r="F89" s="12">
        <v>12.485060482084499</v>
      </c>
      <c r="G89" s="12">
        <v>13.3432254690491</v>
      </c>
      <c r="H89" s="12">
        <v>13.375501594190601</v>
      </c>
      <c r="I89" s="12">
        <v>15.058847332233199</v>
      </c>
      <c r="J89" s="12">
        <v>13.727810603255399</v>
      </c>
      <c r="K89" s="12">
        <v>15.015195738704399</v>
      </c>
      <c r="L89" s="12">
        <v>16.3388305425506</v>
      </c>
      <c r="M89" s="12">
        <v>15.149295207398</v>
      </c>
      <c r="N89" s="12"/>
      <c r="O89" s="12"/>
    </row>
    <row r="90" spans="1:15" x14ac:dyDescent="0.3">
      <c r="A90" s="11" t="str">
        <f t="shared" si="1"/>
        <v>DISTRIBUCION VOLUMEN X CRITERIO (Consumiciones)CafeNIVEL BAJO</v>
      </c>
      <c r="B90" s="11" t="s">
        <v>47</v>
      </c>
      <c r="C90" s="11" t="s">
        <v>56</v>
      </c>
      <c r="D90" s="11" t="s">
        <v>169</v>
      </c>
      <c r="E90" s="12">
        <v>22.3772944888062</v>
      </c>
      <c r="F90" s="12">
        <v>22.190279209594099</v>
      </c>
      <c r="G90" s="12">
        <v>21.054603498106498</v>
      </c>
      <c r="H90" s="12">
        <v>21.449603422357502</v>
      </c>
      <c r="I90" s="12">
        <v>20.157833812709502</v>
      </c>
      <c r="J90" s="12">
        <v>19.9609663033503</v>
      </c>
      <c r="K90" s="12">
        <v>19.5393394710437</v>
      </c>
      <c r="L90" s="12">
        <v>19.5549369437766</v>
      </c>
      <c r="M90" s="12">
        <v>20.332466769488398</v>
      </c>
      <c r="N90" s="12"/>
      <c r="O90" s="12"/>
    </row>
    <row r="91" spans="1:15" x14ac:dyDescent="0.3">
      <c r="A91" s="11" t="str">
        <f t="shared" si="1"/>
        <v>DISTRIBUCION VOLUMEN X CRITERIO (Consumiciones)CafeHOMBRE</v>
      </c>
      <c r="B91" s="11" t="s">
        <v>47</v>
      </c>
      <c r="C91" s="11" t="s">
        <v>56</v>
      </c>
      <c r="D91" s="11" t="s">
        <v>170</v>
      </c>
      <c r="E91" s="12">
        <v>66.554225602199693</v>
      </c>
      <c r="F91" s="12">
        <v>68.730607443139803</v>
      </c>
      <c r="G91" s="12">
        <v>69.180069237676406</v>
      </c>
      <c r="H91" s="12">
        <v>69.260004606786495</v>
      </c>
      <c r="I91" s="12">
        <v>69.503926321505801</v>
      </c>
      <c r="J91" s="12">
        <v>69.4264485695426</v>
      </c>
      <c r="K91" s="12">
        <v>70.131881422031896</v>
      </c>
      <c r="L91" s="12">
        <v>70.208821644985093</v>
      </c>
      <c r="M91" s="12">
        <v>69.355323917624006</v>
      </c>
      <c r="N91" s="12"/>
      <c r="O91" s="12"/>
    </row>
    <row r="92" spans="1:15" x14ac:dyDescent="0.3">
      <c r="A92" s="11" t="str">
        <f t="shared" si="1"/>
        <v>DISTRIBUCION VOLUMEN X CRITERIO (Consumiciones)CafeMUJER</v>
      </c>
      <c r="B92" s="11" t="s">
        <v>47</v>
      </c>
      <c r="C92" s="11" t="s">
        <v>56</v>
      </c>
      <c r="D92" s="11" t="s">
        <v>171</v>
      </c>
      <c r="E92" s="12">
        <v>33.445774397800299</v>
      </c>
      <c r="F92" s="12">
        <v>31.269378148645199</v>
      </c>
      <c r="G92" s="12">
        <v>30.819930762323601</v>
      </c>
      <c r="H92" s="12">
        <v>30.7399991816892</v>
      </c>
      <c r="I92" s="12">
        <v>30.496073678494199</v>
      </c>
      <c r="J92" s="12">
        <v>30.573543380612801</v>
      </c>
      <c r="K92" s="12">
        <v>29.8680873069946</v>
      </c>
      <c r="L92" s="12">
        <v>29.7912064737321</v>
      </c>
      <c r="M92" s="12">
        <v>30.644676082376002</v>
      </c>
      <c r="N92" s="12"/>
      <c r="O92" s="12"/>
    </row>
    <row r="93" spans="1:15" x14ac:dyDescent="0.3">
      <c r="A93" s="11" t="str">
        <f t="shared" si="1"/>
        <v>DISTRIBUCION VOLUMEN X CRITERIO (Consumiciones)Leche+bebidas vegetalesT.ESPAÑA</v>
      </c>
      <c r="B93" s="11" t="s">
        <v>47</v>
      </c>
      <c r="C93" s="11" t="s">
        <v>59</v>
      </c>
      <c r="D93" s="11" t="s">
        <v>142</v>
      </c>
      <c r="E93" s="12">
        <v>100</v>
      </c>
      <c r="F93" s="12">
        <v>100</v>
      </c>
      <c r="G93" s="12">
        <v>100</v>
      </c>
      <c r="H93" s="12">
        <v>100</v>
      </c>
      <c r="I93" s="12">
        <v>100</v>
      </c>
      <c r="J93" s="12">
        <v>100</v>
      </c>
      <c r="K93" s="12">
        <v>100</v>
      </c>
      <c r="L93" s="12">
        <v>100</v>
      </c>
      <c r="M93" s="12">
        <v>100</v>
      </c>
      <c r="N93" s="12"/>
      <c r="O93" s="12"/>
    </row>
    <row r="94" spans="1:15" x14ac:dyDescent="0.3">
      <c r="A94" s="11" t="str">
        <f t="shared" si="1"/>
        <v>DISTRIBUCION VOLUMEN X CRITERIO (Consumiciones)Leche+bebidas vegetalesBCN AM</v>
      </c>
      <c r="B94" s="11" t="s">
        <v>47</v>
      </c>
      <c r="C94" s="11" t="s">
        <v>59</v>
      </c>
      <c r="D94" s="11" t="s">
        <v>143</v>
      </c>
      <c r="E94" s="12">
        <v>9.1929062939737491</v>
      </c>
      <c r="F94" s="12">
        <v>9.1812130538322005</v>
      </c>
      <c r="G94" s="12">
        <v>7.9687094009691304</v>
      </c>
      <c r="H94" s="12">
        <v>8.6228573046483294</v>
      </c>
      <c r="I94" s="12">
        <v>8.7133892735736307</v>
      </c>
      <c r="J94" s="12">
        <v>9.9906802618764399</v>
      </c>
      <c r="K94" s="12">
        <v>9.1896840597957095</v>
      </c>
      <c r="L94" s="12">
        <v>9.7822551054673994</v>
      </c>
      <c r="M94" s="12">
        <v>9.8555445698013795</v>
      </c>
      <c r="N94" s="12"/>
      <c r="O94" s="12"/>
    </row>
    <row r="95" spans="1:15" x14ac:dyDescent="0.3">
      <c r="A95" s="11" t="str">
        <f t="shared" si="1"/>
        <v>DISTRIBUCION VOLUMEN X CRITERIO (Consumiciones)Leche+bebidas vegetalesREST.CAT ARAGON</v>
      </c>
      <c r="B95" s="11" t="s">
        <v>47</v>
      </c>
      <c r="C95" s="11" t="s">
        <v>59</v>
      </c>
      <c r="D95" s="11" t="s">
        <v>144</v>
      </c>
      <c r="E95" s="12">
        <v>9.7799669101532398</v>
      </c>
      <c r="F95" s="12">
        <v>10.2758321988024</v>
      </c>
      <c r="G95" s="12">
        <v>10.8175790099876</v>
      </c>
      <c r="H95" s="12">
        <v>10.2247522199985</v>
      </c>
      <c r="I95" s="12">
        <v>9.4778623122179795</v>
      </c>
      <c r="J95" s="12">
        <v>10.7644646620265</v>
      </c>
      <c r="K95" s="12">
        <v>10.6930910073874</v>
      </c>
      <c r="L95" s="12">
        <v>10.451767903008101</v>
      </c>
      <c r="M95" s="12">
        <v>10.171357382829999</v>
      </c>
      <c r="N95" s="12"/>
      <c r="O95" s="12"/>
    </row>
    <row r="96" spans="1:15" x14ac:dyDescent="0.3">
      <c r="A96" s="11" t="str">
        <f t="shared" si="1"/>
        <v>DISTRIBUCION VOLUMEN X CRITERIO (Consumiciones)Leche+bebidas vegetalesLEVANTE</v>
      </c>
      <c r="B96" s="11" t="s">
        <v>47</v>
      </c>
      <c r="C96" s="11" t="s">
        <v>59</v>
      </c>
      <c r="D96" s="11" t="s">
        <v>145</v>
      </c>
      <c r="E96" s="12">
        <v>10.2662456976004</v>
      </c>
      <c r="F96" s="12">
        <v>10.2584661141094</v>
      </c>
      <c r="G96" s="12">
        <v>10.4300306330372</v>
      </c>
      <c r="H96" s="12">
        <v>10.5575783947462</v>
      </c>
      <c r="I96" s="12">
        <v>10.4061402541559</v>
      </c>
      <c r="J96" s="12">
        <v>10.5233001049876</v>
      </c>
      <c r="K96" s="12">
        <v>10.5443323271595</v>
      </c>
      <c r="L96" s="12">
        <v>9.8869705075063408</v>
      </c>
      <c r="M96" s="12">
        <v>9.5867643137449896</v>
      </c>
      <c r="N96" s="12"/>
      <c r="O96" s="12"/>
    </row>
    <row r="97" spans="1:15" x14ac:dyDescent="0.3">
      <c r="A97" s="11" t="str">
        <f t="shared" si="1"/>
        <v>DISTRIBUCION VOLUMEN X CRITERIO (Consumiciones)Leche+bebidas vegetalesANDALUCIA</v>
      </c>
      <c r="B97" s="11" t="s">
        <v>47</v>
      </c>
      <c r="C97" s="11" t="s">
        <v>59</v>
      </c>
      <c r="D97" s="11" t="s">
        <v>146</v>
      </c>
      <c r="E97" s="12">
        <v>20.089627481891</v>
      </c>
      <c r="F97" s="12">
        <v>20.158869814971698</v>
      </c>
      <c r="G97" s="12">
        <v>20.743002151606198</v>
      </c>
      <c r="H97" s="12">
        <v>19.542898612491602</v>
      </c>
      <c r="I97" s="12">
        <v>20.8201715405323</v>
      </c>
      <c r="J97" s="12">
        <v>17.841792355505302</v>
      </c>
      <c r="K97" s="12">
        <v>18.839850936910601</v>
      </c>
      <c r="L97" s="12">
        <v>19.568911978902602</v>
      </c>
      <c r="M97" s="12">
        <v>19.636747870561202</v>
      </c>
      <c r="N97" s="12"/>
      <c r="O97" s="12"/>
    </row>
    <row r="98" spans="1:15" x14ac:dyDescent="0.3">
      <c r="A98" s="11" t="str">
        <f t="shared" si="1"/>
        <v>DISTRIBUCION VOLUMEN X CRITERIO (Consumiciones)Leche+bebidas vegetalesMDD AM</v>
      </c>
      <c r="B98" s="11" t="s">
        <v>47</v>
      </c>
      <c r="C98" s="11" t="s">
        <v>59</v>
      </c>
      <c r="D98" s="11" t="s">
        <v>147</v>
      </c>
      <c r="E98" s="12">
        <v>13.429721395003201</v>
      </c>
      <c r="F98" s="12">
        <v>13.824281476028499</v>
      </c>
      <c r="G98" s="12">
        <v>13.6544683435823</v>
      </c>
      <c r="H98" s="12">
        <v>13.6360439246028</v>
      </c>
      <c r="I98" s="12">
        <v>13.0533903934638</v>
      </c>
      <c r="J98" s="12">
        <v>13.736142321243801</v>
      </c>
      <c r="K98" s="12">
        <v>12.859845140959701</v>
      </c>
      <c r="L98" s="12">
        <v>13.473118098332501</v>
      </c>
      <c r="M98" s="12">
        <v>13.1536112395343</v>
      </c>
      <c r="N98" s="12"/>
      <c r="O98" s="12"/>
    </row>
    <row r="99" spans="1:15" x14ac:dyDescent="0.3">
      <c r="A99" s="11" t="str">
        <f t="shared" si="1"/>
        <v>DISTRIBUCION VOLUMEN X CRITERIO (Consumiciones)Leche+bebidas vegetalesRTO CENTRO</v>
      </c>
      <c r="B99" s="11" t="s">
        <v>47</v>
      </c>
      <c r="C99" s="11" t="s">
        <v>59</v>
      </c>
      <c r="D99" s="11" t="s">
        <v>148</v>
      </c>
      <c r="E99" s="12">
        <v>9.1273193199482794</v>
      </c>
      <c r="F99" s="12">
        <v>9.0661960026075707</v>
      </c>
      <c r="G99" s="12">
        <v>8.6272000401146904</v>
      </c>
      <c r="H99" s="12">
        <v>8.7978344676101496</v>
      </c>
      <c r="I99" s="12">
        <v>8.4683602661983794</v>
      </c>
      <c r="J99" s="12">
        <v>9.2282393838701999</v>
      </c>
      <c r="K99" s="12">
        <v>9.3995467956062804</v>
      </c>
      <c r="L99" s="12">
        <v>8.0545157990408196</v>
      </c>
      <c r="M99" s="12">
        <v>8.2669469141713705</v>
      </c>
      <c r="N99" s="12"/>
      <c r="O99" s="12"/>
    </row>
    <row r="100" spans="1:15" x14ac:dyDescent="0.3">
      <c r="A100" s="11" t="str">
        <f t="shared" si="1"/>
        <v>DISTRIBUCION VOLUMEN X CRITERIO (Consumiciones)Leche+bebidas vegetalesNORTE-CENTRO</v>
      </c>
      <c r="B100" s="11" t="s">
        <v>47</v>
      </c>
      <c r="C100" s="11" t="s">
        <v>59</v>
      </c>
      <c r="D100" s="11" t="s">
        <v>149</v>
      </c>
      <c r="E100" s="12">
        <v>12.5844204532621</v>
      </c>
      <c r="F100" s="12">
        <v>12.0010465771163</v>
      </c>
      <c r="G100" s="12">
        <v>12.3665987072129</v>
      </c>
      <c r="H100" s="12">
        <v>13.3010927504139</v>
      </c>
      <c r="I100" s="12">
        <v>12.656594068676901</v>
      </c>
      <c r="J100" s="12">
        <v>12.6683896179272</v>
      </c>
      <c r="K100" s="12">
        <v>11.7661668673738</v>
      </c>
      <c r="L100" s="12">
        <v>12.742223651302201</v>
      </c>
      <c r="M100" s="12">
        <v>13.0592430499301</v>
      </c>
      <c r="N100" s="12"/>
      <c r="O100" s="12"/>
    </row>
    <row r="101" spans="1:15" x14ac:dyDescent="0.3">
      <c r="A101" s="11" t="str">
        <f t="shared" si="1"/>
        <v>DISTRIBUCION VOLUMEN X CRITERIO (Consumiciones)Leche+bebidas vegetalesNOROESTE</v>
      </c>
      <c r="B101" s="11" t="s">
        <v>47</v>
      </c>
      <c r="C101" s="11" t="s">
        <v>59</v>
      </c>
      <c r="D101" s="11" t="s">
        <v>150</v>
      </c>
      <c r="E101" s="12">
        <v>15.5297875698183</v>
      </c>
      <c r="F101" s="12">
        <v>15.2340947625319</v>
      </c>
      <c r="G101" s="12">
        <v>15.392417411599499</v>
      </c>
      <c r="H101" s="12">
        <v>15.316942325488499</v>
      </c>
      <c r="I101" s="12">
        <v>16.404082024307499</v>
      </c>
      <c r="J101" s="12">
        <v>15.2470004087071</v>
      </c>
      <c r="K101" s="12">
        <v>16.707473732531501</v>
      </c>
      <c r="L101" s="12">
        <v>16.0402239909968</v>
      </c>
      <c r="M101" s="12">
        <v>16.2697820008683</v>
      </c>
      <c r="N101" s="12"/>
      <c r="O101" s="12"/>
    </row>
    <row r="102" spans="1:15" x14ac:dyDescent="0.3">
      <c r="A102" s="11" t="str">
        <f t="shared" si="1"/>
        <v>DISTRIBUCION VOLUMEN X CRITERIO (Consumiciones)Leche+bebidas vegetales&lt;2MIL</v>
      </c>
      <c r="B102" s="11" t="s">
        <v>47</v>
      </c>
      <c r="C102" s="11" t="s">
        <v>59</v>
      </c>
      <c r="D102" s="11" t="s">
        <v>151</v>
      </c>
      <c r="E102" s="12">
        <v>5.5012614193022102</v>
      </c>
      <c r="F102" s="12">
        <v>4.8001909855415699</v>
      </c>
      <c r="G102" s="12">
        <v>4.9463665434355502</v>
      </c>
      <c r="H102" s="12">
        <v>5.4201314638504199</v>
      </c>
      <c r="I102" s="12">
        <v>4.8538333667573701</v>
      </c>
      <c r="J102" s="12">
        <v>5.03179255302177</v>
      </c>
      <c r="K102" s="12">
        <v>4.7386860238437603</v>
      </c>
      <c r="L102" s="12">
        <v>4.9203824546436401</v>
      </c>
      <c r="M102" s="12">
        <v>5.1250997956366096</v>
      </c>
      <c r="N102" s="12"/>
      <c r="O102" s="12"/>
    </row>
    <row r="103" spans="1:15" x14ac:dyDescent="0.3">
      <c r="A103" s="11" t="str">
        <f t="shared" si="1"/>
        <v>DISTRIBUCION VOLUMEN X CRITERIO (Consumiciones)Leche+bebidas vegetales2-5MIL</v>
      </c>
      <c r="B103" s="11" t="s">
        <v>47</v>
      </c>
      <c r="C103" s="11" t="s">
        <v>59</v>
      </c>
      <c r="D103" s="11" t="s">
        <v>152</v>
      </c>
      <c r="E103" s="12">
        <v>4.1247520883605704</v>
      </c>
      <c r="F103" s="12">
        <v>4.1128204218533604</v>
      </c>
      <c r="G103" s="12">
        <v>4.6686891156989798</v>
      </c>
      <c r="H103" s="12">
        <v>4.6156537651681901</v>
      </c>
      <c r="I103" s="12">
        <v>4.1134034325373499</v>
      </c>
      <c r="J103" s="12">
        <v>4.3107845505664901</v>
      </c>
      <c r="K103" s="12">
        <v>4.5700402915996499</v>
      </c>
      <c r="L103" s="12">
        <v>4.7900570609155402</v>
      </c>
      <c r="M103" s="12">
        <v>4.6054234060014796</v>
      </c>
      <c r="N103" s="12"/>
      <c r="O103" s="12"/>
    </row>
    <row r="104" spans="1:15" x14ac:dyDescent="0.3">
      <c r="A104" s="11" t="str">
        <f t="shared" si="1"/>
        <v>DISTRIBUCION VOLUMEN X CRITERIO (Consumiciones)Leche+bebidas vegetales5-10MIL</v>
      </c>
      <c r="B104" s="11" t="s">
        <v>47</v>
      </c>
      <c r="C104" s="11" t="s">
        <v>59</v>
      </c>
      <c r="D104" s="11" t="s">
        <v>153</v>
      </c>
      <c r="E104" s="12">
        <v>6.9812283538472002</v>
      </c>
      <c r="F104" s="12">
        <v>6.3505619439135197</v>
      </c>
      <c r="G104" s="12">
        <v>7.00188265541024</v>
      </c>
      <c r="H104" s="12">
        <v>6.8121759785652198</v>
      </c>
      <c r="I104" s="12">
        <v>6.5282467626170799</v>
      </c>
      <c r="J104" s="12">
        <v>6.4882606852605598</v>
      </c>
      <c r="K104" s="12">
        <v>6.8291582598996898</v>
      </c>
      <c r="L104" s="12">
        <v>6.7548857031354297</v>
      </c>
      <c r="M104" s="12">
        <v>6.7616870892693397</v>
      </c>
      <c r="N104" s="12"/>
      <c r="O104" s="12"/>
    </row>
    <row r="105" spans="1:15" x14ac:dyDescent="0.3">
      <c r="A105" s="11" t="str">
        <f t="shared" si="1"/>
        <v>DISTRIBUCION VOLUMEN X CRITERIO (Consumiciones)Leche+bebidas vegetales10-30MIL</v>
      </c>
      <c r="B105" s="11" t="s">
        <v>47</v>
      </c>
      <c r="C105" s="11" t="s">
        <v>59</v>
      </c>
      <c r="D105" s="11" t="s">
        <v>154</v>
      </c>
      <c r="E105" s="12">
        <v>16.966066442636599</v>
      </c>
      <c r="F105" s="12">
        <v>17.957353460726001</v>
      </c>
      <c r="G105" s="12">
        <v>17.142323962602202</v>
      </c>
      <c r="H105" s="12">
        <v>17.797815095244999</v>
      </c>
      <c r="I105" s="12">
        <v>17.704802380087301</v>
      </c>
      <c r="J105" s="12">
        <v>17.647806883600499</v>
      </c>
      <c r="K105" s="12">
        <v>16.629779376399501</v>
      </c>
      <c r="L105" s="12">
        <v>16.742775979182699</v>
      </c>
      <c r="M105" s="12">
        <v>16.846290393804299</v>
      </c>
      <c r="N105" s="12"/>
      <c r="O105" s="12"/>
    </row>
    <row r="106" spans="1:15" x14ac:dyDescent="0.3">
      <c r="A106" s="11" t="str">
        <f t="shared" si="1"/>
        <v>DISTRIBUCION VOLUMEN X CRITERIO (Consumiciones)Leche+bebidas vegetales30-100MIL</v>
      </c>
      <c r="B106" s="11" t="s">
        <v>47</v>
      </c>
      <c r="C106" s="11" t="s">
        <v>59</v>
      </c>
      <c r="D106" s="11" t="s">
        <v>155</v>
      </c>
      <c r="E106" s="12">
        <v>22.618854285398601</v>
      </c>
      <c r="F106" s="12">
        <v>23.4769272614122</v>
      </c>
      <c r="G106" s="12">
        <v>22.308856913630301</v>
      </c>
      <c r="H106" s="12">
        <v>21.7814290546733</v>
      </c>
      <c r="I106" s="12">
        <v>22.942013123435299</v>
      </c>
      <c r="J106" s="12">
        <v>20.732494344192201</v>
      </c>
      <c r="K106" s="12">
        <v>21.967223045480001</v>
      </c>
      <c r="L106" s="12">
        <v>21.944391862369201</v>
      </c>
      <c r="M106" s="12">
        <v>21.983603606812999</v>
      </c>
      <c r="N106" s="12"/>
      <c r="O106" s="12"/>
    </row>
    <row r="107" spans="1:15" x14ac:dyDescent="0.3">
      <c r="A107" s="11" t="str">
        <f t="shared" si="1"/>
        <v>DISTRIBUCION VOLUMEN X CRITERIO (Consumiciones)Leche+bebidas vegetales100-200MIL</v>
      </c>
      <c r="B107" s="11" t="s">
        <v>47</v>
      </c>
      <c r="C107" s="11" t="s">
        <v>59</v>
      </c>
      <c r="D107" s="11" t="s">
        <v>156</v>
      </c>
      <c r="E107" s="12">
        <v>12.398628500734301</v>
      </c>
      <c r="F107" s="12">
        <v>11.809579137046899</v>
      </c>
      <c r="G107" s="12">
        <v>12.8780182886526</v>
      </c>
      <c r="H107" s="12">
        <v>12.810739443178599</v>
      </c>
      <c r="I107" s="12">
        <v>12.918808703273299</v>
      </c>
      <c r="J107" s="12">
        <v>12.490412095300201</v>
      </c>
      <c r="K107" s="12">
        <v>11.938495950748999</v>
      </c>
      <c r="L107" s="12">
        <v>11.272911558822299</v>
      </c>
      <c r="M107" s="12">
        <v>11.7296687409626</v>
      </c>
      <c r="N107" s="12"/>
      <c r="O107" s="12"/>
    </row>
    <row r="108" spans="1:15" x14ac:dyDescent="0.3">
      <c r="A108" s="11" t="str">
        <f t="shared" si="1"/>
        <v>DISTRIBUCION VOLUMEN X CRITERIO (Consumiciones)Leche+bebidas vegetales200-500MIL</v>
      </c>
      <c r="B108" s="11" t="s">
        <v>47</v>
      </c>
      <c r="C108" s="11" t="s">
        <v>59</v>
      </c>
      <c r="D108" s="11" t="s">
        <v>157</v>
      </c>
      <c r="E108" s="12">
        <v>13.543835753767199</v>
      </c>
      <c r="F108" s="12">
        <v>12.3477888101985</v>
      </c>
      <c r="G108" s="12">
        <v>12.538388164342599</v>
      </c>
      <c r="H108" s="12">
        <v>12.984804614795401</v>
      </c>
      <c r="I108" s="12">
        <v>13.2349236020305</v>
      </c>
      <c r="J108" s="12">
        <v>14.203919030406899</v>
      </c>
      <c r="K108" s="12">
        <v>14.6679565498507</v>
      </c>
      <c r="L108" s="12">
        <v>13.5152979264367</v>
      </c>
      <c r="M108" s="12">
        <v>13.421833198322901</v>
      </c>
      <c r="N108" s="12"/>
      <c r="O108" s="12"/>
    </row>
    <row r="109" spans="1:15" x14ac:dyDescent="0.3">
      <c r="A109" s="11" t="str">
        <f t="shared" si="1"/>
        <v>DISTRIBUCION VOLUMEN X CRITERIO (Consumiciones)Leche+bebidas vegetales&gt;500MIL</v>
      </c>
      <c r="B109" s="11" t="s">
        <v>47</v>
      </c>
      <c r="C109" s="11" t="s">
        <v>59</v>
      </c>
      <c r="D109" s="11" t="s">
        <v>158</v>
      </c>
      <c r="E109" s="12">
        <v>17.865360960078799</v>
      </c>
      <c r="F109" s="12">
        <v>19.1447750228754</v>
      </c>
      <c r="G109" s="12">
        <v>18.5154800543372</v>
      </c>
      <c r="H109" s="12">
        <v>17.777250584523902</v>
      </c>
      <c r="I109" s="12">
        <v>17.703958762388201</v>
      </c>
      <c r="J109" s="12">
        <v>19.094538973795601</v>
      </c>
      <c r="K109" s="12">
        <v>18.658645281718499</v>
      </c>
      <c r="L109" s="12">
        <v>20.059287730412098</v>
      </c>
      <c r="M109" s="12">
        <v>19.5263964277482</v>
      </c>
      <c r="N109" s="12"/>
      <c r="O109" s="12"/>
    </row>
    <row r="110" spans="1:15" x14ac:dyDescent="0.3">
      <c r="A110" s="11" t="str">
        <f t="shared" si="1"/>
        <v>DISTRIBUCION VOLUMEN X CRITERIO (Consumiciones)Leche+bebidas vegetalesDE 15 A 19 AÑOS</v>
      </c>
      <c r="B110" s="11" t="s">
        <v>47</v>
      </c>
      <c r="C110" s="11" t="s">
        <v>59</v>
      </c>
      <c r="D110" s="11" t="s">
        <v>159</v>
      </c>
      <c r="E110" s="12">
        <v>0.89602431564679497</v>
      </c>
      <c r="F110" s="12">
        <v>0.73642457918878401</v>
      </c>
      <c r="G110" s="12">
        <v>0.229169363771875</v>
      </c>
      <c r="H110" s="12">
        <v>0.437880722857454</v>
      </c>
      <c r="I110" s="12">
        <v>0.74486090051502596</v>
      </c>
      <c r="J110" s="12">
        <v>1.27318957173874</v>
      </c>
      <c r="K110" s="12">
        <v>0.58934927057471198</v>
      </c>
      <c r="L110" s="12">
        <v>0.79122330253176199</v>
      </c>
      <c r="M110" s="12">
        <v>0.74497166907221901</v>
      </c>
      <c r="N110" s="12"/>
      <c r="O110" s="12"/>
    </row>
    <row r="111" spans="1:15" x14ac:dyDescent="0.3">
      <c r="A111" s="11" t="str">
        <f t="shared" si="1"/>
        <v>DISTRIBUCION VOLUMEN X CRITERIO (Consumiciones)Leche+bebidas vegetalesDE 20 A 24 AÑOS</v>
      </c>
      <c r="B111" s="11" t="s">
        <v>47</v>
      </c>
      <c r="C111" s="11" t="s">
        <v>59</v>
      </c>
      <c r="D111" s="11" t="s">
        <v>160</v>
      </c>
      <c r="E111" s="12">
        <v>1.5766792438655399</v>
      </c>
      <c r="F111" s="12">
        <v>1.55160911231635</v>
      </c>
      <c r="G111" s="12">
        <v>1.5747580582665901</v>
      </c>
      <c r="H111" s="12">
        <v>1.5649282700925</v>
      </c>
      <c r="I111" s="12">
        <v>1.4113684638437001</v>
      </c>
      <c r="J111" s="12">
        <v>2.0681009400264099</v>
      </c>
      <c r="K111" s="12">
        <v>1.7774053500522999</v>
      </c>
      <c r="L111" s="12">
        <v>1.88964268535073</v>
      </c>
      <c r="M111" s="12">
        <v>1.73715843173766</v>
      </c>
      <c r="N111" s="12"/>
      <c r="O111" s="12"/>
    </row>
    <row r="112" spans="1:15" x14ac:dyDescent="0.3">
      <c r="A112" s="11" t="str">
        <f t="shared" si="1"/>
        <v>DISTRIBUCION VOLUMEN X CRITERIO (Consumiciones)Leche+bebidas vegetalesDE 25 A 34 AÑOS</v>
      </c>
      <c r="B112" s="11" t="s">
        <v>47</v>
      </c>
      <c r="C112" s="11" t="s">
        <v>59</v>
      </c>
      <c r="D112" s="11" t="s">
        <v>161</v>
      </c>
      <c r="E112" s="12">
        <v>6.4273502730778302</v>
      </c>
      <c r="F112" s="12">
        <v>6.4241386803372098</v>
      </c>
      <c r="G112" s="12">
        <v>6.1037637153497997</v>
      </c>
      <c r="H112" s="12">
        <v>5.6948733270845002</v>
      </c>
      <c r="I112" s="12">
        <v>5.4678982498386102</v>
      </c>
      <c r="J112" s="12">
        <v>5.6143384793967499</v>
      </c>
      <c r="K112" s="12">
        <v>5.5193494653965898</v>
      </c>
      <c r="L112" s="12">
        <v>5.6720054039967298</v>
      </c>
      <c r="M112" s="12">
        <v>5.5977808481173597</v>
      </c>
      <c r="N112" s="12"/>
      <c r="O112" s="12"/>
    </row>
    <row r="113" spans="1:15" x14ac:dyDescent="0.3">
      <c r="A113" s="11" t="str">
        <f t="shared" si="1"/>
        <v>DISTRIBUCION VOLUMEN X CRITERIO (Consumiciones)Leche+bebidas vegetalesDE 35 A 49 AÑOS</v>
      </c>
      <c r="B113" s="11" t="s">
        <v>47</v>
      </c>
      <c r="C113" s="11" t="s">
        <v>59</v>
      </c>
      <c r="D113" s="11" t="s">
        <v>162</v>
      </c>
      <c r="E113" s="12">
        <v>26.829679977813299</v>
      </c>
      <c r="F113" s="12">
        <v>26.9254905091125</v>
      </c>
      <c r="G113" s="12">
        <v>25.923247603375099</v>
      </c>
      <c r="H113" s="12">
        <v>24.015757183794602</v>
      </c>
      <c r="I113" s="12">
        <v>24.3469769995775</v>
      </c>
      <c r="J113" s="12">
        <v>25.2626437122155</v>
      </c>
      <c r="K113" s="12">
        <v>23.924275780109401</v>
      </c>
      <c r="L113" s="12">
        <v>23.949614342891898</v>
      </c>
      <c r="M113" s="12">
        <v>23.9168009460214</v>
      </c>
      <c r="N113" s="12"/>
      <c r="O113" s="12"/>
    </row>
    <row r="114" spans="1:15" x14ac:dyDescent="0.3">
      <c r="A114" s="11" t="str">
        <f t="shared" si="1"/>
        <v>DISTRIBUCION VOLUMEN X CRITERIO (Consumiciones)Leche+bebidas vegetalesDE 50 A 59 AÑOS</v>
      </c>
      <c r="B114" s="11" t="s">
        <v>47</v>
      </c>
      <c r="C114" s="11" t="s">
        <v>59</v>
      </c>
      <c r="D114" s="11" t="s">
        <v>163</v>
      </c>
      <c r="E114" s="12">
        <v>25.168382341642101</v>
      </c>
      <c r="F114" s="12">
        <v>26.1838280184067</v>
      </c>
      <c r="G114" s="12">
        <v>28.272598132843399</v>
      </c>
      <c r="H114" s="12">
        <v>27.723803719196098</v>
      </c>
      <c r="I114" s="12">
        <v>27.2739628744078</v>
      </c>
      <c r="J114" s="12">
        <v>26.635261549774899</v>
      </c>
      <c r="K114" s="12">
        <v>27.486791685489301</v>
      </c>
      <c r="L114" s="12">
        <v>27.473608840357802</v>
      </c>
      <c r="M114" s="12">
        <v>26.5725678776489</v>
      </c>
      <c r="N114" s="12"/>
      <c r="O114" s="12"/>
    </row>
    <row r="115" spans="1:15" x14ac:dyDescent="0.3">
      <c r="A115" s="11" t="str">
        <f t="shared" si="1"/>
        <v>DISTRIBUCION VOLUMEN X CRITERIO (Consumiciones)Leche+bebidas vegetalesDE 60 A 75 AÑOS</v>
      </c>
      <c r="B115" s="11" t="s">
        <v>47</v>
      </c>
      <c r="C115" s="11" t="s">
        <v>59</v>
      </c>
      <c r="D115" s="11" t="s">
        <v>164</v>
      </c>
      <c r="E115" s="12">
        <v>39.101876286512301</v>
      </c>
      <c r="F115" s="12">
        <v>38.178512352714201</v>
      </c>
      <c r="G115" s="12">
        <v>37.8964744656313</v>
      </c>
      <c r="H115" s="12">
        <v>40.562752306429097</v>
      </c>
      <c r="I115" s="12">
        <v>40.754924371646702</v>
      </c>
      <c r="J115" s="12">
        <v>39.146485802365</v>
      </c>
      <c r="K115" s="12">
        <v>40.7028260131042</v>
      </c>
      <c r="L115" s="12">
        <v>40.223893755972199</v>
      </c>
      <c r="M115" s="12">
        <v>41.430708529745402</v>
      </c>
      <c r="N115" s="12"/>
      <c r="O115" s="12"/>
    </row>
    <row r="116" spans="1:15" x14ac:dyDescent="0.3">
      <c r="A116" s="11" t="str">
        <f t="shared" si="1"/>
        <v>DISTRIBUCION VOLUMEN X CRITERIO (Consumiciones)Leche+bebidas vegetalesNIVEL ALTO</v>
      </c>
      <c r="B116" s="11" t="s">
        <v>47</v>
      </c>
      <c r="C116" s="11" t="s">
        <v>59</v>
      </c>
      <c r="D116" s="11" t="s">
        <v>165</v>
      </c>
      <c r="E116" s="12">
        <v>23.688564196766301</v>
      </c>
      <c r="F116" s="12">
        <v>23.7170871452835</v>
      </c>
      <c r="G116" s="12">
        <v>23.962904166913599</v>
      </c>
      <c r="H116" s="12">
        <v>24.028206163690498</v>
      </c>
      <c r="I116" s="12">
        <v>24.837881098745498</v>
      </c>
      <c r="J116" s="12">
        <v>25.037496220598499</v>
      </c>
      <c r="K116" s="12">
        <v>24.030590687757801</v>
      </c>
      <c r="L116" s="12">
        <v>24.433951439228998</v>
      </c>
      <c r="M116" s="12">
        <v>25.167216678094</v>
      </c>
      <c r="N116" s="12"/>
      <c r="O116" s="12"/>
    </row>
    <row r="117" spans="1:15" x14ac:dyDescent="0.3">
      <c r="A117" s="11" t="str">
        <f t="shared" si="1"/>
        <v>DISTRIBUCION VOLUMEN X CRITERIO (Consumiciones)Leche+bebidas vegetalesNIVEL MEDIO ALTO</v>
      </c>
      <c r="B117" s="11" t="s">
        <v>47</v>
      </c>
      <c r="C117" s="11" t="s">
        <v>59</v>
      </c>
      <c r="D117" s="11" t="s">
        <v>166</v>
      </c>
      <c r="E117" s="12">
        <v>14.5267085993355</v>
      </c>
      <c r="F117" s="12">
        <v>13.2225203291692</v>
      </c>
      <c r="G117" s="12">
        <v>13.3838822132369</v>
      </c>
      <c r="H117" s="12">
        <v>12.5256229333039</v>
      </c>
      <c r="I117" s="12">
        <v>11.682780504735</v>
      </c>
      <c r="J117" s="12">
        <v>12.154056760152701</v>
      </c>
      <c r="K117" s="12">
        <v>12.9362761989765</v>
      </c>
      <c r="L117" s="12">
        <v>13.098659891790399</v>
      </c>
      <c r="M117" s="12">
        <v>11.805434997316199</v>
      </c>
      <c r="N117" s="12"/>
      <c r="O117" s="12"/>
    </row>
    <row r="118" spans="1:15" x14ac:dyDescent="0.3">
      <c r="A118" s="11" t="str">
        <f t="shared" si="1"/>
        <v>DISTRIBUCION VOLUMEN X CRITERIO (Consumiciones)Leche+bebidas vegetalesNIVEL MEDIO</v>
      </c>
      <c r="B118" s="11" t="s">
        <v>47</v>
      </c>
      <c r="C118" s="11" t="s">
        <v>59</v>
      </c>
      <c r="D118" s="11" t="s">
        <v>167</v>
      </c>
      <c r="E118" s="12">
        <v>22.650966023025301</v>
      </c>
      <c r="F118" s="12">
        <v>23.1163430112152</v>
      </c>
      <c r="G118" s="12">
        <v>21.8698830975835</v>
      </c>
      <c r="H118" s="12">
        <v>22.9124145566932</v>
      </c>
      <c r="I118" s="12">
        <v>23.693328686035802</v>
      </c>
      <c r="J118" s="12">
        <v>23.613189845223101</v>
      </c>
      <c r="K118" s="12">
        <v>25.581232808491301</v>
      </c>
      <c r="L118" s="12">
        <v>23.794200816563599</v>
      </c>
      <c r="M118" s="12">
        <v>25.071234743530201</v>
      </c>
      <c r="N118" s="12"/>
      <c r="O118" s="12"/>
    </row>
    <row r="119" spans="1:15" x14ac:dyDescent="0.3">
      <c r="A119" s="11" t="str">
        <f t="shared" si="1"/>
        <v>DISTRIBUCION VOLUMEN X CRITERIO (Consumiciones)Leche+bebidas vegetalesNIVEL MEDIO BAJO</v>
      </c>
      <c r="B119" s="11" t="s">
        <v>47</v>
      </c>
      <c r="C119" s="11" t="s">
        <v>59</v>
      </c>
      <c r="D119" s="11" t="s">
        <v>168</v>
      </c>
      <c r="E119" s="12">
        <v>16.4162300746851</v>
      </c>
      <c r="F119" s="12">
        <v>16.270247497749398</v>
      </c>
      <c r="G119" s="12">
        <v>17.016133627507699</v>
      </c>
      <c r="H119" s="12">
        <v>16.926690499643101</v>
      </c>
      <c r="I119" s="12">
        <v>17.062999248390899</v>
      </c>
      <c r="J119" s="12">
        <v>17.242889027656901</v>
      </c>
      <c r="K119" s="12">
        <v>17.3211748246299</v>
      </c>
      <c r="L119" s="12">
        <v>17.036534025860899</v>
      </c>
      <c r="M119" s="12">
        <v>16.429691631150501</v>
      </c>
      <c r="N119" s="12"/>
      <c r="O119" s="12"/>
    </row>
    <row r="120" spans="1:15" x14ac:dyDescent="0.3">
      <c r="A120" s="11" t="str">
        <f t="shared" si="1"/>
        <v>DISTRIBUCION VOLUMEN X CRITERIO (Consumiciones)Leche+bebidas vegetalesNIVEL BAJO</v>
      </c>
      <c r="B120" s="11" t="s">
        <v>47</v>
      </c>
      <c r="C120" s="11" t="s">
        <v>59</v>
      </c>
      <c r="D120" s="11" t="s">
        <v>169</v>
      </c>
      <c r="E120" s="12">
        <v>22.717523788663101</v>
      </c>
      <c r="F120" s="12">
        <v>23.673799060150099</v>
      </c>
      <c r="G120" s="12">
        <v>23.767205441922599</v>
      </c>
      <c r="H120" s="12">
        <v>23.607062866305299</v>
      </c>
      <c r="I120" s="12">
        <v>22.723000595219201</v>
      </c>
      <c r="J120" s="12">
        <v>21.9523772625131</v>
      </c>
      <c r="K120" s="12">
        <v>20.130713303777199</v>
      </c>
      <c r="L120" s="12">
        <v>21.636644102473699</v>
      </c>
      <c r="M120" s="12">
        <v>21.526424608467501</v>
      </c>
      <c r="N120" s="12"/>
      <c r="O120" s="12"/>
    </row>
    <row r="121" spans="1:15" x14ac:dyDescent="0.3">
      <c r="A121" s="11" t="str">
        <f t="shared" si="1"/>
        <v>DISTRIBUCION VOLUMEN X CRITERIO (Consumiciones)Leche+bebidas vegetalesHOMBRE</v>
      </c>
      <c r="B121" s="11" t="s">
        <v>47</v>
      </c>
      <c r="C121" s="11" t="s">
        <v>59</v>
      </c>
      <c r="D121" s="11" t="s">
        <v>170</v>
      </c>
      <c r="E121" s="12">
        <v>59.7873722451654</v>
      </c>
      <c r="F121" s="12">
        <v>57.456462835425697</v>
      </c>
      <c r="G121" s="12">
        <v>57.8958134849182</v>
      </c>
      <c r="H121" s="12">
        <v>58.900782196498398</v>
      </c>
      <c r="I121" s="12">
        <v>59.981711749645797</v>
      </c>
      <c r="J121" s="12">
        <v>57.918784271004697</v>
      </c>
      <c r="K121" s="12">
        <v>58.639497944020398</v>
      </c>
      <c r="L121" s="12">
        <v>59.047902126462297</v>
      </c>
      <c r="M121" s="12">
        <v>60.757843345508597</v>
      </c>
      <c r="N121" s="12"/>
      <c r="O121" s="12"/>
    </row>
    <row r="122" spans="1:15" x14ac:dyDescent="0.3">
      <c r="A122" s="11" t="str">
        <f t="shared" si="1"/>
        <v>DISTRIBUCION VOLUMEN X CRITERIO (Consumiciones)Leche+bebidas vegetalesMUJER</v>
      </c>
      <c r="B122" s="11" t="s">
        <v>47</v>
      </c>
      <c r="C122" s="11" t="s">
        <v>59</v>
      </c>
      <c r="D122" s="11" t="s">
        <v>171</v>
      </c>
      <c r="E122" s="12">
        <v>40.2126277548346</v>
      </c>
      <c r="F122" s="12">
        <v>42.543537164574303</v>
      </c>
      <c r="G122" s="12">
        <v>42.1041865150818</v>
      </c>
      <c r="H122" s="12">
        <v>41.099217803501602</v>
      </c>
      <c r="I122" s="12">
        <v>40.018288250354203</v>
      </c>
      <c r="J122" s="12">
        <v>42.081215728995303</v>
      </c>
      <c r="K122" s="12">
        <v>41.360502055979602</v>
      </c>
      <c r="L122" s="12">
        <v>40.952065459929599</v>
      </c>
      <c r="M122" s="12">
        <v>39.242156654491403</v>
      </c>
      <c r="N122" s="12"/>
      <c r="O122" s="12"/>
    </row>
    <row r="123" spans="1:15" x14ac:dyDescent="0.3">
      <c r="A123" s="11" t="str">
        <f t="shared" si="1"/>
        <v>DISTRIBUCION VOLUMEN X CRITERIO (Consumiciones)LecheT.ESPAÑA</v>
      </c>
      <c r="B123" s="11" t="s">
        <v>47</v>
      </c>
      <c r="C123" s="11" t="s">
        <v>62</v>
      </c>
      <c r="D123" s="11" t="s">
        <v>142</v>
      </c>
      <c r="E123" s="12">
        <v>100</v>
      </c>
      <c r="F123" s="12">
        <v>100</v>
      </c>
      <c r="G123" s="12">
        <v>100</v>
      </c>
      <c r="H123" s="12">
        <v>100</v>
      </c>
      <c r="I123" s="12">
        <v>100</v>
      </c>
      <c r="J123" s="12">
        <v>100</v>
      </c>
      <c r="K123" s="12">
        <v>100</v>
      </c>
      <c r="L123" s="12">
        <v>100</v>
      </c>
      <c r="M123" s="12">
        <v>100</v>
      </c>
      <c r="N123" s="12"/>
      <c r="O123" s="12"/>
    </row>
    <row r="124" spans="1:15" x14ac:dyDescent="0.3">
      <c r="A124" s="11" t="str">
        <f t="shared" si="1"/>
        <v>DISTRIBUCION VOLUMEN X CRITERIO (Consumiciones)LecheBCN AM</v>
      </c>
      <c r="B124" s="11" t="s">
        <v>47</v>
      </c>
      <c r="C124" s="11" t="s">
        <v>62</v>
      </c>
      <c r="D124" s="11" t="s">
        <v>143</v>
      </c>
      <c r="E124" s="12">
        <v>8.8027590114754695</v>
      </c>
      <c r="F124" s="12">
        <v>8.6148885079737596</v>
      </c>
      <c r="G124" s="12">
        <v>7.6681572467495904</v>
      </c>
      <c r="H124" s="12">
        <v>8.4316846528226197</v>
      </c>
      <c r="I124" s="12">
        <v>8.5990552156821405</v>
      </c>
      <c r="J124" s="12">
        <v>9.9035774493445992</v>
      </c>
      <c r="K124" s="12">
        <v>9.0636676410947903</v>
      </c>
      <c r="L124" s="12">
        <v>9.7522007853196406</v>
      </c>
      <c r="M124" s="12">
        <v>9.6917151433494801</v>
      </c>
      <c r="N124" s="12"/>
      <c r="O124" s="12"/>
    </row>
    <row r="125" spans="1:15" x14ac:dyDescent="0.3">
      <c r="A125" s="11" t="str">
        <f t="shared" si="1"/>
        <v>DISTRIBUCION VOLUMEN X CRITERIO (Consumiciones)LecheREST.CAT ARAGON</v>
      </c>
      <c r="B125" s="11" t="s">
        <v>47</v>
      </c>
      <c r="C125" s="11" t="s">
        <v>62</v>
      </c>
      <c r="D125" s="11" t="s">
        <v>144</v>
      </c>
      <c r="E125" s="12">
        <v>8.4390236279935191</v>
      </c>
      <c r="F125" s="12">
        <v>9.1478481823625799</v>
      </c>
      <c r="G125" s="12">
        <v>9.5659553339213694</v>
      </c>
      <c r="H125" s="12">
        <v>8.8094847406292107</v>
      </c>
      <c r="I125" s="12">
        <v>8.5962650298955907</v>
      </c>
      <c r="J125" s="12">
        <v>9.7306955426960808</v>
      </c>
      <c r="K125" s="12">
        <v>9.8699286420108905</v>
      </c>
      <c r="L125" s="12">
        <v>9.5363763244620507</v>
      </c>
      <c r="M125" s="12">
        <v>9.1697581563032493</v>
      </c>
      <c r="N125" s="12"/>
      <c r="O125" s="12"/>
    </row>
    <row r="126" spans="1:15" x14ac:dyDescent="0.3">
      <c r="A126" s="11" t="str">
        <f t="shared" si="1"/>
        <v>DISTRIBUCION VOLUMEN X CRITERIO (Consumiciones)LecheLEVANTE</v>
      </c>
      <c r="B126" s="11" t="s">
        <v>47</v>
      </c>
      <c r="C126" s="11" t="s">
        <v>62</v>
      </c>
      <c r="D126" s="11" t="s">
        <v>145</v>
      </c>
      <c r="E126" s="12">
        <v>10.1650862498485</v>
      </c>
      <c r="F126" s="12">
        <v>10.2947056274066</v>
      </c>
      <c r="G126" s="12">
        <v>10.3203384509982</v>
      </c>
      <c r="H126" s="12">
        <v>10.4063153108523</v>
      </c>
      <c r="I126" s="12">
        <v>10.2798176216653</v>
      </c>
      <c r="J126" s="12">
        <v>10.3673420079769</v>
      </c>
      <c r="K126" s="12">
        <v>10.472344597585201</v>
      </c>
      <c r="L126" s="12">
        <v>9.6220217656668297</v>
      </c>
      <c r="M126" s="12">
        <v>9.3475852263988308</v>
      </c>
      <c r="N126" s="12"/>
      <c r="O126" s="12"/>
    </row>
    <row r="127" spans="1:15" x14ac:dyDescent="0.3">
      <c r="A127" s="11" t="str">
        <f t="shared" si="1"/>
        <v>DISTRIBUCION VOLUMEN X CRITERIO (Consumiciones)LecheANDALUCIA</v>
      </c>
      <c r="B127" s="11" t="s">
        <v>47</v>
      </c>
      <c r="C127" s="11" t="s">
        <v>62</v>
      </c>
      <c r="D127" s="11" t="s">
        <v>146</v>
      </c>
      <c r="E127" s="12">
        <v>20.824096623807499</v>
      </c>
      <c r="F127" s="12">
        <v>20.926441626581301</v>
      </c>
      <c r="G127" s="12">
        <v>21.467671341116301</v>
      </c>
      <c r="H127" s="12">
        <v>20.308365864152801</v>
      </c>
      <c r="I127" s="12">
        <v>21.309734929764399</v>
      </c>
      <c r="J127" s="12">
        <v>18.340417650540299</v>
      </c>
      <c r="K127" s="12">
        <v>19.474194810140901</v>
      </c>
      <c r="L127" s="12">
        <v>20.099766427739102</v>
      </c>
      <c r="M127" s="12">
        <v>20.230864783752299</v>
      </c>
      <c r="N127" s="12"/>
      <c r="O127" s="12"/>
    </row>
    <row r="128" spans="1:15" x14ac:dyDescent="0.3">
      <c r="A128" s="11" t="str">
        <f t="shared" si="1"/>
        <v>DISTRIBUCION VOLUMEN X CRITERIO (Consumiciones)LecheMDD AM</v>
      </c>
      <c r="B128" s="11" t="s">
        <v>47</v>
      </c>
      <c r="C128" s="11" t="s">
        <v>62</v>
      </c>
      <c r="D128" s="11" t="s">
        <v>147</v>
      </c>
      <c r="E128" s="12">
        <v>13.679582818119201</v>
      </c>
      <c r="F128" s="12">
        <v>13.9436116185791</v>
      </c>
      <c r="G128" s="12">
        <v>13.942680800222499</v>
      </c>
      <c r="H128" s="12">
        <v>13.8713783693902</v>
      </c>
      <c r="I128" s="12">
        <v>13.2800793147159</v>
      </c>
      <c r="J128" s="12">
        <v>13.930615241306301</v>
      </c>
      <c r="K128" s="12">
        <v>12.9781281201429</v>
      </c>
      <c r="L128" s="12">
        <v>13.476832318497801</v>
      </c>
      <c r="M128" s="12">
        <v>13.241894592368</v>
      </c>
      <c r="N128" s="12"/>
      <c r="O128" s="12"/>
    </row>
    <row r="129" spans="1:15" x14ac:dyDescent="0.3">
      <c r="A129" s="11" t="str">
        <f t="shared" si="1"/>
        <v>DISTRIBUCION VOLUMEN X CRITERIO (Consumiciones)LecheRTO CENTRO</v>
      </c>
      <c r="B129" s="11" t="s">
        <v>47</v>
      </c>
      <c r="C129" s="11" t="s">
        <v>62</v>
      </c>
      <c r="D129" s="11" t="s">
        <v>148</v>
      </c>
      <c r="E129" s="12">
        <v>9.4455310156960692</v>
      </c>
      <c r="F129" s="12">
        <v>9.3762815998889693</v>
      </c>
      <c r="G129" s="12">
        <v>8.9090606898642495</v>
      </c>
      <c r="H129" s="12">
        <v>9.0957549081193605</v>
      </c>
      <c r="I129" s="12">
        <v>8.7605291371421607</v>
      </c>
      <c r="J129" s="12">
        <v>9.5902898764813393</v>
      </c>
      <c r="K129" s="12">
        <v>9.7568797541970707</v>
      </c>
      <c r="L129" s="12">
        <v>8.2964880754404593</v>
      </c>
      <c r="M129" s="12">
        <v>8.5107716950983097</v>
      </c>
      <c r="N129" s="12"/>
      <c r="O129" s="12"/>
    </row>
    <row r="130" spans="1:15" x14ac:dyDescent="0.3">
      <c r="A130" s="11" t="str">
        <f t="shared" si="1"/>
        <v>DISTRIBUCION VOLUMEN X CRITERIO (Consumiciones)LecheNORTE-CENTRO</v>
      </c>
      <c r="B130" s="11" t="s">
        <v>47</v>
      </c>
      <c r="C130" s="11" t="s">
        <v>62</v>
      </c>
      <c r="D130" s="11" t="s">
        <v>149</v>
      </c>
      <c r="E130" s="12">
        <v>12.719982006892399</v>
      </c>
      <c r="F130" s="12">
        <v>12.216382854606</v>
      </c>
      <c r="G130" s="12">
        <v>12.6630367968184</v>
      </c>
      <c r="H130" s="12">
        <v>13.680480443617499</v>
      </c>
      <c r="I130" s="12">
        <v>12.866826682140699</v>
      </c>
      <c r="J130" s="12">
        <v>12.911700835345901</v>
      </c>
      <c r="K130" s="12">
        <v>11.9626052485306</v>
      </c>
      <c r="L130" s="12">
        <v>13.0561732229041</v>
      </c>
      <c r="M130" s="12">
        <v>13.3835633983287</v>
      </c>
      <c r="N130" s="12"/>
      <c r="O130" s="12"/>
    </row>
    <row r="131" spans="1:15" x14ac:dyDescent="0.3">
      <c r="A131" s="11" t="str">
        <f t="shared" si="1"/>
        <v>DISTRIBUCION VOLUMEN X CRITERIO (Consumiciones)LecheNOROESTE</v>
      </c>
      <c r="B131" s="11" t="s">
        <v>47</v>
      </c>
      <c r="C131" s="11" t="s">
        <v>62</v>
      </c>
      <c r="D131" s="11" t="s">
        <v>150</v>
      </c>
      <c r="E131" s="12">
        <v>15.923925837861701</v>
      </c>
      <c r="F131" s="12">
        <v>15.479821394659499</v>
      </c>
      <c r="G131" s="12">
        <v>15.4630993403094</v>
      </c>
      <c r="H131" s="12">
        <v>15.396523184511</v>
      </c>
      <c r="I131" s="12">
        <v>16.3076843112947</v>
      </c>
      <c r="J131" s="12">
        <v>15.225354987578299</v>
      </c>
      <c r="K131" s="12">
        <v>16.422260836224002</v>
      </c>
      <c r="L131" s="12">
        <v>16.1601308250779</v>
      </c>
      <c r="M131" s="12">
        <v>16.423838615012599</v>
      </c>
      <c r="N131" s="12"/>
      <c r="O131" s="12"/>
    </row>
    <row r="132" spans="1:15" x14ac:dyDescent="0.3">
      <c r="A132" s="11" t="str">
        <f t="shared" ref="A132:A195" si="2">B132&amp;C132&amp;D132</f>
        <v>DISTRIBUCION VOLUMEN X CRITERIO (Consumiciones)Leche&lt;2MIL</v>
      </c>
      <c r="B132" s="11" t="s">
        <v>47</v>
      </c>
      <c r="C132" s="11" t="s">
        <v>62</v>
      </c>
      <c r="D132" s="11" t="s">
        <v>151</v>
      </c>
      <c r="E132" s="12">
        <v>4.5212421904559204</v>
      </c>
      <c r="F132" s="12">
        <v>3.9615985506361899</v>
      </c>
      <c r="G132" s="12">
        <v>4.2341197421393897</v>
      </c>
      <c r="H132" s="12">
        <v>4.4450491673091399</v>
      </c>
      <c r="I132" s="12">
        <v>4.3499048130316904</v>
      </c>
      <c r="J132" s="12">
        <v>4.6001352882951299</v>
      </c>
      <c r="K132" s="12">
        <v>4.3744242210579403</v>
      </c>
      <c r="L132" s="12">
        <v>4.6020059252766998</v>
      </c>
      <c r="M132" s="12">
        <v>4.7452953707913901</v>
      </c>
      <c r="N132" s="12"/>
      <c r="O132" s="12"/>
    </row>
    <row r="133" spans="1:15" x14ac:dyDescent="0.3">
      <c r="A133" s="11" t="str">
        <f t="shared" si="2"/>
        <v>DISTRIBUCION VOLUMEN X CRITERIO (Consumiciones)Leche2-5MIL</v>
      </c>
      <c r="B133" s="11" t="s">
        <v>47</v>
      </c>
      <c r="C133" s="11" t="s">
        <v>62</v>
      </c>
      <c r="D133" s="11" t="s">
        <v>152</v>
      </c>
      <c r="E133" s="12">
        <v>4.2465911335273496</v>
      </c>
      <c r="F133" s="12">
        <v>4.2177868638392999</v>
      </c>
      <c r="G133" s="12">
        <v>4.8093945336511403</v>
      </c>
      <c r="H133" s="12">
        <v>4.7397179541940204</v>
      </c>
      <c r="I133" s="12">
        <v>4.2433683309000001</v>
      </c>
      <c r="J133" s="12">
        <v>4.4535740366957501</v>
      </c>
      <c r="K133" s="12">
        <v>4.72741209560375</v>
      </c>
      <c r="L133" s="12">
        <v>4.9019375935117999</v>
      </c>
      <c r="M133" s="12">
        <v>4.7687017645120999</v>
      </c>
      <c r="N133" s="12"/>
      <c r="O133" s="12"/>
    </row>
    <row r="134" spans="1:15" x14ac:dyDescent="0.3">
      <c r="A134" s="11" t="str">
        <f t="shared" si="2"/>
        <v>DISTRIBUCION VOLUMEN X CRITERIO (Consumiciones)Leche5-10MIL</v>
      </c>
      <c r="B134" s="11" t="s">
        <v>47</v>
      </c>
      <c r="C134" s="11" t="s">
        <v>62</v>
      </c>
      <c r="D134" s="11" t="s">
        <v>153</v>
      </c>
      <c r="E134" s="12">
        <v>6.9496610538110204</v>
      </c>
      <c r="F134" s="12">
        <v>6.3507005640511096</v>
      </c>
      <c r="G134" s="12">
        <v>6.9210340682989298</v>
      </c>
      <c r="H134" s="12">
        <v>6.6808950510775098</v>
      </c>
      <c r="I134" s="12">
        <v>6.2633232017782703</v>
      </c>
      <c r="J134" s="12">
        <v>6.2593715663225096</v>
      </c>
      <c r="K134" s="12">
        <v>6.6632741814289096</v>
      </c>
      <c r="L134" s="12">
        <v>6.5213628204781999</v>
      </c>
      <c r="M134" s="12">
        <v>6.5210744233833502</v>
      </c>
      <c r="N134" s="12"/>
      <c r="O134" s="12"/>
    </row>
    <row r="135" spans="1:15" x14ac:dyDescent="0.3">
      <c r="A135" s="11" t="str">
        <f t="shared" si="2"/>
        <v>DISTRIBUCION VOLUMEN X CRITERIO (Consumiciones)Leche10-30MIL</v>
      </c>
      <c r="B135" s="11" t="s">
        <v>47</v>
      </c>
      <c r="C135" s="11" t="s">
        <v>62</v>
      </c>
      <c r="D135" s="11" t="s">
        <v>154</v>
      </c>
      <c r="E135" s="12">
        <v>17.339894259752899</v>
      </c>
      <c r="F135" s="12">
        <v>18.410284832332099</v>
      </c>
      <c r="G135" s="12">
        <v>17.4764507046288</v>
      </c>
      <c r="H135" s="12">
        <v>18.290367391060599</v>
      </c>
      <c r="I135" s="12">
        <v>17.961305113927001</v>
      </c>
      <c r="J135" s="12">
        <v>18.0152931529447</v>
      </c>
      <c r="K135" s="12">
        <v>16.9128180615742</v>
      </c>
      <c r="L135" s="12">
        <v>16.971118463488999</v>
      </c>
      <c r="M135" s="12">
        <v>17.0687644612083</v>
      </c>
      <c r="N135" s="12"/>
      <c r="O135" s="12"/>
    </row>
    <row r="136" spans="1:15" x14ac:dyDescent="0.3">
      <c r="A136" s="11" t="str">
        <f t="shared" si="2"/>
        <v>DISTRIBUCION VOLUMEN X CRITERIO (Consumiciones)Leche30-100MIL</v>
      </c>
      <c r="B136" s="11" t="s">
        <v>47</v>
      </c>
      <c r="C136" s="11" t="s">
        <v>62</v>
      </c>
      <c r="D136" s="11" t="s">
        <v>155</v>
      </c>
      <c r="E136" s="12">
        <v>22.466731066826799</v>
      </c>
      <c r="F136" s="12">
        <v>23.532824292209899</v>
      </c>
      <c r="G136" s="12">
        <v>22.3456852749467</v>
      </c>
      <c r="H136" s="12">
        <v>21.7779708158936</v>
      </c>
      <c r="I136" s="12">
        <v>22.920437554917999</v>
      </c>
      <c r="J136" s="12">
        <v>20.647695116195099</v>
      </c>
      <c r="K136" s="12">
        <v>21.7659365317907</v>
      </c>
      <c r="L136" s="12">
        <v>21.744326395443</v>
      </c>
      <c r="M136" s="12">
        <v>21.726351572423098</v>
      </c>
      <c r="N136" s="12"/>
      <c r="O136" s="12"/>
    </row>
    <row r="137" spans="1:15" x14ac:dyDescent="0.3">
      <c r="A137" s="11" t="str">
        <f t="shared" si="2"/>
        <v>DISTRIBUCION VOLUMEN X CRITERIO (Consumiciones)Leche100-200MIL</v>
      </c>
      <c r="B137" s="11" t="s">
        <v>47</v>
      </c>
      <c r="C137" s="11" t="s">
        <v>62</v>
      </c>
      <c r="D137" s="11" t="s">
        <v>156</v>
      </c>
      <c r="E137" s="12">
        <v>12.487103957587101</v>
      </c>
      <c r="F137" s="12">
        <v>11.8365258640373</v>
      </c>
      <c r="G137" s="12">
        <v>12.8785641733219</v>
      </c>
      <c r="H137" s="12">
        <v>12.8869048551035</v>
      </c>
      <c r="I137" s="12">
        <v>12.986445230902699</v>
      </c>
      <c r="J137" s="12">
        <v>12.539795811446201</v>
      </c>
      <c r="K137" s="12">
        <v>11.872365570091899</v>
      </c>
      <c r="L137" s="12">
        <v>11.257362585299299</v>
      </c>
      <c r="M137" s="12">
        <v>11.798008135469599</v>
      </c>
      <c r="N137" s="12"/>
      <c r="O137" s="12"/>
    </row>
    <row r="138" spans="1:15" x14ac:dyDescent="0.3">
      <c r="A138" s="11" t="str">
        <f t="shared" si="2"/>
        <v>DISTRIBUCION VOLUMEN X CRITERIO (Consumiciones)Leche200-500MIL</v>
      </c>
      <c r="B138" s="11" t="s">
        <v>47</v>
      </c>
      <c r="C138" s="11" t="s">
        <v>62</v>
      </c>
      <c r="D138" s="11" t="s">
        <v>157</v>
      </c>
      <c r="E138" s="12">
        <v>13.746939135188301</v>
      </c>
      <c r="F138" s="12">
        <v>12.336563194821199</v>
      </c>
      <c r="G138" s="12">
        <v>12.4494728562443</v>
      </c>
      <c r="H138" s="12">
        <v>12.964862957203399</v>
      </c>
      <c r="I138" s="12">
        <v>13.1848768310109</v>
      </c>
      <c r="J138" s="12">
        <v>14.0685054809063</v>
      </c>
      <c r="K138" s="12">
        <v>14.6353131980113</v>
      </c>
      <c r="L138" s="12">
        <v>13.6546248025506</v>
      </c>
      <c r="M138" s="12">
        <v>13.6559276901832</v>
      </c>
      <c r="N138" s="12"/>
      <c r="O138" s="12"/>
    </row>
    <row r="139" spans="1:15" x14ac:dyDescent="0.3">
      <c r="A139" s="11" t="str">
        <f t="shared" si="2"/>
        <v>DISTRIBUCION VOLUMEN X CRITERIO (Consumiciones)Leche&gt;500MIL</v>
      </c>
      <c r="B139" s="11" t="s">
        <v>47</v>
      </c>
      <c r="C139" s="11" t="s">
        <v>62</v>
      </c>
      <c r="D139" s="11" t="s">
        <v>158</v>
      </c>
      <c r="E139" s="12">
        <v>18.241829517867199</v>
      </c>
      <c r="F139" s="12">
        <v>19.353700348121201</v>
      </c>
      <c r="G139" s="12">
        <v>18.8852816307141</v>
      </c>
      <c r="H139" s="12">
        <v>18.2142255452057</v>
      </c>
      <c r="I139" s="12">
        <v>18.0903285799325</v>
      </c>
      <c r="J139" s="12">
        <v>19.415623138464099</v>
      </c>
      <c r="K139" s="12">
        <v>19.0484690070097</v>
      </c>
      <c r="L139" s="12">
        <v>20.347257995654001</v>
      </c>
      <c r="M139" s="12">
        <v>19.715873785566099</v>
      </c>
      <c r="N139" s="12"/>
      <c r="O139" s="12"/>
    </row>
    <row r="140" spans="1:15" x14ac:dyDescent="0.3">
      <c r="A140" s="11" t="str">
        <f t="shared" si="2"/>
        <v>DISTRIBUCION VOLUMEN X CRITERIO (Consumiciones)LecheDE 15 A 19 AÑOS</v>
      </c>
      <c r="B140" s="11" t="s">
        <v>47</v>
      </c>
      <c r="C140" s="11" t="s">
        <v>62</v>
      </c>
      <c r="D140" s="11" t="s">
        <v>159</v>
      </c>
      <c r="E140" s="12">
        <v>0.90541988571405196</v>
      </c>
      <c r="F140" s="12">
        <v>0.77168554530361699</v>
      </c>
      <c r="G140" s="12">
        <v>0.17838516645043001</v>
      </c>
      <c r="H140" s="12">
        <v>0.46008244550761501</v>
      </c>
      <c r="I140" s="12">
        <v>0.58512704266682802</v>
      </c>
      <c r="J140" s="12">
        <v>1.3425953370719701</v>
      </c>
      <c r="K140" s="12">
        <v>0.60390558254675697</v>
      </c>
      <c r="L140" s="12">
        <v>0.80915645649720902</v>
      </c>
      <c r="M140" s="12">
        <v>0.78361474138591602</v>
      </c>
      <c r="N140" s="12"/>
      <c r="O140" s="12"/>
    </row>
    <row r="141" spans="1:15" x14ac:dyDescent="0.3">
      <c r="A141" s="11" t="str">
        <f t="shared" si="2"/>
        <v>DISTRIBUCION VOLUMEN X CRITERIO (Consumiciones)LecheDE 20 A 24 AÑOS</v>
      </c>
      <c r="B141" s="11" t="s">
        <v>47</v>
      </c>
      <c r="C141" s="11" t="s">
        <v>62</v>
      </c>
      <c r="D141" s="11" t="s">
        <v>160</v>
      </c>
      <c r="E141" s="12">
        <v>1.5508214350579199</v>
      </c>
      <c r="F141" s="12">
        <v>1.5201110691505499</v>
      </c>
      <c r="G141" s="12">
        <v>1.5669143739026501</v>
      </c>
      <c r="H141" s="12">
        <v>1.5882202630314799</v>
      </c>
      <c r="I141" s="12">
        <v>1.40119923684928</v>
      </c>
      <c r="J141" s="12">
        <v>2.0168988603034599</v>
      </c>
      <c r="K141" s="12">
        <v>1.80902345318113</v>
      </c>
      <c r="L141" s="12">
        <v>1.9452221260921001</v>
      </c>
      <c r="M141" s="12">
        <v>1.73291934497892</v>
      </c>
      <c r="N141" s="12"/>
      <c r="O141" s="12"/>
    </row>
    <row r="142" spans="1:15" x14ac:dyDescent="0.3">
      <c r="A142" s="11" t="str">
        <f t="shared" si="2"/>
        <v>DISTRIBUCION VOLUMEN X CRITERIO (Consumiciones)LecheDE 25 A 34 AÑOS</v>
      </c>
      <c r="B142" s="11" t="s">
        <v>47</v>
      </c>
      <c r="C142" s="11" t="s">
        <v>62</v>
      </c>
      <c r="D142" s="11" t="s">
        <v>161</v>
      </c>
      <c r="E142" s="12">
        <v>6.1358187594029001</v>
      </c>
      <c r="F142" s="12">
        <v>6.2884061737991201</v>
      </c>
      <c r="G142" s="12">
        <v>5.9706176885883204</v>
      </c>
      <c r="H142" s="12">
        <v>5.7492338843270199</v>
      </c>
      <c r="I142" s="12">
        <v>5.40597332489296</v>
      </c>
      <c r="J142" s="12">
        <v>5.5636077690473096</v>
      </c>
      <c r="K142" s="12">
        <v>5.3745779765519703</v>
      </c>
      <c r="L142" s="12">
        <v>5.5397440310545498</v>
      </c>
      <c r="M142" s="12">
        <v>5.5200218347816197</v>
      </c>
      <c r="N142" s="12"/>
      <c r="O142" s="12"/>
    </row>
    <row r="143" spans="1:15" x14ac:dyDescent="0.3">
      <c r="A143" s="11" t="str">
        <f t="shared" si="2"/>
        <v>DISTRIBUCION VOLUMEN X CRITERIO (Consumiciones)LecheDE 35 A 49 AÑOS</v>
      </c>
      <c r="B143" s="11" t="s">
        <v>47</v>
      </c>
      <c r="C143" s="11" t="s">
        <v>62</v>
      </c>
      <c r="D143" s="11" t="s">
        <v>162</v>
      </c>
      <c r="E143" s="12">
        <v>27.111878243223099</v>
      </c>
      <c r="F143" s="12">
        <v>26.868399537903802</v>
      </c>
      <c r="G143" s="12">
        <v>25.966076124022301</v>
      </c>
      <c r="H143" s="12">
        <v>24.074401371336101</v>
      </c>
      <c r="I143" s="12">
        <v>24.624700617461102</v>
      </c>
      <c r="J143" s="12">
        <v>25.386448034971199</v>
      </c>
      <c r="K143" s="12">
        <v>24.279372445986098</v>
      </c>
      <c r="L143" s="12">
        <v>24.131302955835899</v>
      </c>
      <c r="M143" s="12">
        <v>24.216828218323201</v>
      </c>
      <c r="N143" s="12"/>
      <c r="O143" s="12"/>
    </row>
    <row r="144" spans="1:15" x14ac:dyDescent="0.3">
      <c r="A144" s="11" t="str">
        <f t="shared" si="2"/>
        <v>DISTRIBUCION VOLUMEN X CRITERIO (Consumiciones)LecheDE 50 A 59 AÑOS</v>
      </c>
      <c r="B144" s="11" t="s">
        <v>47</v>
      </c>
      <c r="C144" s="11" t="s">
        <v>62</v>
      </c>
      <c r="D144" s="11" t="s">
        <v>163</v>
      </c>
      <c r="E144" s="12">
        <v>25.546085948340998</v>
      </c>
      <c r="F144" s="12">
        <v>26.650545757472599</v>
      </c>
      <c r="G144" s="12">
        <v>28.606431953517301</v>
      </c>
      <c r="H144" s="12">
        <v>27.952960215846399</v>
      </c>
      <c r="I144" s="12">
        <v>27.233040764640201</v>
      </c>
      <c r="J144" s="12">
        <v>26.546799912713102</v>
      </c>
      <c r="K144" s="12">
        <v>27.306004312873799</v>
      </c>
      <c r="L144" s="12">
        <v>26.9541226888464</v>
      </c>
      <c r="M144" s="12">
        <v>26.029000437926101</v>
      </c>
      <c r="N144" s="12"/>
      <c r="O144" s="12"/>
    </row>
    <row r="145" spans="1:15" x14ac:dyDescent="0.3">
      <c r="A145" s="11" t="str">
        <f t="shared" si="2"/>
        <v>DISTRIBUCION VOLUMEN X CRITERIO (Consumiciones)LecheDE 60 A 75 AÑOS</v>
      </c>
      <c r="B145" s="11" t="s">
        <v>47</v>
      </c>
      <c r="C145" s="11" t="s">
        <v>62</v>
      </c>
      <c r="D145" s="11" t="s">
        <v>164</v>
      </c>
      <c r="E145" s="12">
        <v>38.749965737782702</v>
      </c>
      <c r="F145" s="12">
        <v>37.900845100791599</v>
      </c>
      <c r="G145" s="12">
        <v>37.711576633083403</v>
      </c>
      <c r="H145" s="12">
        <v>40.175087102012803</v>
      </c>
      <c r="I145" s="12">
        <v>40.749952290150397</v>
      </c>
      <c r="J145" s="12">
        <v>39.143659058115297</v>
      </c>
      <c r="K145" s="12">
        <v>40.627122983808697</v>
      </c>
      <c r="L145" s="12">
        <v>40.620448323376401</v>
      </c>
      <c r="M145" s="12">
        <v>41.717604236752997</v>
      </c>
      <c r="N145" s="12"/>
      <c r="O145" s="12"/>
    </row>
    <row r="146" spans="1:15" x14ac:dyDescent="0.3">
      <c r="A146" s="11" t="str">
        <f t="shared" si="2"/>
        <v>DISTRIBUCION VOLUMEN X CRITERIO (Consumiciones)LecheNIVEL ALTO</v>
      </c>
      <c r="B146" s="11" t="s">
        <v>47</v>
      </c>
      <c r="C146" s="11" t="s">
        <v>62</v>
      </c>
      <c r="D146" s="11" t="s">
        <v>165</v>
      </c>
      <c r="E146" s="12">
        <v>24.335995667718699</v>
      </c>
      <c r="F146" s="12">
        <v>24.276952283823</v>
      </c>
      <c r="G146" s="12">
        <v>24.218522660676499</v>
      </c>
      <c r="H146" s="12">
        <v>24.400920403509499</v>
      </c>
      <c r="I146" s="12">
        <v>25.1922694011005</v>
      </c>
      <c r="J146" s="12">
        <v>25.5950906562956</v>
      </c>
      <c r="K146" s="12">
        <v>24.412644362899002</v>
      </c>
      <c r="L146" s="12">
        <v>24.975865111250201</v>
      </c>
      <c r="M146" s="12">
        <v>25.5165150704177</v>
      </c>
      <c r="N146" s="12"/>
      <c r="O146" s="12"/>
    </row>
    <row r="147" spans="1:15" x14ac:dyDescent="0.3">
      <c r="A147" s="11" t="str">
        <f t="shared" si="2"/>
        <v>DISTRIBUCION VOLUMEN X CRITERIO (Consumiciones)LecheNIVEL MEDIO ALTO</v>
      </c>
      <c r="B147" s="11" t="s">
        <v>47</v>
      </c>
      <c r="C147" s="11" t="s">
        <v>62</v>
      </c>
      <c r="D147" s="11" t="s">
        <v>166</v>
      </c>
      <c r="E147" s="12">
        <v>14.517978634209401</v>
      </c>
      <c r="F147" s="12">
        <v>13.141606970973999</v>
      </c>
      <c r="G147" s="12">
        <v>13.3050863135983</v>
      </c>
      <c r="H147" s="12">
        <v>12.180666140161099</v>
      </c>
      <c r="I147" s="12">
        <v>11.805744110742699</v>
      </c>
      <c r="J147" s="12">
        <v>12.0728044571437</v>
      </c>
      <c r="K147" s="12">
        <v>12.908214403351501</v>
      </c>
      <c r="L147" s="12">
        <v>13.069856667371999</v>
      </c>
      <c r="M147" s="12">
        <v>11.6086820102988</v>
      </c>
      <c r="N147" s="12"/>
      <c r="O147" s="12"/>
    </row>
    <row r="148" spans="1:15" x14ac:dyDescent="0.3">
      <c r="A148" s="11" t="str">
        <f t="shared" si="2"/>
        <v>DISTRIBUCION VOLUMEN X CRITERIO (Consumiciones)LecheNIVEL MEDIO</v>
      </c>
      <c r="B148" s="11" t="s">
        <v>47</v>
      </c>
      <c r="C148" s="11" t="s">
        <v>62</v>
      </c>
      <c r="D148" s="11" t="s">
        <v>167</v>
      </c>
      <c r="E148" s="12">
        <v>22.648575703617901</v>
      </c>
      <c r="F148" s="12">
        <v>23.0052613170363</v>
      </c>
      <c r="G148" s="12">
        <v>22.0164964425406</v>
      </c>
      <c r="H148" s="12">
        <v>23.2192359072607</v>
      </c>
      <c r="I148" s="12">
        <v>24.045417708137801</v>
      </c>
      <c r="J148" s="12">
        <v>24.131987158186401</v>
      </c>
      <c r="K148" s="12">
        <v>26.0587706251094</v>
      </c>
      <c r="L148" s="12">
        <v>24.1360919904848</v>
      </c>
      <c r="M148" s="12">
        <v>25.569082978322399</v>
      </c>
      <c r="N148" s="12"/>
      <c r="O148" s="12"/>
    </row>
    <row r="149" spans="1:15" x14ac:dyDescent="0.3">
      <c r="A149" s="11" t="str">
        <f t="shared" si="2"/>
        <v>DISTRIBUCION VOLUMEN X CRITERIO (Consumiciones)LecheNIVEL MEDIO BAJO</v>
      </c>
      <c r="B149" s="11" t="s">
        <v>47</v>
      </c>
      <c r="C149" s="11" t="s">
        <v>62</v>
      </c>
      <c r="D149" s="11" t="s">
        <v>168</v>
      </c>
      <c r="E149" s="12">
        <v>16.827603025526699</v>
      </c>
      <c r="F149" s="12">
        <v>16.7427357547433</v>
      </c>
      <c r="G149" s="12">
        <v>17.4180936887172</v>
      </c>
      <c r="H149" s="12">
        <v>17.487976696806101</v>
      </c>
      <c r="I149" s="12">
        <v>17.196982979090901</v>
      </c>
      <c r="J149" s="12">
        <v>17.432534495791501</v>
      </c>
      <c r="K149" s="12">
        <v>17.6729813640621</v>
      </c>
      <c r="L149" s="12">
        <v>17.050853668499698</v>
      </c>
      <c r="M149" s="12">
        <v>16.6157542647456</v>
      </c>
      <c r="N149" s="12"/>
      <c r="O149" s="12"/>
    </row>
    <row r="150" spans="1:15" x14ac:dyDescent="0.3">
      <c r="A150" s="11" t="str">
        <f t="shared" si="2"/>
        <v>DISTRIBUCION VOLUMEN X CRITERIO (Consumiciones)LecheNIVEL BAJO</v>
      </c>
      <c r="B150" s="11" t="s">
        <v>47</v>
      </c>
      <c r="C150" s="11" t="s">
        <v>62</v>
      </c>
      <c r="D150" s="11" t="s">
        <v>169</v>
      </c>
      <c r="E150" s="12">
        <v>21.669836722282898</v>
      </c>
      <c r="F150" s="12">
        <v>22.8334281834717</v>
      </c>
      <c r="G150" s="12">
        <v>23.041803878412601</v>
      </c>
      <c r="H150" s="12">
        <v>22.711188326357401</v>
      </c>
      <c r="I150" s="12">
        <v>21.759578043228998</v>
      </c>
      <c r="J150" s="12">
        <v>20.767580028217601</v>
      </c>
      <c r="K150" s="12">
        <v>18.947398894504399</v>
      </c>
      <c r="L150" s="12">
        <v>20.7673257257985</v>
      </c>
      <c r="M150" s="12">
        <v>20.689960083289801</v>
      </c>
      <c r="N150" s="12"/>
      <c r="O150" s="12"/>
    </row>
    <row r="151" spans="1:15" x14ac:dyDescent="0.3">
      <c r="A151" s="11" t="str">
        <f t="shared" si="2"/>
        <v>DISTRIBUCION VOLUMEN X CRITERIO (Consumiciones)LecheHOMBRE</v>
      </c>
      <c r="B151" s="11" t="s">
        <v>47</v>
      </c>
      <c r="C151" s="11" t="s">
        <v>62</v>
      </c>
      <c r="D151" s="11" t="s">
        <v>170</v>
      </c>
      <c r="E151" s="12">
        <v>61.704831574624897</v>
      </c>
      <c r="F151" s="12">
        <v>59.269884218806098</v>
      </c>
      <c r="G151" s="12">
        <v>59.438994434345403</v>
      </c>
      <c r="H151" s="12">
        <v>60.451646561545097</v>
      </c>
      <c r="I151" s="12">
        <v>61.359288525897497</v>
      </c>
      <c r="J151" s="12">
        <v>59.357883683468998</v>
      </c>
      <c r="K151" s="12">
        <v>59.989571646200197</v>
      </c>
      <c r="L151" s="12">
        <v>60.654610787531297</v>
      </c>
      <c r="M151" s="12">
        <v>62.1936125433662</v>
      </c>
      <c r="N151" s="12"/>
      <c r="O151" s="12"/>
    </row>
    <row r="152" spans="1:15" x14ac:dyDescent="0.3">
      <c r="A152" s="11" t="str">
        <f t="shared" si="2"/>
        <v>DISTRIBUCION VOLUMEN X CRITERIO (Consumiciones)LecheMUJER</v>
      </c>
      <c r="B152" s="11" t="s">
        <v>47</v>
      </c>
      <c r="C152" s="11" t="s">
        <v>62</v>
      </c>
      <c r="D152" s="11" t="s">
        <v>171</v>
      </c>
      <c r="E152" s="12">
        <v>38.295142808764098</v>
      </c>
      <c r="F152" s="12">
        <v>40.730084801290303</v>
      </c>
      <c r="G152" s="12">
        <v>40.561005565654597</v>
      </c>
      <c r="H152" s="12">
        <v>39.548322123692103</v>
      </c>
      <c r="I152" s="12">
        <v>38.640711474102503</v>
      </c>
      <c r="J152" s="12">
        <v>40.642116316531002</v>
      </c>
      <c r="K152" s="12">
        <v>40.010428353799803</v>
      </c>
      <c r="L152" s="12">
        <v>39.345389212468703</v>
      </c>
      <c r="M152" s="12">
        <v>37.8063874566339</v>
      </c>
      <c r="N152" s="12"/>
      <c r="O152" s="12"/>
    </row>
    <row r="153" spans="1:15" x14ac:dyDescent="0.3">
      <c r="A153" s="11" t="str">
        <f t="shared" si="2"/>
        <v>DISTRIBUCION VOLUMEN X CRITERIO (Consumiciones)Leche SolaT.ESPAÑA</v>
      </c>
      <c r="B153" s="11" t="s">
        <v>47</v>
      </c>
      <c r="C153" s="11" t="s">
        <v>64</v>
      </c>
      <c r="D153" s="11" t="s">
        <v>142</v>
      </c>
      <c r="E153" s="12">
        <v>100</v>
      </c>
      <c r="F153" s="12">
        <v>100</v>
      </c>
      <c r="G153" s="12">
        <v>100</v>
      </c>
      <c r="H153" s="12">
        <v>100</v>
      </c>
      <c r="I153" s="12">
        <v>100</v>
      </c>
      <c r="J153" s="12">
        <v>100</v>
      </c>
      <c r="K153" s="12">
        <v>100</v>
      </c>
      <c r="L153" s="12">
        <v>100</v>
      </c>
      <c r="M153" s="12">
        <v>100</v>
      </c>
      <c r="N153" s="12"/>
      <c r="O153" s="12"/>
    </row>
    <row r="154" spans="1:15" x14ac:dyDescent="0.3">
      <c r="A154" s="11" t="str">
        <f t="shared" si="2"/>
        <v>DISTRIBUCION VOLUMEN X CRITERIO (Consumiciones)Leche SolaBCN AM</v>
      </c>
      <c r="B154" s="11" t="s">
        <v>47</v>
      </c>
      <c r="C154" s="11" t="s">
        <v>64</v>
      </c>
      <c r="D154" s="11" t="s">
        <v>143</v>
      </c>
      <c r="E154" s="12">
        <v>7.0431761110354101</v>
      </c>
      <c r="F154" s="12">
        <v>11.606868144866899</v>
      </c>
      <c r="G154" s="12">
        <v>3.8141126270643202</v>
      </c>
      <c r="H154" s="12">
        <v>15.380271545073001</v>
      </c>
      <c r="I154" s="12">
        <v>11.7602253798012</v>
      </c>
      <c r="J154" s="12">
        <v>17.1712755185414</v>
      </c>
      <c r="K154" s="12">
        <v>11.1554609845172</v>
      </c>
      <c r="L154" s="12">
        <v>7.8421180018722696</v>
      </c>
      <c r="M154" s="12">
        <v>4.4787373926764298</v>
      </c>
      <c r="N154" s="12"/>
      <c r="O154" s="12"/>
    </row>
    <row r="155" spans="1:15" x14ac:dyDescent="0.3">
      <c r="A155" s="11" t="str">
        <f t="shared" si="2"/>
        <v>DISTRIBUCION VOLUMEN X CRITERIO (Consumiciones)Leche SolaREST.CAT ARAGON</v>
      </c>
      <c r="B155" s="11" t="s">
        <v>47</v>
      </c>
      <c r="C155" s="11" t="s">
        <v>64</v>
      </c>
      <c r="D155" s="11" t="s">
        <v>144</v>
      </c>
      <c r="E155" s="12">
        <v>15.366143673797801</v>
      </c>
      <c r="F155" s="12">
        <v>21.456239042337</v>
      </c>
      <c r="G155" s="12">
        <v>25.540778135226699</v>
      </c>
      <c r="H155" s="12">
        <v>15.3093906601787</v>
      </c>
      <c r="I155" s="12">
        <v>7.6207427939403196</v>
      </c>
      <c r="J155" s="12">
        <v>11.1531272979819</v>
      </c>
      <c r="K155" s="12">
        <v>7.02488416317515</v>
      </c>
      <c r="L155" s="12">
        <v>5.1964138455856199</v>
      </c>
      <c r="M155" s="12">
        <v>10.062024866439099</v>
      </c>
      <c r="N155" s="12"/>
      <c r="O155" s="12"/>
    </row>
    <row r="156" spans="1:15" x14ac:dyDescent="0.3">
      <c r="A156" s="11" t="str">
        <f t="shared" si="2"/>
        <v>DISTRIBUCION VOLUMEN X CRITERIO (Consumiciones)Leche SolaLEVANTE</v>
      </c>
      <c r="B156" s="11" t="s">
        <v>47</v>
      </c>
      <c r="C156" s="11" t="s">
        <v>64</v>
      </c>
      <c r="D156" s="11" t="s">
        <v>145</v>
      </c>
      <c r="E156" s="12">
        <v>12.662491159084601</v>
      </c>
      <c r="F156" s="12">
        <v>10.7133750305312</v>
      </c>
      <c r="G156" s="12">
        <v>15.8406104928365</v>
      </c>
      <c r="H156" s="12">
        <v>12.3650855555014</v>
      </c>
      <c r="I156" s="12">
        <v>4.93554507701944</v>
      </c>
      <c r="J156" s="12">
        <v>9.0414497566327796</v>
      </c>
      <c r="K156" s="12">
        <v>24.2686735414777</v>
      </c>
      <c r="L156" s="12">
        <v>34.561493039409399</v>
      </c>
      <c r="M156" s="12">
        <v>17.7907659116477</v>
      </c>
      <c r="N156" s="12"/>
      <c r="O156" s="12"/>
    </row>
    <row r="157" spans="1:15" x14ac:dyDescent="0.3">
      <c r="A157" s="11" t="str">
        <f t="shared" si="2"/>
        <v>DISTRIBUCION VOLUMEN X CRITERIO (Consumiciones)Leche SolaANDALUCIA</v>
      </c>
      <c r="B157" s="11" t="s">
        <v>47</v>
      </c>
      <c r="C157" s="11" t="s">
        <v>64</v>
      </c>
      <c r="D157" s="11" t="s">
        <v>146</v>
      </c>
      <c r="E157" s="12">
        <v>22.6750403924393</v>
      </c>
      <c r="F157" s="12">
        <v>13.6551374894979</v>
      </c>
      <c r="G157" s="12">
        <v>13.0588566438519</v>
      </c>
      <c r="H157" s="12">
        <v>20.072696557782699</v>
      </c>
      <c r="I157" s="12">
        <v>38.880298874442701</v>
      </c>
      <c r="J157" s="12">
        <v>22.105575122850802</v>
      </c>
      <c r="K157" s="12">
        <v>27.282111487020199</v>
      </c>
      <c r="L157" s="12">
        <v>22.554759199779301</v>
      </c>
      <c r="M157" s="12">
        <v>39.041916459284003</v>
      </c>
      <c r="N157" s="12"/>
      <c r="O157" s="12"/>
    </row>
    <row r="158" spans="1:15" x14ac:dyDescent="0.3">
      <c r="A158" s="11" t="str">
        <f t="shared" si="2"/>
        <v>DISTRIBUCION VOLUMEN X CRITERIO (Consumiciones)Leche SolaMDD AM</v>
      </c>
      <c r="B158" s="11" t="s">
        <v>47</v>
      </c>
      <c r="C158" s="11" t="s">
        <v>64</v>
      </c>
      <c r="D158" s="11" t="s">
        <v>147</v>
      </c>
      <c r="E158" s="12">
        <v>14.7697274078111</v>
      </c>
      <c r="F158" s="12">
        <v>16.779891055307399</v>
      </c>
      <c r="G158" s="12">
        <v>14.679854875429101</v>
      </c>
      <c r="H158" s="12">
        <v>10.062444224021201</v>
      </c>
      <c r="I158" s="12">
        <v>11.6886820276368</v>
      </c>
      <c r="J158" s="12">
        <v>12.148365004143701</v>
      </c>
      <c r="K158" s="12">
        <v>10.606935891636001</v>
      </c>
      <c r="L158" s="12">
        <v>14.960341050779601</v>
      </c>
      <c r="M158" s="12">
        <v>13.609890083131599</v>
      </c>
      <c r="N158" s="12"/>
      <c r="O158" s="12"/>
    </row>
    <row r="159" spans="1:15" x14ac:dyDescent="0.3">
      <c r="A159" s="11" t="str">
        <f t="shared" si="2"/>
        <v>DISTRIBUCION VOLUMEN X CRITERIO (Consumiciones)Leche SolaRTO CENTRO</v>
      </c>
      <c r="B159" s="11" t="s">
        <v>47</v>
      </c>
      <c r="C159" s="11" t="s">
        <v>64</v>
      </c>
      <c r="D159" s="11" t="s">
        <v>148</v>
      </c>
      <c r="E159" s="12">
        <v>13.912427893818201</v>
      </c>
      <c r="F159" s="12">
        <v>11.668160723899501</v>
      </c>
      <c r="G159" s="12">
        <v>14.782495681164001</v>
      </c>
      <c r="H159" s="12">
        <v>12.0580876039784</v>
      </c>
      <c r="I159" s="12">
        <v>14.4150121702551</v>
      </c>
      <c r="J159" s="12">
        <v>2.8929140452651398</v>
      </c>
      <c r="K159" s="12">
        <v>6.6172588634580798</v>
      </c>
      <c r="L159" s="12">
        <v>7.8991096471495403</v>
      </c>
      <c r="M159" s="12">
        <v>5.74443475847022</v>
      </c>
      <c r="N159" s="12"/>
      <c r="O159" s="12"/>
    </row>
    <row r="160" spans="1:15" x14ac:dyDescent="0.3">
      <c r="A160" s="11" t="str">
        <f t="shared" si="2"/>
        <v>DISTRIBUCION VOLUMEN X CRITERIO (Consumiciones)Leche SolaNORTE-CENTRO</v>
      </c>
      <c r="B160" s="11" t="s">
        <v>47</v>
      </c>
      <c r="C160" s="11" t="s">
        <v>64</v>
      </c>
      <c r="D160" s="11" t="s">
        <v>149</v>
      </c>
      <c r="E160" s="12">
        <v>8.4952826821877494</v>
      </c>
      <c r="F160" s="12">
        <v>10.1249125624851</v>
      </c>
      <c r="G160" s="12">
        <v>4.8798063934835598</v>
      </c>
      <c r="H160" s="12">
        <v>4.15980408640812</v>
      </c>
      <c r="I160" s="12">
        <v>3.99947463476878</v>
      </c>
      <c r="J160" s="12">
        <v>16.6747254094055</v>
      </c>
      <c r="K160" s="12">
        <v>7.1593073115840804</v>
      </c>
      <c r="L160" s="12">
        <v>1.95015829414191</v>
      </c>
      <c r="M160" s="12">
        <v>6.6645392695909704</v>
      </c>
      <c r="N160" s="12"/>
      <c r="O160" s="12"/>
    </row>
    <row r="161" spans="1:15" x14ac:dyDescent="0.3">
      <c r="A161" s="11" t="str">
        <f t="shared" si="2"/>
        <v>DISTRIBUCION VOLUMEN X CRITERIO (Consumiciones)Leche SolaNOROESTE</v>
      </c>
      <c r="B161" s="11" t="s">
        <v>47</v>
      </c>
      <c r="C161" s="11" t="s">
        <v>64</v>
      </c>
      <c r="D161" s="11" t="s">
        <v>150</v>
      </c>
      <c r="E161" s="12">
        <v>5.0756879692173902</v>
      </c>
      <c r="F161" s="12">
        <v>3.9954253288950698</v>
      </c>
      <c r="G161" s="12">
        <v>7.4034961031906104</v>
      </c>
      <c r="H161" s="12">
        <v>10.5922128028319</v>
      </c>
      <c r="I161" s="12">
        <v>6.7000166883489696</v>
      </c>
      <c r="J161" s="12">
        <v>8.8125671156607108</v>
      </c>
      <c r="K161" s="12">
        <v>5.8853509521373599</v>
      </c>
      <c r="L161" s="12">
        <v>5.0355950532676097</v>
      </c>
      <c r="M161" s="12">
        <v>2.6076888237385401</v>
      </c>
      <c r="N161" s="12"/>
      <c r="O161" s="12"/>
    </row>
    <row r="162" spans="1:15" x14ac:dyDescent="0.3">
      <c r="A162" s="11" t="str">
        <f t="shared" si="2"/>
        <v>DISTRIBUCION VOLUMEN X CRITERIO (Consumiciones)Leche Sola&lt;2MIL</v>
      </c>
      <c r="B162" s="11" t="s">
        <v>47</v>
      </c>
      <c r="C162" s="11" t="s">
        <v>64</v>
      </c>
      <c r="D162" s="11" t="s">
        <v>151</v>
      </c>
      <c r="E162" s="12">
        <v>6.136458313056</v>
      </c>
      <c r="F162" s="12">
        <v>3.9820026846141099</v>
      </c>
      <c r="G162" s="12">
        <v>5.2798810147913704</v>
      </c>
      <c r="H162" s="12">
        <v>3.16643303350688</v>
      </c>
      <c r="I162" s="12">
        <v>35.066293230532501</v>
      </c>
      <c r="J162" s="12">
        <v>3.2852218610297301</v>
      </c>
      <c r="K162" s="12">
        <v>7.9883212012478699</v>
      </c>
      <c r="L162" s="12">
        <v>11.300835112636401</v>
      </c>
      <c r="M162" s="12">
        <v>26.5851015647448</v>
      </c>
      <c r="N162" s="12"/>
      <c r="O162" s="12"/>
    </row>
    <row r="163" spans="1:15" x14ac:dyDescent="0.3">
      <c r="A163" s="11" t="str">
        <f t="shared" si="2"/>
        <v>DISTRIBUCION VOLUMEN X CRITERIO (Consumiciones)Leche Sola2-5MIL</v>
      </c>
      <c r="B163" s="11" t="s">
        <v>47</v>
      </c>
      <c r="C163" s="11" t="s">
        <v>64</v>
      </c>
      <c r="D163" s="11" t="s">
        <v>152</v>
      </c>
      <c r="E163" s="12">
        <v>9.3558200800711209</v>
      </c>
      <c r="F163" s="12">
        <v>2.3189571352635499</v>
      </c>
      <c r="G163" s="12">
        <v>2.72741938781322</v>
      </c>
      <c r="H163" s="12">
        <v>3.4435554556244599</v>
      </c>
      <c r="I163" s="12">
        <v>1.9627654453729599</v>
      </c>
      <c r="J163" s="12">
        <v>1.9298783601601399</v>
      </c>
      <c r="K163" s="12">
        <v>3.40482962088605</v>
      </c>
      <c r="L163" s="12">
        <v>1.95170904806654</v>
      </c>
      <c r="M163" s="12">
        <v>1.3624100868328699</v>
      </c>
      <c r="N163" s="12"/>
      <c r="O163" s="12"/>
    </row>
    <row r="164" spans="1:15" x14ac:dyDescent="0.3">
      <c r="A164" s="11" t="str">
        <f t="shared" si="2"/>
        <v>DISTRIBUCION VOLUMEN X CRITERIO (Consumiciones)Leche Sola5-10MIL</v>
      </c>
      <c r="B164" s="11" t="s">
        <v>47</v>
      </c>
      <c r="C164" s="11" t="s">
        <v>64</v>
      </c>
      <c r="D164" s="11" t="s">
        <v>153</v>
      </c>
      <c r="E164" s="12">
        <v>4.01165054213467</v>
      </c>
      <c r="F164" s="12">
        <v>1.7601345461412199</v>
      </c>
      <c r="G164" s="12">
        <v>4.5784881810654596</v>
      </c>
      <c r="H164" s="12">
        <v>13.496677567336601</v>
      </c>
      <c r="I164" s="12">
        <v>2.8707208448776802</v>
      </c>
      <c r="J164" s="12">
        <v>7.8496470591668297</v>
      </c>
      <c r="K164" s="12">
        <v>3.7316531476090198</v>
      </c>
      <c r="L164" s="12" t="s">
        <v>134</v>
      </c>
      <c r="M164" s="12">
        <v>1.2093161485752699</v>
      </c>
      <c r="N164" s="12"/>
      <c r="O164" s="12"/>
    </row>
    <row r="165" spans="1:15" x14ac:dyDescent="0.3">
      <c r="A165" s="11" t="str">
        <f t="shared" si="2"/>
        <v>DISTRIBUCION VOLUMEN X CRITERIO (Consumiciones)Leche Sola10-30MIL</v>
      </c>
      <c r="B165" s="11" t="s">
        <v>47</v>
      </c>
      <c r="C165" s="11" t="s">
        <v>64</v>
      </c>
      <c r="D165" s="11" t="s">
        <v>154</v>
      </c>
      <c r="E165" s="12">
        <v>17.879611064608401</v>
      </c>
      <c r="F165" s="12">
        <v>19.881779790883101</v>
      </c>
      <c r="G165" s="12">
        <v>8.5082674859920804</v>
      </c>
      <c r="H165" s="12">
        <v>16.8328993958038</v>
      </c>
      <c r="I165" s="12">
        <v>6.1376358046761696</v>
      </c>
      <c r="J165" s="12">
        <v>17.6563685466833</v>
      </c>
      <c r="K165" s="12">
        <v>14.1704214625319</v>
      </c>
      <c r="L165" s="12">
        <v>14.579661891049501</v>
      </c>
      <c r="M165" s="12">
        <v>10.986310309393801</v>
      </c>
      <c r="N165" s="12"/>
      <c r="O165" s="12"/>
    </row>
    <row r="166" spans="1:15" x14ac:dyDescent="0.3">
      <c r="A166" s="11" t="str">
        <f t="shared" si="2"/>
        <v>DISTRIBUCION VOLUMEN X CRITERIO (Consumiciones)Leche Sola30-100MIL</v>
      </c>
      <c r="B166" s="11" t="s">
        <v>47</v>
      </c>
      <c r="C166" s="11" t="s">
        <v>64</v>
      </c>
      <c r="D166" s="11" t="s">
        <v>155</v>
      </c>
      <c r="E166" s="12">
        <v>22.670164100367899</v>
      </c>
      <c r="F166" s="12">
        <v>34.930998426657602</v>
      </c>
      <c r="G166" s="12">
        <v>37.070982241297003</v>
      </c>
      <c r="H166" s="12">
        <v>28.3700530375461</v>
      </c>
      <c r="I166" s="12">
        <v>22.101383249934699</v>
      </c>
      <c r="J166" s="12">
        <v>23.982894990253602</v>
      </c>
      <c r="K166" s="12">
        <v>24.6613659233706</v>
      </c>
      <c r="L166" s="12">
        <v>26.837044605393899</v>
      </c>
      <c r="M166" s="12">
        <v>17.879422607713199</v>
      </c>
      <c r="N166" s="12"/>
      <c r="O166" s="12"/>
    </row>
    <row r="167" spans="1:15" x14ac:dyDescent="0.3">
      <c r="A167" s="11" t="str">
        <f t="shared" si="2"/>
        <v>DISTRIBUCION VOLUMEN X CRITERIO (Consumiciones)Leche Sola100-200MIL</v>
      </c>
      <c r="B167" s="11" t="s">
        <v>47</v>
      </c>
      <c r="C167" s="11" t="s">
        <v>64</v>
      </c>
      <c r="D167" s="11" t="s">
        <v>156</v>
      </c>
      <c r="E167" s="12">
        <v>12.5313828165048</v>
      </c>
      <c r="F167" s="12">
        <v>10.011381263371399</v>
      </c>
      <c r="G167" s="12">
        <v>4.2767793385135002</v>
      </c>
      <c r="H167" s="12">
        <v>5.6065541314268597</v>
      </c>
      <c r="I167" s="12">
        <v>9.0966613180782794</v>
      </c>
      <c r="J167" s="12">
        <v>7.7600695376606401</v>
      </c>
      <c r="K167" s="12">
        <v>12.550436829018601</v>
      </c>
      <c r="L167" s="12">
        <v>9.5944987076451191</v>
      </c>
      <c r="M167" s="12">
        <v>14.0958083540716</v>
      </c>
      <c r="N167" s="12"/>
      <c r="O167" s="12"/>
    </row>
    <row r="168" spans="1:15" x14ac:dyDescent="0.3">
      <c r="A168" s="11" t="str">
        <f t="shared" si="2"/>
        <v>DISTRIBUCION VOLUMEN X CRITERIO (Consumiciones)Leche Sola200-500MIL</v>
      </c>
      <c r="B168" s="11" t="s">
        <v>47</v>
      </c>
      <c r="C168" s="11" t="s">
        <v>64</v>
      </c>
      <c r="D168" s="11" t="s">
        <v>157</v>
      </c>
      <c r="E168" s="12">
        <v>9.2054109646817608</v>
      </c>
      <c r="F168" s="12">
        <v>3.5220589771100199</v>
      </c>
      <c r="G168" s="12">
        <v>13.227576004941699</v>
      </c>
      <c r="H168" s="12">
        <v>11.4149464202392</v>
      </c>
      <c r="I168" s="12">
        <v>7.76538299760879</v>
      </c>
      <c r="J168" s="12">
        <v>16.3526103614908</v>
      </c>
      <c r="K168" s="12">
        <v>10.5931658794087</v>
      </c>
      <c r="L168" s="12">
        <v>3.5676647667053998</v>
      </c>
      <c r="M168" s="12">
        <v>4.5082376775739403</v>
      </c>
      <c r="N168" s="12"/>
      <c r="O168" s="12"/>
    </row>
    <row r="169" spans="1:15" x14ac:dyDescent="0.3">
      <c r="A169" s="11" t="str">
        <f t="shared" si="2"/>
        <v>DISTRIBUCION VOLUMEN X CRITERIO (Consumiciones)Leche Sola&gt;500MIL</v>
      </c>
      <c r="B169" s="11" t="s">
        <v>47</v>
      </c>
      <c r="C169" s="11" t="s">
        <v>64</v>
      </c>
      <c r="D169" s="11" t="s">
        <v>158</v>
      </c>
      <c r="E169" s="12">
        <v>18.209482652339499</v>
      </c>
      <c r="F169" s="12">
        <v>23.592693996191802</v>
      </c>
      <c r="G169" s="12">
        <v>24.330602329761899</v>
      </c>
      <c r="H169" s="12">
        <v>17.668874989180601</v>
      </c>
      <c r="I169" s="12">
        <v>14.9991608749779</v>
      </c>
      <c r="J169" s="12">
        <v>21.183311107350001</v>
      </c>
      <c r="K169" s="12">
        <v>22.899785769934301</v>
      </c>
      <c r="L169" s="12">
        <v>32.168574000488398</v>
      </c>
      <c r="M169" s="12">
        <v>23.373378884468</v>
      </c>
      <c r="N169" s="12"/>
      <c r="O169" s="12"/>
    </row>
    <row r="170" spans="1:15" x14ac:dyDescent="0.3">
      <c r="A170" s="11" t="str">
        <f t="shared" si="2"/>
        <v>DISTRIBUCION VOLUMEN X CRITERIO (Consumiciones)Leche SolaDE 15 A 19 AÑOS</v>
      </c>
      <c r="B170" s="11" t="s">
        <v>47</v>
      </c>
      <c r="C170" s="11" t="s">
        <v>64</v>
      </c>
      <c r="D170" s="11" t="s">
        <v>159</v>
      </c>
      <c r="E170" s="12">
        <v>4.5781666699110399</v>
      </c>
      <c r="F170" s="12" t="s">
        <v>134</v>
      </c>
      <c r="G170" s="12" t="s">
        <v>134</v>
      </c>
      <c r="H170" s="12">
        <v>1.42878881187341</v>
      </c>
      <c r="I170" s="12" t="s">
        <v>134</v>
      </c>
      <c r="J170" s="12" t="s">
        <v>134</v>
      </c>
      <c r="K170" s="12" t="s">
        <v>134</v>
      </c>
      <c r="L170" s="12" t="s">
        <v>134</v>
      </c>
      <c r="M170" s="12">
        <v>3.8132947301265698</v>
      </c>
      <c r="N170" s="12"/>
      <c r="O170" s="12"/>
    </row>
    <row r="171" spans="1:15" x14ac:dyDescent="0.3">
      <c r="A171" s="11" t="str">
        <f t="shared" si="2"/>
        <v>DISTRIBUCION VOLUMEN X CRITERIO (Consumiciones)Leche SolaDE 20 A 24 AÑOS</v>
      </c>
      <c r="B171" s="11" t="s">
        <v>47</v>
      </c>
      <c r="C171" s="11" t="s">
        <v>64</v>
      </c>
      <c r="D171" s="11" t="s">
        <v>160</v>
      </c>
      <c r="E171" s="12">
        <v>1.8467267524478801</v>
      </c>
      <c r="F171" s="12">
        <v>0.47649811740263398</v>
      </c>
      <c r="G171" s="12">
        <v>1.78497271430261</v>
      </c>
      <c r="H171" s="12">
        <v>4.3578845470816399</v>
      </c>
      <c r="I171" s="12">
        <v>2.22924471922029</v>
      </c>
      <c r="J171" s="12" t="s">
        <v>134</v>
      </c>
      <c r="K171" s="12">
        <v>1.67831947369447</v>
      </c>
      <c r="L171" s="12">
        <v>5.9264657807373498</v>
      </c>
      <c r="M171" s="12">
        <v>0.68908014629608905</v>
      </c>
      <c r="N171" s="12"/>
      <c r="O171" s="12"/>
    </row>
    <row r="172" spans="1:15" x14ac:dyDescent="0.3">
      <c r="A172" s="11" t="str">
        <f t="shared" si="2"/>
        <v>DISTRIBUCION VOLUMEN X CRITERIO (Consumiciones)Leche SolaDE 25 A 34 AÑOS</v>
      </c>
      <c r="B172" s="11" t="s">
        <v>47</v>
      </c>
      <c r="C172" s="11" t="s">
        <v>64</v>
      </c>
      <c r="D172" s="11" t="s">
        <v>161</v>
      </c>
      <c r="E172" s="12">
        <v>7.4209605938499701</v>
      </c>
      <c r="F172" s="12">
        <v>8.0252996533190508</v>
      </c>
      <c r="G172" s="12">
        <v>3.4521394118789499</v>
      </c>
      <c r="H172" s="12">
        <v>8.3687696304085897</v>
      </c>
      <c r="I172" s="12">
        <v>6.4117413480090404</v>
      </c>
      <c r="J172" s="12">
        <v>6.26394838513884</v>
      </c>
      <c r="K172" s="12">
        <v>4.1972489552335102</v>
      </c>
      <c r="L172" s="12">
        <v>3.59751893757532</v>
      </c>
      <c r="M172" s="12">
        <v>3.9061713183693101</v>
      </c>
      <c r="N172" s="12"/>
      <c r="O172" s="12"/>
    </row>
    <row r="173" spans="1:15" x14ac:dyDescent="0.3">
      <c r="A173" s="11" t="str">
        <f t="shared" si="2"/>
        <v>DISTRIBUCION VOLUMEN X CRITERIO (Consumiciones)Leche SolaDE 35 A 49 AÑOS</v>
      </c>
      <c r="B173" s="11" t="s">
        <v>47</v>
      </c>
      <c r="C173" s="11" t="s">
        <v>64</v>
      </c>
      <c r="D173" s="11" t="s">
        <v>162</v>
      </c>
      <c r="E173" s="12">
        <v>31.529179887485199</v>
      </c>
      <c r="F173" s="12">
        <v>28.771040950808601</v>
      </c>
      <c r="G173" s="12">
        <v>34.3932856886262</v>
      </c>
      <c r="H173" s="12">
        <v>26.061750786211199</v>
      </c>
      <c r="I173" s="12">
        <v>22.899931340036801</v>
      </c>
      <c r="J173" s="12">
        <v>32.540127140406</v>
      </c>
      <c r="K173" s="12">
        <v>32.518208211188998</v>
      </c>
      <c r="L173" s="12">
        <v>33.248840261197003</v>
      </c>
      <c r="M173" s="12">
        <v>26.477838869760401</v>
      </c>
      <c r="N173" s="12"/>
      <c r="O173" s="12"/>
    </row>
    <row r="174" spans="1:15" x14ac:dyDescent="0.3">
      <c r="A174" s="11" t="str">
        <f t="shared" si="2"/>
        <v>DISTRIBUCION VOLUMEN X CRITERIO (Consumiciones)Leche SolaDE 50 A 59 AÑOS</v>
      </c>
      <c r="B174" s="11" t="s">
        <v>47</v>
      </c>
      <c r="C174" s="11" t="s">
        <v>64</v>
      </c>
      <c r="D174" s="11" t="s">
        <v>163</v>
      </c>
      <c r="E174" s="12">
        <v>16.204064550038002</v>
      </c>
      <c r="F174" s="12">
        <v>22.867319618697799</v>
      </c>
      <c r="G174" s="12">
        <v>27.344025403371202</v>
      </c>
      <c r="H174" s="12">
        <v>27.110060618602201</v>
      </c>
      <c r="I174" s="12">
        <v>16.208757828989398</v>
      </c>
      <c r="J174" s="12">
        <v>26.184540345266299</v>
      </c>
      <c r="K174" s="12">
        <v>20.159035742878199</v>
      </c>
      <c r="L174" s="12">
        <v>19.784559568982498</v>
      </c>
      <c r="M174" s="12">
        <v>8.9956510516857708</v>
      </c>
      <c r="N174" s="12"/>
      <c r="O174" s="12"/>
    </row>
    <row r="175" spans="1:15" x14ac:dyDescent="0.3">
      <c r="A175" s="11" t="str">
        <f t="shared" si="2"/>
        <v>DISTRIBUCION VOLUMEN X CRITERIO (Consumiciones)Leche SolaDE 60 A 75 AÑOS</v>
      </c>
      <c r="B175" s="11" t="s">
        <v>47</v>
      </c>
      <c r="C175" s="11" t="s">
        <v>64</v>
      </c>
      <c r="D175" s="11" t="s">
        <v>164</v>
      </c>
      <c r="E175" s="12">
        <v>38.420866507043499</v>
      </c>
      <c r="F175" s="12">
        <v>39.859844217359097</v>
      </c>
      <c r="G175" s="12">
        <v>33.025591019741803</v>
      </c>
      <c r="H175" s="12">
        <v>32.672735159485697</v>
      </c>
      <c r="I175" s="12">
        <v>52.250326176016699</v>
      </c>
      <c r="J175" s="12">
        <v>35.011387776779202</v>
      </c>
      <c r="K175" s="12">
        <v>41.447165434412497</v>
      </c>
      <c r="L175" s="12">
        <v>37.442615451507798</v>
      </c>
      <c r="M175" s="12">
        <v>56.117967049289703</v>
      </c>
      <c r="N175" s="12"/>
      <c r="O175" s="12"/>
    </row>
    <row r="176" spans="1:15" x14ac:dyDescent="0.3">
      <c r="A176" s="11" t="str">
        <f t="shared" si="2"/>
        <v>DISTRIBUCION VOLUMEN X CRITERIO (Consumiciones)Leche SolaNIVEL ALTO</v>
      </c>
      <c r="B176" s="11" t="s">
        <v>47</v>
      </c>
      <c r="C176" s="11" t="s">
        <v>64</v>
      </c>
      <c r="D176" s="11" t="s">
        <v>165</v>
      </c>
      <c r="E176" s="12">
        <v>19.916249764783</v>
      </c>
      <c r="F176" s="12">
        <v>18.901874327834101</v>
      </c>
      <c r="G176" s="12">
        <v>34.589279794857099</v>
      </c>
      <c r="H176" s="12">
        <v>22.4427366617685</v>
      </c>
      <c r="I176" s="12">
        <v>17.1981980349175</v>
      </c>
      <c r="J176" s="12">
        <v>18.275616296849599</v>
      </c>
      <c r="K176" s="12">
        <v>24.1247555713597</v>
      </c>
      <c r="L176" s="12">
        <v>24.703376953682</v>
      </c>
      <c r="M176" s="12">
        <v>18.2069256880153</v>
      </c>
      <c r="N176" s="12"/>
      <c r="O176" s="12"/>
    </row>
    <row r="177" spans="1:15" x14ac:dyDescent="0.3">
      <c r="A177" s="11" t="str">
        <f t="shared" si="2"/>
        <v>DISTRIBUCION VOLUMEN X CRITERIO (Consumiciones)Leche SolaNIVEL MEDIO ALTO</v>
      </c>
      <c r="B177" s="11" t="s">
        <v>47</v>
      </c>
      <c r="C177" s="11" t="s">
        <v>64</v>
      </c>
      <c r="D177" s="11" t="s">
        <v>166</v>
      </c>
      <c r="E177" s="12">
        <v>7.3550673856196402</v>
      </c>
      <c r="F177" s="12">
        <v>13.764708790981601</v>
      </c>
      <c r="G177" s="12">
        <v>7.2646946294562804</v>
      </c>
      <c r="H177" s="12">
        <v>12.9035992108538</v>
      </c>
      <c r="I177" s="12">
        <v>3.8358158331240402</v>
      </c>
      <c r="J177" s="12">
        <v>7.8273493399320699</v>
      </c>
      <c r="K177" s="12">
        <v>6.1259379707499004</v>
      </c>
      <c r="L177" s="12">
        <v>9.5394922575589405</v>
      </c>
      <c r="M177" s="12">
        <v>5.48604245703405</v>
      </c>
      <c r="N177" s="12"/>
      <c r="O177" s="12"/>
    </row>
    <row r="178" spans="1:15" x14ac:dyDescent="0.3">
      <c r="A178" s="11" t="str">
        <f t="shared" si="2"/>
        <v>DISTRIBUCION VOLUMEN X CRITERIO (Consumiciones)Leche SolaNIVEL MEDIO</v>
      </c>
      <c r="B178" s="11" t="s">
        <v>47</v>
      </c>
      <c r="C178" s="11" t="s">
        <v>64</v>
      </c>
      <c r="D178" s="11" t="s">
        <v>167</v>
      </c>
      <c r="E178" s="12">
        <v>36.735252704184603</v>
      </c>
      <c r="F178" s="12">
        <v>28.3160632252625</v>
      </c>
      <c r="G178" s="12">
        <v>17.278213352687199</v>
      </c>
      <c r="H178" s="12">
        <v>20.3691536576606</v>
      </c>
      <c r="I178" s="12">
        <v>15.173837752999701</v>
      </c>
      <c r="J178" s="12">
        <v>24.7796891961295</v>
      </c>
      <c r="K178" s="12">
        <v>18.122371278786101</v>
      </c>
      <c r="L178" s="12">
        <v>22.759860072510001</v>
      </c>
      <c r="M178" s="12">
        <v>20.465050137091701</v>
      </c>
      <c r="N178" s="12"/>
      <c r="O178" s="12"/>
    </row>
    <row r="179" spans="1:15" x14ac:dyDescent="0.3">
      <c r="A179" s="11" t="str">
        <f t="shared" si="2"/>
        <v>DISTRIBUCION VOLUMEN X CRITERIO (Consumiciones)Leche SolaNIVEL MEDIO BAJO</v>
      </c>
      <c r="B179" s="11" t="s">
        <v>47</v>
      </c>
      <c r="C179" s="11" t="s">
        <v>64</v>
      </c>
      <c r="D179" s="11" t="s">
        <v>168</v>
      </c>
      <c r="E179" s="12">
        <v>14.339270535256601</v>
      </c>
      <c r="F179" s="12">
        <v>21.969470080704699</v>
      </c>
      <c r="G179" s="12">
        <v>18.992988371634599</v>
      </c>
      <c r="H179" s="12">
        <v>10.058733287104101</v>
      </c>
      <c r="I179" s="12">
        <v>10.4877022873866</v>
      </c>
      <c r="J179" s="12">
        <v>19.0089898509449</v>
      </c>
      <c r="K179" s="12">
        <v>10.705850087352401</v>
      </c>
      <c r="L179" s="12">
        <v>18.753930380787001</v>
      </c>
      <c r="M179" s="12">
        <v>15.133970010275799</v>
      </c>
      <c r="N179" s="12"/>
      <c r="O179" s="12"/>
    </row>
    <row r="180" spans="1:15" x14ac:dyDescent="0.3">
      <c r="A180" s="11" t="str">
        <f t="shared" si="2"/>
        <v>DISTRIBUCION VOLUMEN X CRITERIO (Consumiciones)Leche SolaNIVEL BAJO</v>
      </c>
      <c r="B180" s="11" t="s">
        <v>47</v>
      </c>
      <c r="C180" s="11" t="s">
        <v>64</v>
      </c>
      <c r="D180" s="11" t="s">
        <v>169</v>
      </c>
      <c r="E180" s="12">
        <v>21.654140143920401</v>
      </c>
      <c r="F180" s="12">
        <v>17.047892100508101</v>
      </c>
      <c r="G180" s="12">
        <v>21.8748384543605</v>
      </c>
      <c r="H180" s="12">
        <v>34.225767233720397</v>
      </c>
      <c r="I180" s="12">
        <v>53.304446091572203</v>
      </c>
      <c r="J180" s="12">
        <v>30.1083553161439</v>
      </c>
      <c r="K180" s="12">
        <v>40.921068286757702</v>
      </c>
      <c r="L180" s="12">
        <v>24.243333142725799</v>
      </c>
      <c r="M180" s="12">
        <v>40.708006837540204</v>
      </c>
      <c r="N180" s="12"/>
      <c r="O180" s="12"/>
    </row>
    <row r="181" spans="1:15" x14ac:dyDescent="0.3">
      <c r="A181" s="11" t="str">
        <f t="shared" si="2"/>
        <v>DISTRIBUCION VOLUMEN X CRITERIO (Consumiciones)Leche SolaHOMBRE</v>
      </c>
      <c r="B181" s="11" t="s">
        <v>47</v>
      </c>
      <c r="C181" s="11" t="s">
        <v>64</v>
      </c>
      <c r="D181" s="11" t="s">
        <v>170</v>
      </c>
      <c r="E181" s="12">
        <v>57.923925950438999</v>
      </c>
      <c r="F181" s="12">
        <v>42.5801366689387</v>
      </c>
      <c r="G181" s="12">
        <v>45.771191502224802</v>
      </c>
      <c r="H181" s="12">
        <v>34.079011119877201</v>
      </c>
      <c r="I181" s="12">
        <v>27.800341440324601</v>
      </c>
      <c r="J181" s="12">
        <v>39.452226780899501</v>
      </c>
      <c r="K181" s="12">
        <v>41.154758535760699</v>
      </c>
      <c r="L181" s="12">
        <v>31.265184315663301</v>
      </c>
      <c r="M181" s="12">
        <v>32.370444683617698</v>
      </c>
      <c r="N181" s="12"/>
      <c r="O181" s="12"/>
    </row>
    <row r="182" spans="1:15" x14ac:dyDescent="0.3">
      <c r="A182" s="11" t="str">
        <f t="shared" si="2"/>
        <v>DISTRIBUCION VOLUMEN X CRITERIO (Consumiciones)Leche SolaMUJER</v>
      </c>
      <c r="B182" s="11" t="s">
        <v>47</v>
      </c>
      <c r="C182" s="11" t="s">
        <v>64</v>
      </c>
      <c r="D182" s="11" t="s">
        <v>171</v>
      </c>
      <c r="E182" s="12">
        <v>42.076074049561001</v>
      </c>
      <c r="F182" s="12">
        <v>57.419880381643203</v>
      </c>
      <c r="G182" s="12">
        <v>54.228845005264397</v>
      </c>
      <c r="H182" s="12">
        <v>65.920964007891499</v>
      </c>
      <c r="I182" s="12">
        <v>72.199658559675399</v>
      </c>
      <c r="J182" s="12">
        <v>60.547773219100499</v>
      </c>
      <c r="K182" s="12">
        <v>58.845241464239301</v>
      </c>
      <c r="L182" s="12">
        <v>68.734794106128106</v>
      </c>
      <c r="M182" s="12">
        <v>67.629555316382294</v>
      </c>
      <c r="N182" s="12"/>
      <c r="O182" s="12"/>
    </row>
    <row r="183" spans="1:15" x14ac:dyDescent="0.3">
      <c r="A183" s="11" t="str">
        <f t="shared" si="2"/>
        <v>DISTRIBUCION VOLUMEN X CRITERIO (Consumiciones)Leche Con CacaoT.ESPAÑA</v>
      </c>
      <c r="B183" s="11" t="s">
        <v>47</v>
      </c>
      <c r="C183" s="11" t="s">
        <v>67</v>
      </c>
      <c r="D183" s="11" t="s">
        <v>142</v>
      </c>
      <c r="E183" s="12">
        <v>100</v>
      </c>
      <c r="F183" s="12">
        <v>100</v>
      </c>
      <c r="G183" s="12">
        <v>100</v>
      </c>
      <c r="H183" s="12">
        <v>100</v>
      </c>
      <c r="I183" s="12">
        <v>100</v>
      </c>
      <c r="J183" s="12">
        <v>100</v>
      </c>
      <c r="K183" s="12">
        <v>100</v>
      </c>
      <c r="L183" s="12">
        <v>100</v>
      </c>
      <c r="M183" s="12">
        <v>100</v>
      </c>
      <c r="N183" s="12"/>
      <c r="O183" s="12"/>
    </row>
    <row r="184" spans="1:15" x14ac:dyDescent="0.3">
      <c r="A184" s="11" t="str">
        <f t="shared" si="2"/>
        <v>DISTRIBUCION VOLUMEN X CRITERIO (Consumiciones)Leche Con CacaoBCN AM</v>
      </c>
      <c r="B184" s="11" t="s">
        <v>47</v>
      </c>
      <c r="C184" s="11" t="s">
        <v>67</v>
      </c>
      <c r="D184" s="11" t="s">
        <v>143</v>
      </c>
      <c r="E184" s="12">
        <v>1.8237432376828699</v>
      </c>
      <c r="F184" s="12">
        <v>0.55635304119059203</v>
      </c>
      <c r="G184" s="12">
        <v>1.60349693946951</v>
      </c>
      <c r="H184" s="12">
        <v>0.52290056019637199</v>
      </c>
      <c r="I184" s="12">
        <v>1.73036141528281</v>
      </c>
      <c r="J184" s="12">
        <v>2.1936117261163899</v>
      </c>
      <c r="K184" s="12">
        <v>2.25233708304691</v>
      </c>
      <c r="L184" s="12">
        <v>1.8058879980005</v>
      </c>
      <c r="M184" s="12">
        <v>0.29846397064564001</v>
      </c>
      <c r="N184" s="12"/>
      <c r="O184" s="12"/>
    </row>
    <row r="185" spans="1:15" x14ac:dyDescent="0.3">
      <c r="A185" s="11" t="str">
        <f t="shared" si="2"/>
        <v>DISTRIBUCION VOLUMEN X CRITERIO (Consumiciones)Leche Con CacaoREST.CAT ARAGON</v>
      </c>
      <c r="B185" s="11" t="s">
        <v>47</v>
      </c>
      <c r="C185" s="11" t="s">
        <v>67</v>
      </c>
      <c r="D185" s="11" t="s">
        <v>144</v>
      </c>
      <c r="E185" s="12">
        <v>1.56948339880403</v>
      </c>
      <c r="F185" s="12">
        <v>2.9168327300994701</v>
      </c>
      <c r="G185" s="12">
        <v>3.7525221038313301</v>
      </c>
      <c r="H185" s="12">
        <v>1.5539074419200301</v>
      </c>
      <c r="I185" s="12">
        <v>2.7604998614741398</v>
      </c>
      <c r="J185" s="12">
        <v>2.95664764361055</v>
      </c>
      <c r="K185" s="12">
        <v>0.966493620613044</v>
      </c>
      <c r="L185" s="12">
        <v>1.0475684074590399</v>
      </c>
      <c r="M185" s="12">
        <v>0.98703841049262198</v>
      </c>
      <c r="N185" s="12"/>
      <c r="O185" s="12"/>
    </row>
    <row r="186" spans="1:15" x14ac:dyDescent="0.3">
      <c r="A186" s="11" t="str">
        <f t="shared" si="2"/>
        <v>DISTRIBUCION VOLUMEN X CRITERIO (Consumiciones)Leche Con CacaoLEVANTE</v>
      </c>
      <c r="B186" s="11" t="s">
        <v>47</v>
      </c>
      <c r="C186" s="11" t="s">
        <v>67</v>
      </c>
      <c r="D186" s="11" t="s">
        <v>145</v>
      </c>
      <c r="E186" s="12">
        <v>4.1761795608220504</v>
      </c>
      <c r="F186" s="12">
        <v>2.9252455711740102</v>
      </c>
      <c r="G186" s="12">
        <v>7.8457114788785596</v>
      </c>
      <c r="H186" s="12">
        <v>7.1805701232695904</v>
      </c>
      <c r="I186" s="12">
        <v>4.0960059411216401</v>
      </c>
      <c r="J186" s="12">
        <v>5.2912325749493903</v>
      </c>
      <c r="K186" s="12">
        <v>6.0481209814324597</v>
      </c>
      <c r="L186" s="12">
        <v>4.26246227296906</v>
      </c>
      <c r="M186" s="12">
        <v>5.0198015067530601</v>
      </c>
      <c r="N186" s="12"/>
      <c r="O186" s="12"/>
    </row>
    <row r="187" spans="1:15" x14ac:dyDescent="0.3">
      <c r="A187" s="11" t="str">
        <f t="shared" si="2"/>
        <v>DISTRIBUCION VOLUMEN X CRITERIO (Consumiciones)Leche Con CacaoANDALUCIA</v>
      </c>
      <c r="B187" s="11" t="s">
        <v>47</v>
      </c>
      <c r="C187" s="11" t="s">
        <v>67</v>
      </c>
      <c r="D187" s="11" t="s">
        <v>146</v>
      </c>
      <c r="E187" s="12">
        <v>31.5425022975658</v>
      </c>
      <c r="F187" s="12">
        <v>34.623284972751001</v>
      </c>
      <c r="G187" s="12">
        <v>31.774880979369801</v>
      </c>
      <c r="H187" s="12">
        <v>35.198755179831799</v>
      </c>
      <c r="I187" s="12">
        <v>35.875346203993303</v>
      </c>
      <c r="J187" s="12">
        <v>36.960073406839797</v>
      </c>
      <c r="K187" s="12">
        <v>36.0345283488221</v>
      </c>
      <c r="L187" s="12">
        <v>34.289846844579401</v>
      </c>
      <c r="M187" s="12">
        <v>36.883421812787901</v>
      </c>
      <c r="N187" s="12"/>
      <c r="O187" s="12"/>
    </row>
    <row r="188" spans="1:15" x14ac:dyDescent="0.3">
      <c r="A188" s="11" t="str">
        <f t="shared" si="2"/>
        <v>DISTRIBUCION VOLUMEN X CRITERIO (Consumiciones)Leche Con CacaoMDD AM</v>
      </c>
      <c r="B188" s="11" t="s">
        <v>47</v>
      </c>
      <c r="C188" s="11" t="s">
        <v>67</v>
      </c>
      <c r="D188" s="11" t="s">
        <v>147</v>
      </c>
      <c r="E188" s="12">
        <v>23.517201560784301</v>
      </c>
      <c r="F188" s="12">
        <v>23.596964100568201</v>
      </c>
      <c r="G188" s="12">
        <v>22.730578855890599</v>
      </c>
      <c r="H188" s="12">
        <v>19.069651378016701</v>
      </c>
      <c r="I188" s="12">
        <v>21.2574872560639</v>
      </c>
      <c r="J188" s="12">
        <v>22.871008307375</v>
      </c>
      <c r="K188" s="12">
        <v>20.0201331895226</v>
      </c>
      <c r="L188" s="12">
        <v>22.0464908849723</v>
      </c>
      <c r="M188" s="12">
        <v>21.4146888906238</v>
      </c>
      <c r="N188" s="12"/>
      <c r="O188" s="12"/>
    </row>
    <row r="189" spans="1:15" x14ac:dyDescent="0.3">
      <c r="A189" s="11" t="str">
        <f t="shared" si="2"/>
        <v>DISTRIBUCION VOLUMEN X CRITERIO (Consumiciones)Leche Con CacaoRTO CENTRO</v>
      </c>
      <c r="B189" s="11" t="s">
        <v>47</v>
      </c>
      <c r="C189" s="11" t="s">
        <v>67</v>
      </c>
      <c r="D189" s="11" t="s">
        <v>148</v>
      </c>
      <c r="E189" s="12">
        <v>7.9793806304733996</v>
      </c>
      <c r="F189" s="12">
        <v>8.6772306918904292</v>
      </c>
      <c r="G189" s="12">
        <v>5.6392428020857004</v>
      </c>
      <c r="H189" s="12">
        <v>7.5435274196413804</v>
      </c>
      <c r="I189" s="12">
        <v>6.2520108377671901</v>
      </c>
      <c r="J189" s="12">
        <v>9.05770635413724</v>
      </c>
      <c r="K189" s="12">
        <v>7.5251902232737997</v>
      </c>
      <c r="L189" s="12">
        <v>7.0883963995516703</v>
      </c>
      <c r="M189" s="12">
        <v>12.1056386134749</v>
      </c>
      <c r="N189" s="12"/>
      <c r="O189" s="12"/>
    </row>
    <row r="190" spans="1:15" x14ac:dyDescent="0.3">
      <c r="A190" s="11" t="str">
        <f t="shared" si="2"/>
        <v>DISTRIBUCION VOLUMEN X CRITERIO (Consumiciones)Leche Con CacaoNORTE-CENTRO</v>
      </c>
      <c r="B190" s="11" t="s">
        <v>47</v>
      </c>
      <c r="C190" s="11" t="s">
        <v>67</v>
      </c>
      <c r="D190" s="11" t="s">
        <v>149</v>
      </c>
      <c r="E190" s="12">
        <v>11.8498053126127</v>
      </c>
      <c r="F190" s="12">
        <v>9.4127674764740892</v>
      </c>
      <c r="G190" s="12">
        <v>10.697904859064501</v>
      </c>
      <c r="H190" s="12">
        <v>13.7807465963868</v>
      </c>
      <c r="I190" s="12">
        <v>13.3590085620485</v>
      </c>
      <c r="J190" s="12">
        <v>9.95856987610461</v>
      </c>
      <c r="K190" s="12">
        <v>10.2871317539469</v>
      </c>
      <c r="L190" s="12">
        <v>12.0137173600592</v>
      </c>
      <c r="M190" s="12">
        <v>11.752420173315601</v>
      </c>
      <c r="N190" s="12"/>
      <c r="O190" s="12"/>
    </row>
    <row r="191" spans="1:15" x14ac:dyDescent="0.3">
      <c r="A191" s="11" t="str">
        <f t="shared" si="2"/>
        <v>DISTRIBUCION VOLUMEN X CRITERIO (Consumiciones)Leche Con CacaoNOROESTE</v>
      </c>
      <c r="B191" s="11" t="s">
        <v>47</v>
      </c>
      <c r="C191" s="11" t="s">
        <v>67</v>
      </c>
      <c r="D191" s="11" t="s">
        <v>150</v>
      </c>
      <c r="E191" s="12">
        <v>17.541699073499899</v>
      </c>
      <c r="F191" s="12">
        <v>17.2913250541746</v>
      </c>
      <c r="G191" s="12">
        <v>15.9556317539485</v>
      </c>
      <c r="H191" s="12">
        <v>15.1499600672136</v>
      </c>
      <c r="I191" s="12">
        <v>14.669294969785399</v>
      </c>
      <c r="J191" s="12">
        <v>10.7111595998587</v>
      </c>
      <c r="K191" s="12">
        <v>16.866068003752201</v>
      </c>
      <c r="L191" s="12">
        <v>17.445633452755601</v>
      </c>
      <c r="M191" s="12">
        <v>11.5385373565462</v>
      </c>
      <c r="N191" s="12"/>
      <c r="O191" s="12"/>
    </row>
    <row r="192" spans="1:15" x14ac:dyDescent="0.3">
      <c r="A192" s="11" t="str">
        <f t="shared" si="2"/>
        <v>DISTRIBUCION VOLUMEN X CRITERIO (Consumiciones)Leche Con Cacao&lt;2MIL</v>
      </c>
      <c r="B192" s="11" t="s">
        <v>47</v>
      </c>
      <c r="C192" s="11" t="s">
        <v>67</v>
      </c>
      <c r="D192" s="11" t="s">
        <v>151</v>
      </c>
      <c r="E192" s="12">
        <v>1.71250491748885</v>
      </c>
      <c r="F192" s="12">
        <v>2.0138478711343599</v>
      </c>
      <c r="G192" s="12">
        <v>2.9474523917479001</v>
      </c>
      <c r="H192" s="12">
        <v>1.9053284736121701</v>
      </c>
      <c r="I192" s="12">
        <v>1.5687880448204199</v>
      </c>
      <c r="J192" s="12">
        <v>1.67058324799171</v>
      </c>
      <c r="K192" s="12">
        <v>1.3406041001257101</v>
      </c>
      <c r="L192" s="12">
        <v>1.0414972199088499</v>
      </c>
      <c r="M192" s="12">
        <v>1.6253327738309</v>
      </c>
      <c r="N192" s="12"/>
      <c r="O192" s="12"/>
    </row>
    <row r="193" spans="1:15" x14ac:dyDescent="0.3">
      <c r="A193" s="11" t="str">
        <f t="shared" si="2"/>
        <v>DISTRIBUCION VOLUMEN X CRITERIO (Consumiciones)Leche Con Cacao2-5MIL</v>
      </c>
      <c r="B193" s="11" t="s">
        <v>47</v>
      </c>
      <c r="C193" s="11" t="s">
        <v>67</v>
      </c>
      <c r="D193" s="11" t="s">
        <v>152</v>
      </c>
      <c r="E193" s="12">
        <v>6.3162846698363104</v>
      </c>
      <c r="F193" s="12">
        <v>7.6630763700519102</v>
      </c>
      <c r="G193" s="12">
        <v>6.9139943701352697</v>
      </c>
      <c r="H193" s="12">
        <v>10.8108107185923</v>
      </c>
      <c r="I193" s="12">
        <v>6.13628908265789</v>
      </c>
      <c r="J193" s="12">
        <v>4.2896410338161601</v>
      </c>
      <c r="K193" s="12">
        <v>5.4052759780334103</v>
      </c>
      <c r="L193" s="12">
        <v>4.4497441554528701</v>
      </c>
      <c r="M193" s="12">
        <v>7.6973456163634904</v>
      </c>
      <c r="N193" s="12"/>
      <c r="O193" s="12"/>
    </row>
    <row r="194" spans="1:15" x14ac:dyDescent="0.3">
      <c r="A194" s="11" t="str">
        <f t="shared" si="2"/>
        <v>DISTRIBUCION VOLUMEN X CRITERIO (Consumiciones)Leche Con Cacao5-10MIL</v>
      </c>
      <c r="B194" s="11" t="s">
        <v>47</v>
      </c>
      <c r="C194" s="11" t="s">
        <v>67</v>
      </c>
      <c r="D194" s="11" t="s">
        <v>153</v>
      </c>
      <c r="E194" s="12">
        <v>8.3071436843017299</v>
      </c>
      <c r="F194" s="12">
        <v>4.9829768089167601</v>
      </c>
      <c r="G194" s="12">
        <v>7.2846576739968301</v>
      </c>
      <c r="H194" s="12">
        <v>7.3090533802745501</v>
      </c>
      <c r="I194" s="12">
        <v>8.2534607122087706</v>
      </c>
      <c r="J194" s="12">
        <v>4.8969246415118199</v>
      </c>
      <c r="K194" s="12">
        <v>6.2246341275839399</v>
      </c>
      <c r="L194" s="12">
        <v>5.4949128093100299</v>
      </c>
      <c r="M194" s="12">
        <v>6.0417636037161397</v>
      </c>
      <c r="N194" s="12"/>
      <c r="O194" s="12"/>
    </row>
    <row r="195" spans="1:15" x14ac:dyDescent="0.3">
      <c r="A195" s="11" t="str">
        <f t="shared" si="2"/>
        <v>DISTRIBUCION VOLUMEN X CRITERIO (Consumiciones)Leche Con Cacao10-30MIL</v>
      </c>
      <c r="B195" s="11" t="s">
        <v>47</v>
      </c>
      <c r="C195" s="11" t="s">
        <v>67</v>
      </c>
      <c r="D195" s="11" t="s">
        <v>154</v>
      </c>
      <c r="E195" s="12">
        <v>23.151233622400898</v>
      </c>
      <c r="F195" s="12">
        <v>21.2679595393593</v>
      </c>
      <c r="G195" s="12">
        <v>21.809302501322499</v>
      </c>
      <c r="H195" s="12">
        <v>21.915559046499201</v>
      </c>
      <c r="I195" s="12">
        <v>20.8617635890323</v>
      </c>
      <c r="J195" s="12">
        <v>23.334581135742201</v>
      </c>
      <c r="K195" s="12">
        <v>24.129041354454301</v>
      </c>
      <c r="L195" s="12">
        <v>21.062628111671302</v>
      </c>
      <c r="M195" s="12">
        <v>23.075874385197899</v>
      </c>
      <c r="N195" s="12"/>
      <c r="O195" s="12"/>
    </row>
    <row r="196" spans="1:15" x14ac:dyDescent="0.3">
      <c r="A196" s="11" t="str">
        <f t="shared" ref="A196:A259" si="3">B196&amp;C196&amp;D196</f>
        <v>DISTRIBUCION VOLUMEN X CRITERIO (Consumiciones)Leche Con Cacao30-100MIL</v>
      </c>
      <c r="B196" s="11" t="s">
        <v>47</v>
      </c>
      <c r="C196" s="11" t="s">
        <v>67</v>
      </c>
      <c r="D196" s="11" t="s">
        <v>155</v>
      </c>
      <c r="E196" s="12">
        <v>21.520926943568199</v>
      </c>
      <c r="F196" s="12">
        <v>23.587338138829701</v>
      </c>
      <c r="G196" s="12">
        <v>20.660082747676299</v>
      </c>
      <c r="H196" s="12">
        <v>18.814177083198299</v>
      </c>
      <c r="I196" s="12">
        <v>22.896748227267398</v>
      </c>
      <c r="J196" s="12">
        <v>21.9231529262508</v>
      </c>
      <c r="K196" s="12">
        <v>22.037819633966201</v>
      </c>
      <c r="L196" s="12">
        <v>23.1221629721921</v>
      </c>
      <c r="M196" s="12">
        <v>22.028056444687302</v>
      </c>
      <c r="N196" s="12"/>
      <c r="O196" s="12"/>
    </row>
    <row r="197" spans="1:15" x14ac:dyDescent="0.3">
      <c r="A197" s="11" t="str">
        <f t="shared" si="3"/>
        <v>DISTRIBUCION VOLUMEN X CRITERIO (Consumiciones)Leche Con Cacao100-200MIL</v>
      </c>
      <c r="B197" s="11" t="s">
        <v>47</v>
      </c>
      <c r="C197" s="11" t="s">
        <v>67</v>
      </c>
      <c r="D197" s="11" t="s">
        <v>156</v>
      </c>
      <c r="E197" s="12">
        <v>5.4289044040167802</v>
      </c>
      <c r="F197" s="12">
        <v>6.4707492387070102</v>
      </c>
      <c r="G197" s="12">
        <v>7.2088708153857803</v>
      </c>
      <c r="H197" s="12">
        <v>6.7934108968851499</v>
      </c>
      <c r="I197" s="12">
        <v>8.3777507118812693</v>
      </c>
      <c r="J197" s="12">
        <v>5.3948749006917698</v>
      </c>
      <c r="K197" s="12">
        <v>4.9647633578799004</v>
      </c>
      <c r="L197" s="12">
        <v>6.3345798500345101</v>
      </c>
      <c r="M197" s="12">
        <v>8.3834871965024593</v>
      </c>
      <c r="N197" s="12"/>
      <c r="O197" s="12"/>
    </row>
    <row r="198" spans="1:15" x14ac:dyDescent="0.3">
      <c r="A198" s="11" t="str">
        <f t="shared" si="3"/>
        <v>DISTRIBUCION VOLUMEN X CRITERIO (Consumiciones)Leche Con Cacao200-500MIL</v>
      </c>
      <c r="B198" s="11" t="s">
        <v>47</v>
      </c>
      <c r="C198" s="11" t="s">
        <v>67</v>
      </c>
      <c r="D198" s="11" t="s">
        <v>157</v>
      </c>
      <c r="E198" s="12">
        <v>10.5890720462421</v>
      </c>
      <c r="F198" s="12">
        <v>11.8697775779126</v>
      </c>
      <c r="G198" s="12">
        <v>10.210231995768201</v>
      </c>
      <c r="H198" s="12">
        <v>11.8108352856155</v>
      </c>
      <c r="I198" s="12">
        <v>12.108602499838501</v>
      </c>
      <c r="J198" s="12">
        <v>13.625456687378801</v>
      </c>
      <c r="K198" s="12">
        <v>12.999947305257299</v>
      </c>
      <c r="L198" s="12">
        <v>15.7270950377247</v>
      </c>
      <c r="M198" s="12">
        <v>11.238835974705299</v>
      </c>
      <c r="N198" s="12"/>
      <c r="O198" s="12"/>
    </row>
    <row r="199" spans="1:15" x14ac:dyDescent="0.3">
      <c r="A199" s="11" t="str">
        <f t="shared" si="3"/>
        <v>DISTRIBUCION VOLUMEN X CRITERIO (Consumiciones)Leche Con Cacao&gt;500MIL</v>
      </c>
      <c r="B199" s="11" t="s">
        <v>47</v>
      </c>
      <c r="C199" s="11" t="s">
        <v>67</v>
      </c>
      <c r="D199" s="11" t="s">
        <v>158</v>
      </c>
      <c r="E199" s="12">
        <v>22.973924784390199</v>
      </c>
      <c r="F199" s="12">
        <v>22.1442754946092</v>
      </c>
      <c r="G199" s="12">
        <v>22.965380110330202</v>
      </c>
      <c r="H199" s="12">
        <v>20.640826252684999</v>
      </c>
      <c r="I199" s="12">
        <v>19.796610409532001</v>
      </c>
      <c r="J199" s="12">
        <v>24.8647996601043</v>
      </c>
      <c r="K199" s="12">
        <v>22.897918889973401</v>
      </c>
      <c r="L199" s="12">
        <v>22.767382391357099</v>
      </c>
      <c r="M199" s="12">
        <v>19.909331329533899</v>
      </c>
      <c r="N199" s="12"/>
      <c r="O199" s="12"/>
    </row>
    <row r="200" spans="1:15" x14ac:dyDescent="0.3">
      <c r="A200" s="11" t="str">
        <f t="shared" si="3"/>
        <v>DISTRIBUCION VOLUMEN X CRITERIO (Consumiciones)Leche Con CacaoDE 15 A 19 AÑOS</v>
      </c>
      <c r="B200" s="11" t="s">
        <v>47</v>
      </c>
      <c r="C200" s="11" t="s">
        <v>67</v>
      </c>
      <c r="D200" s="11" t="s">
        <v>159</v>
      </c>
      <c r="E200" s="12">
        <v>1.69400530390697</v>
      </c>
      <c r="F200" s="12">
        <v>2.8267405890631201</v>
      </c>
      <c r="G200" s="12" t="s">
        <v>134</v>
      </c>
      <c r="H200" s="12">
        <v>1.0696728741620201</v>
      </c>
      <c r="I200" s="12">
        <v>3.6716919539049702</v>
      </c>
      <c r="J200" s="12">
        <v>5.4699114748241602</v>
      </c>
      <c r="K200" s="12">
        <v>7.05678499405641</v>
      </c>
      <c r="L200" s="12">
        <v>0.86297550406290102</v>
      </c>
      <c r="M200" s="12">
        <v>6.7368403075962204</v>
      </c>
      <c r="N200" s="12"/>
      <c r="O200" s="12"/>
    </row>
    <row r="201" spans="1:15" x14ac:dyDescent="0.3">
      <c r="A201" s="11" t="str">
        <f t="shared" si="3"/>
        <v>DISTRIBUCION VOLUMEN X CRITERIO (Consumiciones)Leche Con CacaoDE 20 A 24 AÑOS</v>
      </c>
      <c r="B201" s="11" t="s">
        <v>47</v>
      </c>
      <c r="C201" s="11" t="s">
        <v>67</v>
      </c>
      <c r="D201" s="11" t="s">
        <v>160</v>
      </c>
      <c r="E201" s="12">
        <v>5.40920652467614</v>
      </c>
      <c r="F201" s="12">
        <v>6.1785846676101404</v>
      </c>
      <c r="G201" s="12">
        <v>5.4841003551726804</v>
      </c>
      <c r="H201" s="12">
        <v>6.4037449242368902</v>
      </c>
      <c r="I201" s="12">
        <v>3.2172598789292901</v>
      </c>
      <c r="J201" s="12">
        <v>4.3181258007819396</v>
      </c>
      <c r="K201" s="12">
        <v>0.98837214546407404</v>
      </c>
      <c r="L201" s="12">
        <v>4.5318495989929497</v>
      </c>
      <c r="M201" s="12">
        <v>1.8671549301272501</v>
      </c>
      <c r="N201" s="12"/>
      <c r="O201" s="12"/>
    </row>
    <row r="202" spans="1:15" x14ac:dyDescent="0.3">
      <c r="A202" s="11" t="str">
        <f t="shared" si="3"/>
        <v>DISTRIBUCION VOLUMEN X CRITERIO (Consumiciones)Leche Con CacaoDE 25 A 34 AÑOS</v>
      </c>
      <c r="B202" s="11" t="s">
        <v>47</v>
      </c>
      <c r="C202" s="11" t="s">
        <v>67</v>
      </c>
      <c r="D202" s="11" t="s">
        <v>161</v>
      </c>
      <c r="E202" s="12">
        <v>5.7071410561657299</v>
      </c>
      <c r="F202" s="12">
        <v>7.3434133577163303</v>
      </c>
      <c r="G202" s="12">
        <v>5.6133284213708201</v>
      </c>
      <c r="H202" s="12">
        <v>6.8585760634848301</v>
      </c>
      <c r="I202" s="12">
        <v>4.08163996909059</v>
      </c>
      <c r="J202" s="12">
        <v>6.1944968118174</v>
      </c>
      <c r="K202" s="12">
        <v>7.96416828706956</v>
      </c>
      <c r="L202" s="12">
        <v>6.1673184855311503</v>
      </c>
      <c r="M202" s="12">
        <v>7.6869310640955604</v>
      </c>
      <c r="N202" s="12"/>
      <c r="O202" s="12"/>
    </row>
    <row r="203" spans="1:15" x14ac:dyDescent="0.3">
      <c r="A203" s="11" t="str">
        <f t="shared" si="3"/>
        <v>DISTRIBUCION VOLUMEN X CRITERIO (Consumiciones)Leche Con CacaoDE 35 A 49 AÑOS</v>
      </c>
      <c r="B203" s="11" t="s">
        <v>47</v>
      </c>
      <c r="C203" s="11" t="s">
        <v>67</v>
      </c>
      <c r="D203" s="11" t="s">
        <v>162</v>
      </c>
      <c r="E203" s="12">
        <v>20.8056468787189</v>
      </c>
      <c r="F203" s="12">
        <v>24.804325819885602</v>
      </c>
      <c r="G203" s="12">
        <v>28.193776921333001</v>
      </c>
      <c r="H203" s="12">
        <v>25.019875404246999</v>
      </c>
      <c r="I203" s="12">
        <v>27.544666843106398</v>
      </c>
      <c r="J203" s="12">
        <v>27.512287651192299</v>
      </c>
      <c r="K203" s="12">
        <v>28.641230455472499</v>
      </c>
      <c r="L203" s="12">
        <v>25.765002750793201</v>
      </c>
      <c r="M203" s="12">
        <v>26.535355999687699</v>
      </c>
      <c r="N203" s="12"/>
      <c r="O203" s="12"/>
    </row>
    <row r="204" spans="1:15" x14ac:dyDescent="0.3">
      <c r="A204" s="11" t="str">
        <f t="shared" si="3"/>
        <v>DISTRIBUCION VOLUMEN X CRITERIO (Consumiciones)Leche Con CacaoDE 50 A 59 AÑOS</v>
      </c>
      <c r="B204" s="11" t="s">
        <v>47</v>
      </c>
      <c r="C204" s="11" t="s">
        <v>67</v>
      </c>
      <c r="D204" s="11" t="s">
        <v>163</v>
      </c>
      <c r="E204" s="12">
        <v>23.919799144706001</v>
      </c>
      <c r="F204" s="12">
        <v>18.913247631088201</v>
      </c>
      <c r="G204" s="12">
        <v>22.109631224967899</v>
      </c>
      <c r="H204" s="12">
        <v>27.1585826374383</v>
      </c>
      <c r="I204" s="12">
        <v>23.0302818403669</v>
      </c>
      <c r="J204" s="12">
        <v>19.757171957847099</v>
      </c>
      <c r="K204" s="12">
        <v>24.872879867380099</v>
      </c>
      <c r="L204" s="12">
        <v>21.6004105205134</v>
      </c>
      <c r="M204" s="12">
        <v>20.691105863065001</v>
      </c>
      <c r="N204" s="12"/>
      <c r="O204" s="12"/>
    </row>
    <row r="205" spans="1:15" x14ac:dyDescent="0.3">
      <c r="A205" s="11" t="str">
        <f t="shared" si="3"/>
        <v>DISTRIBUCION VOLUMEN X CRITERIO (Consumiciones)Leche Con CacaoDE 60 A 75 AÑOS</v>
      </c>
      <c r="B205" s="11" t="s">
        <v>47</v>
      </c>
      <c r="C205" s="11" t="s">
        <v>67</v>
      </c>
      <c r="D205" s="11" t="s">
        <v>164</v>
      </c>
      <c r="E205" s="12">
        <v>42.464189593731199</v>
      </c>
      <c r="F205" s="12">
        <v>39.933686895115898</v>
      </c>
      <c r="G205" s="12">
        <v>38.599136628126701</v>
      </c>
      <c r="H205" s="12">
        <v>33.489561403568601</v>
      </c>
      <c r="I205" s="12">
        <v>38.454476332437302</v>
      </c>
      <c r="J205" s="12">
        <v>36.748006303537203</v>
      </c>
      <c r="K205" s="12">
        <v>30.476562232965801</v>
      </c>
      <c r="L205" s="12">
        <v>41.072445955931798</v>
      </c>
      <c r="M205" s="12">
        <v>36.482639159965601</v>
      </c>
      <c r="N205" s="12"/>
      <c r="O205" s="12"/>
    </row>
    <row r="206" spans="1:15" x14ac:dyDescent="0.3">
      <c r="A206" s="11" t="str">
        <f t="shared" si="3"/>
        <v>DISTRIBUCION VOLUMEN X CRITERIO (Consumiciones)Leche Con CacaoNIVEL ALTO</v>
      </c>
      <c r="B206" s="11" t="s">
        <v>47</v>
      </c>
      <c r="C206" s="11" t="s">
        <v>67</v>
      </c>
      <c r="D206" s="11" t="s">
        <v>165</v>
      </c>
      <c r="E206" s="12">
        <v>16.775548151147401</v>
      </c>
      <c r="F206" s="12">
        <v>17.1366755587268</v>
      </c>
      <c r="G206" s="12">
        <v>20.6487380034762</v>
      </c>
      <c r="H206" s="12">
        <v>21.430872149798802</v>
      </c>
      <c r="I206" s="12">
        <v>24.436553830793098</v>
      </c>
      <c r="J206" s="12">
        <v>20.5135750701414</v>
      </c>
      <c r="K206" s="12">
        <v>22.4359853821935</v>
      </c>
      <c r="L206" s="12">
        <v>26.333383794710802</v>
      </c>
      <c r="M206" s="12">
        <v>23.104994535092501</v>
      </c>
      <c r="N206" s="12"/>
      <c r="O206" s="12"/>
    </row>
    <row r="207" spans="1:15" x14ac:dyDescent="0.3">
      <c r="A207" s="11" t="str">
        <f t="shared" si="3"/>
        <v>DISTRIBUCION VOLUMEN X CRITERIO (Consumiciones)Leche Con CacaoNIVEL MEDIO ALTO</v>
      </c>
      <c r="B207" s="11" t="s">
        <v>47</v>
      </c>
      <c r="C207" s="11" t="s">
        <v>67</v>
      </c>
      <c r="D207" s="11" t="s">
        <v>166</v>
      </c>
      <c r="E207" s="12">
        <v>15.665456355284601</v>
      </c>
      <c r="F207" s="12">
        <v>17.4184272509106</v>
      </c>
      <c r="G207" s="12">
        <v>12.437419708305001</v>
      </c>
      <c r="H207" s="12">
        <v>12.573425259494901</v>
      </c>
      <c r="I207" s="12">
        <v>12.277329646391699</v>
      </c>
      <c r="J207" s="12">
        <v>12.343197377432499</v>
      </c>
      <c r="K207" s="12">
        <v>12.7408529522348</v>
      </c>
      <c r="L207" s="12">
        <v>12.0631538664835</v>
      </c>
      <c r="M207" s="12">
        <v>12.289386368959301</v>
      </c>
      <c r="N207" s="12"/>
      <c r="O207" s="12"/>
    </row>
    <row r="208" spans="1:15" x14ac:dyDescent="0.3">
      <c r="A208" s="11" t="str">
        <f t="shared" si="3"/>
        <v>DISTRIBUCION VOLUMEN X CRITERIO (Consumiciones)Leche Con CacaoNIVEL MEDIO</v>
      </c>
      <c r="B208" s="11" t="s">
        <v>47</v>
      </c>
      <c r="C208" s="11" t="s">
        <v>67</v>
      </c>
      <c r="D208" s="11" t="s">
        <v>167</v>
      </c>
      <c r="E208" s="12">
        <v>12.2499390190318</v>
      </c>
      <c r="F208" s="12">
        <v>15.515886059382799</v>
      </c>
      <c r="G208" s="12">
        <v>17.122345651023998</v>
      </c>
      <c r="H208" s="12">
        <v>15.9445667867039</v>
      </c>
      <c r="I208" s="12">
        <v>14.744160891805601</v>
      </c>
      <c r="J208" s="12">
        <v>17.6460373614815</v>
      </c>
      <c r="K208" s="12">
        <v>30.430157628489699</v>
      </c>
      <c r="L208" s="12">
        <v>28.69068547781</v>
      </c>
      <c r="M208" s="12">
        <v>31.899875087828899</v>
      </c>
      <c r="N208" s="12"/>
      <c r="O208" s="12"/>
    </row>
    <row r="209" spans="1:15" x14ac:dyDescent="0.3">
      <c r="A209" s="11" t="str">
        <f t="shared" si="3"/>
        <v>DISTRIBUCION VOLUMEN X CRITERIO (Consumiciones)Leche Con CacaoNIVEL MEDIO BAJO</v>
      </c>
      <c r="B209" s="11" t="s">
        <v>47</v>
      </c>
      <c r="C209" s="11" t="s">
        <v>67</v>
      </c>
      <c r="D209" s="11" t="s">
        <v>168</v>
      </c>
      <c r="E209" s="12">
        <v>17.597612666958501</v>
      </c>
      <c r="F209" s="12">
        <v>17.5717669502687</v>
      </c>
      <c r="G209" s="12">
        <v>14.7423581198519</v>
      </c>
      <c r="H209" s="12">
        <v>21.983823525062999</v>
      </c>
      <c r="I209" s="12">
        <v>20.651611458433798</v>
      </c>
      <c r="J209" s="12">
        <v>20.138119390968001</v>
      </c>
      <c r="K209" s="12">
        <v>16.669780087273899</v>
      </c>
      <c r="L209" s="12">
        <v>17.310889507148801</v>
      </c>
      <c r="M209" s="12">
        <v>19.068867593098599</v>
      </c>
      <c r="N209" s="12"/>
      <c r="O209" s="12"/>
    </row>
    <row r="210" spans="1:15" x14ac:dyDescent="0.3">
      <c r="A210" s="11" t="str">
        <f t="shared" si="3"/>
        <v>DISTRIBUCION VOLUMEN X CRITERIO (Consumiciones)Leche Con CacaoNIVEL BAJO</v>
      </c>
      <c r="B210" s="11" t="s">
        <v>47</v>
      </c>
      <c r="C210" s="11" t="s">
        <v>67</v>
      </c>
      <c r="D210" s="11" t="s">
        <v>169</v>
      </c>
      <c r="E210" s="12">
        <v>37.711443807577702</v>
      </c>
      <c r="F210" s="12">
        <v>32.357254575918198</v>
      </c>
      <c r="G210" s="12">
        <v>35.049110179097703</v>
      </c>
      <c r="H210" s="12">
        <v>28.067335026183201</v>
      </c>
      <c r="I210" s="12">
        <v>27.890361875560401</v>
      </c>
      <c r="J210" s="12">
        <v>29.359082661216199</v>
      </c>
      <c r="K210" s="12">
        <v>17.723235817993299</v>
      </c>
      <c r="L210" s="12">
        <v>15.6018846721085</v>
      </c>
      <c r="M210" s="12">
        <v>13.6368959325474</v>
      </c>
      <c r="N210" s="12"/>
      <c r="O210" s="12"/>
    </row>
    <row r="211" spans="1:15" x14ac:dyDescent="0.3">
      <c r="A211" s="11" t="str">
        <f t="shared" si="3"/>
        <v>DISTRIBUCION VOLUMEN X CRITERIO (Consumiciones)Leche Con CacaoHOMBRE</v>
      </c>
      <c r="B211" s="11" t="s">
        <v>47</v>
      </c>
      <c r="C211" s="11" t="s">
        <v>67</v>
      </c>
      <c r="D211" s="11" t="s">
        <v>170</v>
      </c>
      <c r="E211" s="12">
        <v>65.245266685994395</v>
      </c>
      <c r="F211" s="12">
        <v>61.353114996562297</v>
      </c>
      <c r="G211" s="12">
        <v>62.364817123857001</v>
      </c>
      <c r="H211" s="12">
        <v>60.584451758441602</v>
      </c>
      <c r="I211" s="12">
        <v>65.299503519795906</v>
      </c>
      <c r="J211" s="12">
        <v>62.785384390750998</v>
      </c>
      <c r="K211" s="12">
        <v>57.7061076529857</v>
      </c>
      <c r="L211" s="12">
        <v>62.616902004854197</v>
      </c>
      <c r="M211" s="12">
        <v>65.724588180185805</v>
      </c>
      <c r="N211" s="12"/>
      <c r="O211" s="12"/>
    </row>
    <row r="212" spans="1:15" x14ac:dyDescent="0.3">
      <c r="A212" s="11" t="str">
        <f t="shared" si="3"/>
        <v>DISTRIBUCION VOLUMEN X CRITERIO (Consumiciones)Leche Con CacaoMUJER</v>
      </c>
      <c r="B212" s="11" t="s">
        <v>47</v>
      </c>
      <c r="C212" s="11" t="s">
        <v>67</v>
      </c>
      <c r="D212" s="11" t="s">
        <v>171</v>
      </c>
      <c r="E212" s="12">
        <v>34.754733314005598</v>
      </c>
      <c r="F212" s="12">
        <v>38.646885003437703</v>
      </c>
      <c r="G212" s="12">
        <v>37.635154537897698</v>
      </c>
      <c r="H212" s="12">
        <v>39.415548241558398</v>
      </c>
      <c r="I212" s="12">
        <v>34.700514183188702</v>
      </c>
      <c r="J212" s="12">
        <v>37.214627470488601</v>
      </c>
      <c r="K212" s="12">
        <v>42.293904215199603</v>
      </c>
      <c r="L212" s="12">
        <v>37.383111403837802</v>
      </c>
      <c r="M212" s="12">
        <v>34.275431337340898</v>
      </c>
      <c r="N212" s="12"/>
      <c r="O212" s="12"/>
    </row>
    <row r="213" spans="1:15" x14ac:dyDescent="0.3">
      <c r="A213" s="11" t="str">
        <f t="shared" si="3"/>
        <v>DISTRIBUCION VOLUMEN X CRITERIO (Consumiciones)Leche Con CafeT.ESPAÑA</v>
      </c>
      <c r="B213" s="11" t="s">
        <v>47</v>
      </c>
      <c r="C213" s="11" t="s">
        <v>70</v>
      </c>
      <c r="D213" s="11" t="s">
        <v>142</v>
      </c>
      <c r="E213" s="12">
        <v>100</v>
      </c>
      <c r="F213" s="12">
        <v>100</v>
      </c>
      <c r="G213" s="12">
        <v>100</v>
      </c>
      <c r="H213" s="12">
        <v>100</v>
      </c>
      <c r="I213" s="12">
        <v>100</v>
      </c>
      <c r="J213" s="12">
        <v>100</v>
      </c>
      <c r="K213" s="12">
        <v>100</v>
      </c>
      <c r="L213" s="12">
        <v>100</v>
      </c>
      <c r="M213" s="12">
        <v>100</v>
      </c>
      <c r="N213" s="12"/>
      <c r="O213" s="12"/>
    </row>
    <row r="214" spans="1:15" x14ac:dyDescent="0.3">
      <c r="A214" s="11" t="str">
        <f t="shared" si="3"/>
        <v>DISTRIBUCION VOLUMEN X CRITERIO (Consumiciones)Leche Con CafeBCN AM</v>
      </c>
      <c r="B214" s="11" t="s">
        <v>47</v>
      </c>
      <c r="C214" s="11" t="s">
        <v>70</v>
      </c>
      <c r="D214" s="11" t="s">
        <v>143</v>
      </c>
      <c r="E214" s="12">
        <v>9.0437534239636808</v>
      </c>
      <c r="F214" s="12">
        <v>8.8417114374335792</v>
      </c>
      <c r="G214" s="12">
        <v>7.90047706472195</v>
      </c>
      <c r="H214" s="12">
        <v>8.6117874242064794</v>
      </c>
      <c r="I214" s="12">
        <v>8.7719423029981698</v>
      </c>
      <c r="J214" s="12">
        <v>10.053382846701901</v>
      </c>
      <c r="K214" s="12">
        <v>9.2345216073086203</v>
      </c>
      <c r="L214" s="12">
        <v>9.9809390485251903</v>
      </c>
      <c r="M214" s="12">
        <v>10.034515147683599</v>
      </c>
      <c r="N214" s="12"/>
      <c r="O214" s="12"/>
    </row>
    <row r="215" spans="1:15" x14ac:dyDescent="0.3">
      <c r="A215" s="11" t="str">
        <f t="shared" si="3"/>
        <v>DISTRIBUCION VOLUMEN X CRITERIO (Consumiciones)Leche Con CafeREST.CAT ARAGON</v>
      </c>
      <c r="B215" s="11" t="s">
        <v>47</v>
      </c>
      <c r="C215" s="11" t="s">
        <v>70</v>
      </c>
      <c r="D215" s="11" t="s">
        <v>144</v>
      </c>
      <c r="E215" s="12">
        <v>8.6050835280521802</v>
      </c>
      <c r="F215" s="12">
        <v>9.2477996397319195</v>
      </c>
      <c r="G215" s="12">
        <v>9.6212257754166206</v>
      </c>
      <c r="H215" s="12">
        <v>8.9738979877848806</v>
      </c>
      <c r="I215" s="12">
        <v>8.7850577072398206</v>
      </c>
      <c r="J215" s="12">
        <v>9.9075379716778098</v>
      </c>
      <c r="K215" s="12">
        <v>10.1486900715235</v>
      </c>
      <c r="L215" s="12">
        <v>9.8033757118633105</v>
      </c>
      <c r="M215" s="12">
        <v>9.4033747755947292</v>
      </c>
      <c r="N215" s="12"/>
      <c r="O215" s="12"/>
    </row>
    <row r="216" spans="1:15" x14ac:dyDescent="0.3">
      <c r="A216" s="11" t="str">
        <f t="shared" si="3"/>
        <v>DISTRIBUCION VOLUMEN X CRITERIO (Consumiciones)Leche Con CafeLEVANTE</v>
      </c>
      <c r="B216" s="11" t="s">
        <v>47</v>
      </c>
      <c r="C216" s="11" t="s">
        <v>70</v>
      </c>
      <c r="D216" s="11" t="s">
        <v>145</v>
      </c>
      <c r="E216" s="12">
        <v>10.3389614076806</v>
      </c>
      <c r="F216" s="12">
        <v>10.5196283042402</v>
      </c>
      <c r="G216" s="12">
        <v>10.354759398038301</v>
      </c>
      <c r="H216" s="12">
        <v>10.485477202630801</v>
      </c>
      <c r="I216" s="12">
        <v>10.5292124884082</v>
      </c>
      <c r="J216" s="12">
        <v>10.5216517409827</v>
      </c>
      <c r="K216" s="12">
        <v>10.459757180732099</v>
      </c>
      <c r="L216" s="12">
        <v>9.5179644419916194</v>
      </c>
      <c r="M216" s="12">
        <v>9.3757702323093497</v>
      </c>
      <c r="N216" s="12"/>
      <c r="O216" s="12"/>
    </row>
    <row r="217" spans="1:15" x14ac:dyDescent="0.3">
      <c r="A217" s="11" t="str">
        <f t="shared" si="3"/>
        <v>DISTRIBUCION VOLUMEN X CRITERIO (Consumiciones)Leche Con CafeANDALUCIA</v>
      </c>
      <c r="B217" s="11" t="s">
        <v>47</v>
      </c>
      <c r="C217" s="11" t="s">
        <v>70</v>
      </c>
      <c r="D217" s="11" t="s">
        <v>146</v>
      </c>
      <c r="E217" s="12">
        <v>20.460977810715999</v>
      </c>
      <c r="F217" s="12">
        <v>20.557414949484301</v>
      </c>
      <c r="G217" s="12">
        <v>21.200169545669802</v>
      </c>
      <c r="H217" s="12">
        <v>19.885578844062099</v>
      </c>
      <c r="I217" s="12">
        <v>20.6652699892717</v>
      </c>
      <c r="J217" s="12">
        <v>17.784420769692701</v>
      </c>
      <c r="K217" s="12">
        <v>18.9307003425915</v>
      </c>
      <c r="L217" s="12">
        <v>19.7007136610098</v>
      </c>
      <c r="M217" s="12">
        <v>19.508653696561499</v>
      </c>
      <c r="N217" s="12"/>
      <c r="O217" s="12"/>
    </row>
    <row r="218" spans="1:15" x14ac:dyDescent="0.3">
      <c r="A218" s="11" t="str">
        <f t="shared" si="3"/>
        <v>DISTRIBUCION VOLUMEN X CRITERIO (Consumiciones)Leche Con CafeMDD AM</v>
      </c>
      <c r="B218" s="11" t="s">
        <v>47</v>
      </c>
      <c r="C218" s="11" t="s">
        <v>70</v>
      </c>
      <c r="D218" s="11" t="s">
        <v>147</v>
      </c>
      <c r="E218" s="12">
        <v>13.3513056714834</v>
      </c>
      <c r="F218" s="12">
        <v>13.623441682932601</v>
      </c>
      <c r="G218" s="12">
        <v>13.6473108241983</v>
      </c>
      <c r="H218" s="12">
        <v>13.748063432550399</v>
      </c>
      <c r="I218" s="12">
        <v>13.0554769744907</v>
      </c>
      <c r="J218" s="12">
        <v>13.6963575171842</v>
      </c>
      <c r="K218" s="12">
        <v>12.8035608150072</v>
      </c>
      <c r="L218" s="12">
        <v>13.235827645924701</v>
      </c>
      <c r="M218" s="12">
        <v>12.9935036822567</v>
      </c>
      <c r="N218" s="12"/>
      <c r="O218" s="12"/>
    </row>
    <row r="219" spans="1:15" x14ac:dyDescent="0.3">
      <c r="A219" s="11" t="str">
        <f t="shared" si="3"/>
        <v>DISTRIBUCION VOLUMEN X CRITERIO (Consumiciones)Leche Con CafeRTO CENTRO</v>
      </c>
      <c r="B219" s="11" t="s">
        <v>47</v>
      </c>
      <c r="C219" s="11" t="s">
        <v>70</v>
      </c>
      <c r="D219" s="11" t="s">
        <v>148</v>
      </c>
      <c r="E219" s="12">
        <v>9.4564178575284608</v>
      </c>
      <c r="F219" s="12">
        <v>9.3806175261184706</v>
      </c>
      <c r="G219" s="12">
        <v>8.9666384090550295</v>
      </c>
      <c r="H219" s="12">
        <v>9.1206881799053292</v>
      </c>
      <c r="I219" s="12">
        <v>8.7721605338411397</v>
      </c>
      <c r="J219" s="12">
        <v>9.6662334136142007</v>
      </c>
      <c r="K219" s="12">
        <v>9.8508591501325604</v>
      </c>
      <c r="L219" s="12">
        <v>8.3323172924026494</v>
      </c>
      <c r="M219" s="12">
        <v>8.4365485901143398</v>
      </c>
      <c r="N219" s="12"/>
      <c r="O219" s="12"/>
    </row>
    <row r="220" spans="1:15" x14ac:dyDescent="0.3">
      <c r="A220" s="11" t="str">
        <f t="shared" si="3"/>
        <v>DISTRIBUCION VOLUMEN X CRITERIO (Consumiciones)Leche Con CafeNORTE-CENTRO</v>
      </c>
      <c r="B220" s="11" t="s">
        <v>47</v>
      </c>
      <c r="C220" s="11" t="s">
        <v>70</v>
      </c>
      <c r="D220" s="11" t="s">
        <v>149</v>
      </c>
      <c r="E220" s="12">
        <v>12.7829416963132</v>
      </c>
      <c r="F220" s="12">
        <v>12.318941806635999</v>
      </c>
      <c r="G220" s="12">
        <v>12.793936131997</v>
      </c>
      <c r="H220" s="12">
        <v>13.7396592159867</v>
      </c>
      <c r="I220" s="12">
        <v>12.9533422457732</v>
      </c>
      <c r="J220" s="12">
        <v>12.9601607700051</v>
      </c>
      <c r="K220" s="12">
        <v>12.0574658911053</v>
      </c>
      <c r="L220" s="12">
        <v>13.193100792795301</v>
      </c>
      <c r="M220" s="12">
        <v>13.5126555541506</v>
      </c>
      <c r="N220" s="12"/>
      <c r="O220" s="12"/>
    </row>
    <row r="221" spans="1:15" x14ac:dyDescent="0.3">
      <c r="A221" s="11" t="str">
        <f t="shared" si="3"/>
        <v>DISTRIBUCION VOLUMEN X CRITERIO (Consumiciones)Leche Con CafeNOROESTE</v>
      </c>
      <c r="B221" s="11" t="s">
        <v>47</v>
      </c>
      <c r="C221" s="11" t="s">
        <v>70</v>
      </c>
      <c r="D221" s="11" t="s">
        <v>150</v>
      </c>
      <c r="E221" s="12">
        <v>15.9605532725428</v>
      </c>
      <c r="F221" s="12">
        <v>15.510435001661699</v>
      </c>
      <c r="G221" s="12">
        <v>15.5155014959546</v>
      </c>
      <c r="H221" s="12">
        <v>15.4348541951075</v>
      </c>
      <c r="I221" s="12">
        <v>16.4675242869375</v>
      </c>
      <c r="J221" s="12">
        <v>15.410264940168201</v>
      </c>
      <c r="K221" s="12">
        <v>16.514458297994501</v>
      </c>
      <c r="L221" s="12">
        <v>16.235740151871301</v>
      </c>
      <c r="M221" s="12">
        <v>16.734995801778702</v>
      </c>
      <c r="N221" s="12"/>
      <c r="O221" s="12"/>
    </row>
    <row r="222" spans="1:15" x14ac:dyDescent="0.3">
      <c r="A222" s="11" t="str">
        <f t="shared" si="3"/>
        <v>DISTRIBUCION VOLUMEN X CRITERIO (Consumiciones)Leche Con Cafe&lt;2MIL</v>
      </c>
      <c r="B222" s="11" t="s">
        <v>47</v>
      </c>
      <c r="C222" s="11" t="s">
        <v>70</v>
      </c>
      <c r="D222" s="11" t="s">
        <v>151</v>
      </c>
      <c r="E222" s="12">
        <v>4.5991386606987001</v>
      </c>
      <c r="F222" s="12">
        <v>4.0217248276436699</v>
      </c>
      <c r="G222" s="12">
        <v>4.2675446828663199</v>
      </c>
      <c r="H222" s="12">
        <v>4.5257532680183399</v>
      </c>
      <c r="I222" s="12">
        <v>4.0829697499721096</v>
      </c>
      <c r="J222" s="12">
        <v>4.6941976770502301</v>
      </c>
      <c r="K222" s="12">
        <v>4.4238752245543997</v>
      </c>
      <c r="L222" s="12">
        <v>4.63008612319517</v>
      </c>
      <c r="M222" s="12">
        <v>4.5771362711753802</v>
      </c>
      <c r="N222" s="12"/>
      <c r="O222" s="12"/>
    </row>
    <row r="223" spans="1:15" x14ac:dyDescent="0.3">
      <c r="A223" s="11" t="str">
        <f t="shared" si="3"/>
        <v>DISTRIBUCION VOLUMEN X CRITERIO (Consumiciones)Leche Con Cafe2-5MIL</v>
      </c>
      <c r="B223" s="11" t="s">
        <v>47</v>
      </c>
      <c r="C223" s="11" t="s">
        <v>70</v>
      </c>
      <c r="D223" s="11" t="s">
        <v>152</v>
      </c>
      <c r="E223" s="12">
        <v>4.1374304043976</v>
      </c>
      <c r="F223" s="12">
        <v>4.1254909127059296</v>
      </c>
      <c r="G223" s="12">
        <v>4.7578815740898399</v>
      </c>
      <c r="H223" s="12">
        <v>4.5751576155231399</v>
      </c>
      <c r="I223" s="12">
        <v>4.21185526930494</v>
      </c>
      <c r="J223" s="12">
        <v>4.4811614682393204</v>
      </c>
      <c r="K223" s="12">
        <v>4.7214790872239396</v>
      </c>
      <c r="L223" s="12">
        <v>4.9429428961381801</v>
      </c>
      <c r="M223" s="12">
        <v>4.7220258908765498</v>
      </c>
      <c r="N223" s="12"/>
      <c r="O223" s="12"/>
    </row>
    <row r="224" spans="1:15" x14ac:dyDescent="0.3">
      <c r="A224" s="11" t="str">
        <f t="shared" si="3"/>
        <v>DISTRIBUCION VOLUMEN X CRITERIO (Consumiciones)Leche Con Cafe5-10MIL</v>
      </c>
      <c r="B224" s="11" t="s">
        <v>47</v>
      </c>
      <c r="C224" s="11" t="s">
        <v>70</v>
      </c>
      <c r="D224" s="11" t="s">
        <v>153</v>
      </c>
      <c r="E224" s="12">
        <v>6.9297399320472302</v>
      </c>
      <c r="F224" s="12">
        <v>6.4276772618339404</v>
      </c>
      <c r="G224" s="12">
        <v>6.9290139377976203</v>
      </c>
      <c r="H224" s="12">
        <v>6.6185879360436903</v>
      </c>
      <c r="I224" s="12">
        <v>6.2415799266421104</v>
      </c>
      <c r="J224" s="12">
        <v>6.2830577008653004</v>
      </c>
      <c r="K224" s="12">
        <v>6.7047401847189496</v>
      </c>
      <c r="L224" s="12">
        <v>6.6127084581245299</v>
      </c>
      <c r="M224" s="12">
        <v>6.5989367225205902</v>
      </c>
      <c r="N224" s="12"/>
      <c r="O224" s="12"/>
    </row>
    <row r="225" spans="1:15" x14ac:dyDescent="0.3">
      <c r="A225" s="11" t="str">
        <f t="shared" si="3"/>
        <v>DISTRIBUCION VOLUMEN X CRITERIO (Consumiciones)Leche Con Cafe10-30MIL</v>
      </c>
      <c r="B225" s="11" t="s">
        <v>47</v>
      </c>
      <c r="C225" s="11" t="s">
        <v>70</v>
      </c>
      <c r="D225" s="11" t="s">
        <v>154</v>
      </c>
      <c r="E225" s="12">
        <v>17.1468288931217</v>
      </c>
      <c r="F225" s="12">
        <v>18.310735879231999</v>
      </c>
      <c r="G225" s="12">
        <v>17.410248936299801</v>
      </c>
      <c r="H225" s="12">
        <v>18.196558192960602</v>
      </c>
      <c r="I225" s="12">
        <v>18.0083579718649</v>
      </c>
      <c r="J225" s="12">
        <v>17.8695249182541</v>
      </c>
      <c r="K225" s="12">
        <v>16.7370359487382</v>
      </c>
      <c r="L225" s="12">
        <v>16.886582556661299</v>
      </c>
      <c r="M225" s="12">
        <v>16.962206685339702</v>
      </c>
      <c r="N225" s="12"/>
      <c r="O225" s="12"/>
    </row>
    <row r="226" spans="1:15" x14ac:dyDescent="0.3">
      <c r="A226" s="11" t="str">
        <f t="shared" si="3"/>
        <v>DISTRIBUCION VOLUMEN X CRITERIO (Consumiciones)Leche Con Cafe30-100MIL</v>
      </c>
      <c r="B226" s="11" t="s">
        <v>47</v>
      </c>
      <c r="C226" s="11" t="s">
        <v>70</v>
      </c>
      <c r="D226" s="11" t="s">
        <v>155</v>
      </c>
      <c r="E226" s="12">
        <v>22.495759283523501</v>
      </c>
      <c r="F226" s="12">
        <v>23.445112525058398</v>
      </c>
      <c r="G226" s="12">
        <v>22.275796361231698</v>
      </c>
      <c r="H226" s="12">
        <v>21.819478854303998</v>
      </c>
      <c r="I226" s="12">
        <v>22.930533081370999</v>
      </c>
      <c r="J226" s="12">
        <v>20.581574925249701</v>
      </c>
      <c r="K226" s="12">
        <v>21.729522976339101</v>
      </c>
      <c r="L226" s="12">
        <v>21.657764353364001</v>
      </c>
      <c r="M226" s="12">
        <v>21.7633753116619</v>
      </c>
      <c r="N226" s="12"/>
      <c r="O226" s="12"/>
    </row>
    <row r="227" spans="1:15" x14ac:dyDescent="0.3">
      <c r="A227" s="11" t="str">
        <f t="shared" si="3"/>
        <v>DISTRIBUCION VOLUMEN X CRITERIO (Consumiciones)Leche Con Cafe100-200MIL</v>
      </c>
      <c r="B227" s="11" t="s">
        <v>47</v>
      </c>
      <c r="C227" s="11" t="s">
        <v>70</v>
      </c>
      <c r="D227" s="11" t="s">
        <v>156</v>
      </c>
      <c r="E227" s="12">
        <v>12.715844671012899</v>
      </c>
      <c r="F227" s="12">
        <v>12.0163687436077</v>
      </c>
      <c r="G227" s="12">
        <v>13.138304021240399</v>
      </c>
      <c r="H227" s="12">
        <v>13.107988186776501</v>
      </c>
      <c r="I227" s="12">
        <v>13.1712470895819</v>
      </c>
      <c r="J227" s="12">
        <v>12.783538422323</v>
      </c>
      <c r="K227" s="12">
        <v>12.0599735543372</v>
      </c>
      <c r="L227" s="12">
        <v>11.4037871818732</v>
      </c>
      <c r="M227" s="12">
        <v>11.872456230411</v>
      </c>
      <c r="N227" s="12"/>
      <c r="O227" s="12"/>
    </row>
    <row r="228" spans="1:15" x14ac:dyDescent="0.3">
      <c r="A228" s="11" t="str">
        <f t="shared" si="3"/>
        <v>DISTRIBUCION VOLUMEN X CRITERIO (Consumiciones)Leche Con Cafe200-500MIL</v>
      </c>
      <c r="B228" s="11" t="s">
        <v>47</v>
      </c>
      <c r="C228" s="11" t="s">
        <v>70</v>
      </c>
      <c r="D228" s="11" t="s">
        <v>157</v>
      </c>
      <c r="E228" s="12">
        <v>13.8867569415657</v>
      </c>
      <c r="F228" s="12">
        <v>12.417537764928801</v>
      </c>
      <c r="G228" s="12">
        <v>12.516516408267</v>
      </c>
      <c r="H228" s="12">
        <v>13.007847392651</v>
      </c>
      <c r="I228" s="12">
        <v>13.279670099626401</v>
      </c>
      <c r="J228" s="12">
        <v>14.0601106207704</v>
      </c>
      <c r="K228" s="12">
        <v>14.721482426322799</v>
      </c>
      <c r="L228" s="12">
        <v>13.699223782513201</v>
      </c>
      <c r="M228" s="12">
        <v>13.8375384497055</v>
      </c>
      <c r="N228" s="12"/>
      <c r="O228" s="12"/>
    </row>
    <row r="229" spans="1:15" x14ac:dyDescent="0.3">
      <c r="A229" s="11" t="str">
        <f t="shared" si="3"/>
        <v>DISTRIBUCION VOLUMEN X CRITERIO (Consumiciones)Leche Con Cafe&gt;500MIL</v>
      </c>
      <c r="B229" s="11" t="s">
        <v>47</v>
      </c>
      <c r="C229" s="11" t="s">
        <v>70</v>
      </c>
      <c r="D229" s="11" t="s">
        <v>158</v>
      </c>
      <c r="E229" s="12">
        <v>18.088495881913101</v>
      </c>
      <c r="F229" s="12">
        <v>19.235339215974602</v>
      </c>
      <c r="G229" s="12">
        <v>18.7047096157503</v>
      </c>
      <c r="H229" s="12">
        <v>18.148628553722801</v>
      </c>
      <c r="I229" s="12">
        <v>18.073776034804901</v>
      </c>
      <c r="J229" s="12">
        <v>19.246844237274701</v>
      </c>
      <c r="K229" s="12">
        <v>18.9019039541609</v>
      </c>
      <c r="L229" s="12">
        <v>20.166886936783602</v>
      </c>
      <c r="M229" s="12">
        <v>19.6663390053508</v>
      </c>
      <c r="N229" s="12"/>
      <c r="O229" s="12"/>
    </row>
    <row r="230" spans="1:15" x14ac:dyDescent="0.3">
      <c r="A230" s="11" t="str">
        <f t="shared" si="3"/>
        <v>DISTRIBUCION VOLUMEN X CRITERIO (Consumiciones)Leche Con CafeDE 15 A 19 AÑOS</v>
      </c>
      <c r="B230" s="11" t="s">
        <v>47</v>
      </c>
      <c r="C230" s="11" t="s">
        <v>70</v>
      </c>
      <c r="D230" s="11" t="s">
        <v>159</v>
      </c>
      <c r="E230" s="12">
        <v>0.84964444094920599</v>
      </c>
      <c r="F230" s="12">
        <v>0.71390699755906994</v>
      </c>
      <c r="G230" s="12">
        <v>0.18577199214918999</v>
      </c>
      <c r="H230" s="12">
        <v>0.436399559726657</v>
      </c>
      <c r="I230" s="12">
        <v>0.49787615588256101</v>
      </c>
      <c r="J230" s="12">
        <v>1.2391865920421199</v>
      </c>
      <c r="K230" s="12">
        <v>0.42835429174374401</v>
      </c>
      <c r="L230" s="12">
        <v>0.81570422617531602</v>
      </c>
      <c r="M230" s="12">
        <v>0.56963657562654302</v>
      </c>
      <c r="N230" s="12"/>
      <c r="O230" s="12"/>
    </row>
    <row r="231" spans="1:15" x14ac:dyDescent="0.3">
      <c r="A231" s="11" t="str">
        <f t="shared" si="3"/>
        <v>DISTRIBUCION VOLUMEN X CRITERIO (Consumiciones)Leche Con CafeDE 20 A 24 AÑOS</v>
      </c>
      <c r="B231" s="11" t="s">
        <v>47</v>
      </c>
      <c r="C231" s="11" t="s">
        <v>70</v>
      </c>
      <c r="D231" s="11" t="s">
        <v>160</v>
      </c>
      <c r="E231" s="12">
        <v>1.4231495267432399</v>
      </c>
      <c r="F231" s="12">
        <v>1.3838109721865199</v>
      </c>
      <c r="G231" s="12">
        <v>1.43619352569226</v>
      </c>
      <c r="H231" s="12">
        <v>1.4329474459349301</v>
      </c>
      <c r="I231" s="12">
        <v>1.3364443352392199</v>
      </c>
      <c r="J231" s="12">
        <v>1.9707984562410501</v>
      </c>
      <c r="K231" s="12">
        <v>1.83341068912322</v>
      </c>
      <c r="L231" s="12">
        <v>1.83767550616373</v>
      </c>
      <c r="M231" s="12">
        <v>1.74140122118421</v>
      </c>
      <c r="N231" s="12"/>
      <c r="O231" s="12"/>
    </row>
    <row r="232" spans="1:15" x14ac:dyDescent="0.3">
      <c r="A232" s="11" t="str">
        <f t="shared" si="3"/>
        <v>DISTRIBUCION VOLUMEN X CRITERIO (Consumiciones)Leche Con CafeDE 25 A 34 AÑOS</v>
      </c>
      <c r="B232" s="11" t="s">
        <v>47</v>
      </c>
      <c r="C232" s="11" t="s">
        <v>70</v>
      </c>
      <c r="D232" s="11" t="s">
        <v>161</v>
      </c>
      <c r="E232" s="12">
        <v>6.1391738767066499</v>
      </c>
      <c r="F232" s="12">
        <v>6.2426433471535798</v>
      </c>
      <c r="G232" s="12">
        <v>6.0038091840552497</v>
      </c>
      <c r="H232" s="12">
        <v>5.7005544903084102</v>
      </c>
      <c r="I232" s="12">
        <v>5.4347697233533401</v>
      </c>
      <c r="J232" s="12">
        <v>5.5395496007170397</v>
      </c>
      <c r="K232" s="12">
        <v>5.31341783479475</v>
      </c>
      <c r="L232" s="12">
        <v>5.5422948733798103</v>
      </c>
      <c r="M232" s="12">
        <v>5.4746408204623798</v>
      </c>
      <c r="N232" s="12"/>
      <c r="O232" s="12"/>
    </row>
    <row r="233" spans="1:15" x14ac:dyDescent="0.3">
      <c r="A233" s="11" t="str">
        <f t="shared" si="3"/>
        <v>DISTRIBUCION VOLUMEN X CRITERIO (Consumiciones)Leche Con CafeDE 35 A 49 AÑOS</v>
      </c>
      <c r="B233" s="11" t="s">
        <v>47</v>
      </c>
      <c r="C233" s="11" t="s">
        <v>70</v>
      </c>
      <c r="D233" s="11" t="s">
        <v>162</v>
      </c>
      <c r="E233" s="12">
        <v>27.280276502978399</v>
      </c>
      <c r="F233" s="12">
        <v>26.917922387614102</v>
      </c>
      <c r="G233" s="12">
        <v>25.821062817665101</v>
      </c>
      <c r="H233" s="12">
        <v>24.0345133592363</v>
      </c>
      <c r="I233" s="12">
        <v>24.555563458565501</v>
      </c>
      <c r="J233" s="12">
        <v>25.261714864545599</v>
      </c>
      <c r="K233" s="12">
        <v>24.074799153204498</v>
      </c>
      <c r="L233" s="12">
        <v>23.998340092573699</v>
      </c>
      <c r="M233" s="12">
        <v>24.120564408755801</v>
      </c>
      <c r="N233" s="12"/>
      <c r="O233" s="12"/>
    </row>
    <row r="234" spans="1:15" x14ac:dyDescent="0.3">
      <c r="A234" s="11" t="str">
        <f t="shared" si="3"/>
        <v>DISTRIBUCION VOLUMEN X CRITERIO (Consumiciones)Leche Con CafeDE 50 A 59 AÑOS</v>
      </c>
      <c r="B234" s="11" t="s">
        <v>47</v>
      </c>
      <c r="C234" s="11" t="s">
        <v>70</v>
      </c>
      <c r="D234" s="11" t="s">
        <v>163</v>
      </c>
      <c r="E234" s="12">
        <v>25.6756368405829</v>
      </c>
      <c r="F234" s="12">
        <v>26.9185658383632</v>
      </c>
      <c r="G234" s="12">
        <v>28.830908647947901</v>
      </c>
      <c r="H234" s="12">
        <v>27.981091971234399</v>
      </c>
      <c r="I234" s="12">
        <v>27.4871445868244</v>
      </c>
      <c r="J234" s="12">
        <v>26.7403396256388</v>
      </c>
      <c r="K234" s="12">
        <v>27.445462498580898</v>
      </c>
      <c r="L234" s="12">
        <v>27.1661703356902</v>
      </c>
      <c r="M234" s="12">
        <v>26.3921604845115</v>
      </c>
      <c r="N234" s="12"/>
      <c r="O234" s="12"/>
    </row>
    <row r="235" spans="1:15" x14ac:dyDescent="0.3">
      <c r="A235" s="11" t="str">
        <f t="shared" si="3"/>
        <v>DISTRIBUCION VOLUMEN X CRITERIO (Consumiciones)Leche Con CafeDE 60 A 75 AÑOS</v>
      </c>
      <c r="B235" s="11" t="s">
        <v>47</v>
      </c>
      <c r="C235" s="11" t="s">
        <v>70</v>
      </c>
      <c r="D235" s="11" t="s">
        <v>164</v>
      </c>
      <c r="E235" s="12">
        <v>38.632094019543402</v>
      </c>
      <c r="F235" s="12">
        <v>37.823128901523397</v>
      </c>
      <c r="G235" s="12">
        <v>37.7222645533951</v>
      </c>
      <c r="H235" s="12">
        <v>40.414493497670897</v>
      </c>
      <c r="I235" s="12">
        <v>40.688170756743702</v>
      </c>
      <c r="J235" s="12">
        <v>39.248406208136302</v>
      </c>
      <c r="K235" s="12">
        <v>40.904561876840702</v>
      </c>
      <c r="L235" s="12">
        <v>40.639783439819901</v>
      </c>
      <c r="M235" s="12">
        <v>41.701593576051302</v>
      </c>
      <c r="N235" s="12"/>
      <c r="O235" s="12"/>
    </row>
    <row r="236" spans="1:15" x14ac:dyDescent="0.3">
      <c r="A236" s="11" t="str">
        <f t="shared" si="3"/>
        <v>DISTRIBUCION VOLUMEN X CRITERIO (Consumiciones)Leche Con CafeNIVEL ALTO</v>
      </c>
      <c r="B236" s="11" t="s">
        <v>47</v>
      </c>
      <c r="C236" s="11" t="s">
        <v>70</v>
      </c>
      <c r="D236" s="11" t="s">
        <v>165</v>
      </c>
      <c r="E236" s="12">
        <v>24.617717037643299</v>
      </c>
      <c r="F236" s="12">
        <v>24.538509079572702</v>
      </c>
      <c r="G236" s="12">
        <v>24.247687702842601</v>
      </c>
      <c r="H236" s="12">
        <v>24.498320453134099</v>
      </c>
      <c r="I236" s="12">
        <v>25.306775986847999</v>
      </c>
      <c r="J236" s="12">
        <v>25.804157434698801</v>
      </c>
      <c r="K236" s="12">
        <v>24.4711167949994</v>
      </c>
      <c r="L236" s="12">
        <v>24.942684310474199</v>
      </c>
      <c r="M236" s="12">
        <v>25.6759718984293</v>
      </c>
      <c r="N236" s="12"/>
      <c r="O236" s="12"/>
    </row>
    <row r="237" spans="1:15" x14ac:dyDescent="0.3">
      <c r="A237" s="11" t="str">
        <f t="shared" si="3"/>
        <v>DISTRIBUCION VOLUMEN X CRITERIO (Consumiciones)Leche Con CafeNIVEL MEDIO ALTO</v>
      </c>
      <c r="B237" s="11" t="s">
        <v>47</v>
      </c>
      <c r="C237" s="11" t="s">
        <v>70</v>
      </c>
      <c r="D237" s="11" t="s">
        <v>166</v>
      </c>
      <c r="E237" s="12">
        <v>14.5395913503513</v>
      </c>
      <c r="F237" s="12">
        <v>13.004538579859201</v>
      </c>
      <c r="G237" s="12">
        <v>13.385046419963601</v>
      </c>
      <c r="H237" s="12">
        <v>12.164764779169699</v>
      </c>
      <c r="I237" s="12">
        <v>11.8826155155124</v>
      </c>
      <c r="J237" s="12">
        <v>12.1039116070719</v>
      </c>
      <c r="K237" s="12">
        <v>12.980305995018099</v>
      </c>
      <c r="L237" s="12">
        <v>13.1312208891875</v>
      </c>
      <c r="M237" s="12">
        <v>11.661615787875901</v>
      </c>
      <c r="N237" s="12"/>
      <c r="O237" s="12"/>
    </row>
    <row r="238" spans="1:15" x14ac:dyDescent="0.3">
      <c r="A238" s="11" t="str">
        <f t="shared" si="3"/>
        <v>DISTRIBUCION VOLUMEN X CRITERIO (Consumiciones)Leche Con CafeNIVEL MEDIO</v>
      </c>
      <c r="B238" s="11" t="s">
        <v>47</v>
      </c>
      <c r="C238" s="11" t="s">
        <v>70</v>
      </c>
      <c r="D238" s="11" t="s">
        <v>167</v>
      </c>
      <c r="E238" s="12">
        <v>22.870360570867199</v>
      </c>
      <c r="F238" s="12">
        <v>23.196968960901</v>
      </c>
      <c r="G238" s="12">
        <v>22.217835110621099</v>
      </c>
      <c r="H238" s="12">
        <v>23.445112978858798</v>
      </c>
      <c r="I238" s="12">
        <v>24.4300726412344</v>
      </c>
      <c r="J238" s="12">
        <v>24.307815936024301</v>
      </c>
      <c r="K238" s="12">
        <v>26.014631931134399</v>
      </c>
      <c r="L238" s="12">
        <v>24.029320780475299</v>
      </c>
      <c r="M238" s="12">
        <v>25.441157019303699</v>
      </c>
      <c r="N238" s="12"/>
      <c r="O238" s="12"/>
    </row>
    <row r="239" spans="1:15" x14ac:dyDescent="0.3">
      <c r="A239" s="11" t="str">
        <f t="shared" si="3"/>
        <v>DISTRIBUCION VOLUMEN X CRITERIO (Consumiciones)Leche Con CafeNIVEL MEDIO BAJO</v>
      </c>
      <c r="B239" s="11" t="s">
        <v>47</v>
      </c>
      <c r="C239" s="11" t="s">
        <v>70</v>
      </c>
      <c r="D239" s="11" t="s">
        <v>168</v>
      </c>
      <c r="E239" s="12">
        <v>16.8230575545801</v>
      </c>
      <c r="F239" s="12">
        <v>16.677628922596401</v>
      </c>
      <c r="G239" s="12">
        <v>17.492712892307399</v>
      </c>
      <c r="H239" s="12">
        <v>17.408266663555199</v>
      </c>
      <c r="I239" s="12">
        <v>17.168629935991</v>
      </c>
      <c r="J239" s="12">
        <v>17.342366399148698</v>
      </c>
      <c r="K239" s="12">
        <v>17.7704235980794</v>
      </c>
      <c r="L239" s="12">
        <v>17.0272071083428</v>
      </c>
      <c r="M239" s="12">
        <v>16.560252487613599</v>
      </c>
      <c r="N239" s="12"/>
      <c r="O239" s="12"/>
    </row>
    <row r="240" spans="1:15" x14ac:dyDescent="0.3">
      <c r="A240" s="11" t="str">
        <f t="shared" si="3"/>
        <v>DISTRIBUCION VOLUMEN X CRITERIO (Consumiciones)Leche Con CafeNIVEL BAJO</v>
      </c>
      <c r="B240" s="11" t="s">
        <v>47</v>
      </c>
      <c r="C240" s="11" t="s">
        <v>70</v>
      </c>
      <c r="D240" s="11" t="s">
        <v>169</v>
      </c>
      <c r="E240" s="12">
        <v>21.149265488978699</v>
      </c>
      <c r="F240" s="12">
        <v>22.582338370801999</v>
      </c>
      <c r="G240" s="12">
        <v>22.6567303042997</v>
      </c>
      <c r="H240" s="12">
        <v>22.483538366399198</v>
      </c>
      <c r="I240" s="12">
        <v>21.2119005319983</v>
      </c>
      <c r="J240" s="12">
        <v>20.441758593083001</v>
      </c>
      <c r="K240" s="12">
        <v>18.763538376263</v>
      </c>
      <c r="L240" s="12">
        <v>20.869545657903899</v>
      </c>
      <c r="M240" s="12">
        <v>20.661017373818801</v>
      </c>
      <c r="N240" s="12"/>
      <c r="O240" s="12"/>
    </row>
    <row r="241" spans="1:15" x14ac:dyDescent="0.3">
      <c r="A241" s="11" t="str">
        <f t="shared" si="3"/>
        <v>DISTRIBUCION VOLUMEN X CRITERIO (Consumiciones)Leche Con CafeHOMBRE</v>
      </c>
      <c r="B241" s="11" t="s">
        <v>47</v>
      </c>
      <c r="C241" s="11" t="s">
        <v>70</v>
      </c>
      <c r="D241" s="11" t="s">
        <v>170</v>
      </c>
      <c r="E241" s="12">
        <v>61.621002709846501</v>
      </c>
      <c r="F241" s="12">
        <v>59.3314031955695</v>
      </c>
      <c r="G241" s="12">
        <v>59.459100836168403</v>
      </c>
      <c r="H241" s="12">
        <v>60.619714548337399</v>
      </c>
      <c r="I241" s="12">
        <v>61.623486596046099</v>
      </c>
      <c r="J241" s="12">
        <v>59.443227178027101</v>
      </c>
      <c r="K241" s="12">
        <v>60.240949372583302</v>
      </c>
      <c r="L241" s="12">
        <v>60.892248062290101</v>
      </c>
      <c r="M241" s="12">
        <v>62.445031269610901</v>
      </c>
      <c r="N241" s="12"/>
      <c r="O241" s="12"/>
    </row>
    <row r="242" spans="1:15" x14ac:dyDescent="0.3">
      <c r="A242" s="11" t="str">
        <f t="shared" si="3"/>
        <v>DISTRIBUCION VOLUMEN X CRITERIO (Consumiciones)Leche Con CafeMUJER</v>
      </c>
      <c r="B242" s="11" t="s">
        <v>47</v>
      </c>
      <c r="C242" s="11" t="s">
        <v>70</v>
      </c>
      <c r="D242" s="11" t="s">
        <v>171</v>
      </c>
      <c r="E242" s="12">
        <v>38.378997290153499</v>
      </c>
      <c r="F242" s="12">
        <v>40.6685968044305</v>
      </c>
      <c r="G242" s="12">
        <v>40.540930238917703</v>
      </c>
      <c r="H242" s="12">
        <v>39.380285451662601</v>
      </c>
      <c r="I242" s="12">
        <v>38.376513403953901</v>
      </c>
      <c r="J242" s="12">
        <v>40.556772821972899</v>
      </c>
      <c r="K242" s="12">
        <v>39.759050627416698</v>
      </c>
      <c r="L242" s="12">
        <v>39.107751937709899</v>
      </c>
      <c r="M242" s="12">
        <v>37.554968730389099</v>
      </c>
      <c r="N242" s="12"/>
      <c r="O242" s="12"/>
    </row>
    <row r="243" spans="1:15" x14ac:dyDescent="0.3">
      <c r="A243" s="11" t="str">
        <f t="shared" si="3"/>
        <v>DISTRIBUCION VOLUMEN X CRITERIO (Consumiciones)Bebidas VegetalesT.ESPAÑA</v>
      </c>
      <c r="B243" s="11" t="s">
        <v>47</v>
      </c>
      <c r="C243" s="11" t="s">
        <v>72</v>
      </c>
      <c r="D243" s="11" t="s">
        <v>142</v>
      </c>
      <c r="E243" s="12">
        <v>100</v>
      </c>
      <c r="F243" s="12">
        <v>100</v>
      </c>
      <c r="G243" s="12">
        <v>100</v>
      </c>
      <c r="H243" s="12">
        <v>100</v>
      </c>
      <c r="I243" s="12">
        <v>100</v>
      </c>
      <c r="J243" s="12">
        <v>100</v>
      </c>
      <c r="K243" s="12">
        <v>100</v>
      </c>
      <c r="L243" s="12">
        <v>100</v>
      </c>
      <c r="M243" s="12">
        <v>100</v>
      </c>
      <c r="N243" s="12"/>
      <c r="O243" s="12"/>
    </row>
    <row r="244" spans="1:15" x14ac:dyDescent="0.3">
      <c r="A244" s="11" t="str">
        <f t="shared" si="3"/>
        <v>DISTRIBUCION VOLUMEN X CRITERIO (Consumiciones)Bebidas VegetalesBCN AM</v>
      </c>
      <c r="B244" s="11" t="s">
        <v>47</v>
      </c>
      <c r="C244" s="11" t="s">
        <v>72</v>
      </c>
      <c r="D244" s="11" t="s">
        <v>143</v>
      </c>
      <c r="E244" s="12">
        <v>16.9622251696169</v>
      </c>
      <c r="F244" s="12">
        <v>21.008834956795699</v>
      </c>
      <c r="G244" s="12">
        <v>14.316731392931899</v>
      </c>
      <c r="H244" s="12">
        <v>12.393336433758099</v>
      </c>
      <c r="I244" s="12">
        <v>11.079768083239999</v>
      </c>
      <c r="J244" s="12">
        <v>11.588503336421301</v>
      </c>
      <c r="K244" s="12">
        <v>11.412841839685001</v>
      </c>
      <c r="L244" s="12">
        <v>10.332849481623199</v>
      </c>
      <c r="M244" s="12">
        <v>13.013905780975101</v>
      </c>
      <c r="N244" s="12"/>
      <c r="O244" s="12"/>
    </row>
    <row r="245" spans="1:15" x14ac:dyDescent="0.3">
      <c r="A245" s="11" t="str">
        <f t="shared" si="3"/>
        <v>DISTRIBUCION VOLUMEN X CRITERIO (Consumiciones)Bebidas VegetalesREST.CAT ARAGON</v>
      </c>
      <c r="B245" s="11" t="s">
        <v>47</v>
      </c>
      <c r="C245" s="11" t="s">
        <v>72</v>
      </c>
      <c r="D245" s="11" t="s">
        <v>144</v>
      </c>
      <c r="E245" s="12">
        <v>36.483349487323402</v>
      </c>
      <c r="F245" s="12">
        <v>33.8336077745032</v>
      </c>
      <c r="G245" s="12">
        <v>37.253432004648701</v>
      </c>
      <c r="H245" s="12">
        <v>38.137707032096799</v>
      </c>
      <c r="I245" s="12">
        <v>27.724473340972601</v>
      </c>
      <c r="J245" s="12">
        <v>29.727995842993</v>
      </c>
      <c r="K245" s="12">
        <v>25.215200605155101</v>
      </c>
      <c r="L245" s="12">
        <v>27.221186192316701</v>
      </c>
      <c r="M245" s="12">
        <v>29.480438964220401</v>
      </c>
      <c r="N245" s="12"/>
      <c r="O245" s="12"/>
    </row>
    <row r="246" spans="1:15" x14ac:dyDescent="0.3">
      <c r="A246" s="11" t="str">
        <f t="shared" si="3"/>
        <v>DISTRIBUCION VOLUMEN X CRITERIO (Consumiciones)Bebidas VegetalesLEVANTE</v>
      </c>
      <c r="B246" s="11" t="s">
        <v>47</v>
      </c>
      <c r="C246" s="11" t="s">
        <v>72</v>
      </c>
      <c r="D246" s="11" t="s">
        <v>145</v>
      </c>
      <c r="E246" s="12">
        <v>12.2807274396776</v>
      </c>
      <c r="F246" s="12">
        <v>9.5015673879778593</v>
      </c>
      <c r="G246" s="12">
        <v>12.7468516060559</v>
      </c>
      <c r="H246" s="12">
        <v>13.5408765061301</v>
      </c>
      <c r="I246" s="12">
        <v>13.0206499685029</v>
      </c>
      <c r="J246" s="12">
        <v>13.384128133626101</v>
      </c>
      <c r="K246" s="12">
        <v>11.8143699356427</v>
      </c>
      <c r="L246" s="12">
        <v>14.7406738522194</v>
      </c>
      <c r="M246" s="12">
        <v>14.197708570541399</v>
      </c>
      <c r="N246" s="12"/>
      <c r="O246" s="12"/>
    </row>
    <row r="247" spans="1:15" x14ac:dyDescent="0.3">
      <c r="A247" s="11" t="str">
        <f t="shared" si="3"/>
        <v>DISTRIBUCION VOLUMEN X CRITERIO (Consumiciones)Bebidas VegetalesANDALUCIA</v>
      </c>
      <c r="B247" s="11" t="s">
        <v>47</v>
      </c>
      <c r="C247" s="11" t="s">
        <v>72</v>
      </c>
      <c r="D247" s="11" t="s">
        <v>146</v>
      </c>
      <c r="E247" s="12">
        <v>5.4634749783196499</v>
      </c>
      <c r="F247" s="12">
        <v>4.1281531349377101</v>
      </c>
      <c r="G247" s="12">
        <v>5.4370478772684097</v>
      </c>
      <c r="H247" s="12">
        <v>4.4457113776323496</v>
      </c>
      <c r="I247" s="12">
        <v>10.687599047113901</v>
      </c>
      <c r="J247" s="12">
        <v>8.6949161309739296</v>
      </c>
      <c r="K247" s="12">
        <v>7.64898056001811</v>
      </c>
      <c r="L247" s="12">
        <v>9.8440173134582594</v>
      </c>
      <c r="M247" s="12">
        <v>8.1832022219922003</v>
      </c>
      <c r="N247" s="12"/>
      <c r="O247" s="12"/>
    </row>
    <row r="248" spans="1:15" x14ac:dyDescent="0.3">
      <c r="A248" s="11" t="str">
        <f t="shared" si="3"/>
        <v>DISTRIBUCION VOLUMEN X CRITERIO (Consumiciones)Bebidas VegetalesMDD AM</v>
      </c>
      <c r="B248" s="11" t="s">
        <v>47</v>
      </c>
      <c r="C248" s="11" t="s">
        <v>72</v>
      </c>
      <c r="D248" s="11" t="s">
        <v>147</v>
      </c>
      <c r="E248" s="12">
        <v>8.4539611283987099</v>
      </c>
      <c r="F248" s="12">
        <v>11.3320112709592</v>
      </c>
      <c r="G248" s="12">
        <v>7.5670298144177597</v>
      </c>
      <c r="H248" s="12">
        <v>8.9945730214874207</v>
      </c>
      <c r="I248" s="12">
        <v>8.3616021802273508</v>
      </c>
      <c r="J248" s="12">
        <v>10.168696185805</v>
      </c>
      <c r="K248" s="12">
        <v>10.7731332493092</v>
      </c>
      <c r="L248" s="12">
        <v>13.405111628221499</v>
      </c>
      <c r="M248" s="12">
        <v>11.451648380084899</v>
      </c>
      <c r="N248" s="12"/>
      <c r="O248" s="12"/>
    </row>
    <row r="249" spans="1:15" x14ac:dyDescent="0.3">
      <c r="A249" s="11" t="str">
        <f t="shared" si="3"/>
        <v>DISTRIBUCION VOLUMEN X CRITERIO (Consumiciones)Bebidas VegetalesRTO CENTRO</v>
      </c>
      <c r="B249" s="11" t="s">
        <v>47</v>
      </c>
      <c r="C249" s="11" t="s">
        <v>72</v>
      </c>
      <c r="D249" s="11" t="s">
        <v>148</v>
      </c>
      <c r="E249" s="12">
        <v>2.7904682956690299</v>
      </c>
      <c r="F249" s="12">
        <v>2.5900631807785501</v>
      </c>
      <c r="G249" s="12">
        <v>2.6738918069279198</v>
      </c>
      <c r="H249" s="12">
        <v>2.92198849631253</v>
      </c>
      <c r="I249" s="12">
        <v>2.4212576447914298</v>
      </c>
      <c r="J249" s="12">
        <v>2.5867105096095502</v>
      </c>
      <c r="K249" s="12">
        <v>3.0955865787686099</v>
      </c>
      <c r="L249" s="12">
        <v>3.6217346271670001</v>
      </c>
      <c r="M249" s="12">
        <v>3.5664376531069899</v>
      </c>
      <c r="N249" s="12"/>
      <c r="O249" s="12"/>
    </row>
    <row r="250" spans="1:15" x14ac:dyDescent="0.3">
      <c r="A250" s="11" t="str">
        <f t="shared" si="3"/>
        <v>DISTRIBUCION VOLUMEN X CRITERIO (Consumiciones)Bebidas VegetalesNORTE-CENTRO</v>
      </c>
      <c r="B250" s="11" t="s">
        <v>47</v>
      </c>
      <c r="C250" s="11" t="s">
        <v>72</v>
      </c>
      <c r="D250" s="11" t="s">
        <v>149</v>
      </c>
      <c r="E250" s="12">
        <v>9.8848237514666106</v>
      </c>
      <c r="F250" s="12">
        <v>7.5037089996214998</v>
      </c>
      <c r="G250" s="12">
        <v>6.1054433087411297</v>
      </c>
      <c r="H250" s="12">
        <v>5.8184583971792296</v>
      </c>
      <c r="I250" s="12">
        <v>8.3053945319838203</v>
      </c>
      <c r="J250" s="12">
        <v>8.2050100398301407</v>
      </c>
      <c r="K250" s="12">
        <v>8.3006742167288206</v>
      </c>
      <c r="L250" s="12">
        <v>6.9908347882282502</v>
      </c>
      <c r="M250" s="12">
        <v>6.8068673877790404</v>
      </c>
      <c r="N250" s="12"/>
      <c r="O250" s="12"/>
    </row>
    <row r="251" spans="1:15" x14ac:dyDescent="0.3">
      <c r="A251" s="11" t="str">
        <f t="shared" si="3"/>
        <v>DISTRIBUCION VOLUMEN X CRITERIO (Consumiciones)Bebidas VegetalesNOROESTE</v>
      </c>
      <c r="B251" s="11" t="s">
        <v>47</v>
      </c>
      <c r="C251" s="11" t="s">
        <v>72</v>
      </c>
      <c r="D251" s="11" t="s">
        <v>150</v>
      </c>
      <c r="E251" s="12">
        <v>7.6809671988981298</v>
      </c>
      <c r="F251" s="12">
        <v>10.1020532944263</v>
      </c>
      <c r="G251" s="12">
        <v>13.899552651381899</v>
      </c>
      <c r="H251" s="12">
        <v>13.7473388535716</v>
      </c>
      <c r="I251" s="12">
        <v>18.399248780660098</v>
      </c>
      <c r="J251" s="12">
        <v>15.6440127813856</v>
      </c>
      <c r="K251" s="12">
        <v>21.739230606409201</v>
      </c>
      <c r="L251" s="12">
        <v>13.843609024439701</v>
      </c>
      <c r="M251" s="12">
        <v>13.2997683987165</v>
      </c>
      <c r="N251" s="12"/>
      <c r="O251" s="12"/>
    </row>
    <row r="252" spans="1:15" x14ac:dyDescent="0.3">
      <c r="A252" s="11" t="str">
        <f t="shared" si="3"/>
        <v>DISTRIBUCION VOLUMEN X CRITERIO (Consumiciones)Bebidas Vegetales&lt;2MIL</v>
      </c>
      <c r="B252" s="11" t="s">
        <v>47</v>
      </c>
      <c r="C252" s="11" t="s">
        <v>72</v>
      </c>
      <c r="D252" s="11" t="s">
        <v>151</v>
      </c>
      <c r="E252" s="12">
        <v>25.017277967658</v>
      </c>
      <c r="F252" s="12">
        <v>22.314144018530399</v>
      </c>
      <c r="G252" s="12">
        <v>19.989897156456099</v>
      </c>
      <c r="H252" s="12">
        <v>24.651470879785698</v>
      </c>
      <c r="I252" s="12">
        <v>15.2837437226675</v>
      </c>
      <c r="J252" s="12">
        <v>12.950128848405599</v>
      </c>
      <c r="K252" s="12">
        <v>11.1649461778591</v>
      </c>
      <c r="L252" s="12">
        <v>10.752836105774399</v>
      </c>
      <c r="M252" s="12">
        <v>12.447070265328</v>
      </c>
      <c r="N252" s="12"/>
      <c r="O252" s="12"/>
    </row>
    <row r="253" spans="1:15" x14ac:dyDescent="0.3">
      <c r="A253" s="11" t="str">
        <f t="shared" si="3"/>
        <v>DISTRIBUCION VOLUMEN X CRITERIO (Consumiciones)Bebidas Vegetales2-5MIL</v>
      </c>
      <c r="B253" s="11" t="s">
        <v>47</v>
      </c>
      <c r="C253" s="11" t="s">
        <v>72</v>
      </c>
      <c r="D253" s="11" t="s">
        <v>152</v>
      </c>
      <c r="E253" s="12">
        <v>1.6984650308626199</v>
      </c>
      <c r="F253" s="12">
        <v>1.9205449139958499</v>
      </c>
      <c r="G253" s="12">
        <v>1.6967577624249801</v>
      </c>
      <c r="H253" s="12">
        <v>2.16876068859075</v>
      </c>
      <c r="I253" s="12">
        <v>1.4234878606572701</v>
      </c>
      <c r="J253" s="12">
        <v>1.69141453447635</v>
      </c>
      <c r="K253" s="12">
        <v>1.79372406995148</v>
      </c>
      <c r="L253" s="12">
        <v>2.7404697077101501</v>
      </c>
      <c r="M253" s="12">
        <v>1.45771281872132</v>
      </c>
      <c r="N253" s="12"/>
      <c r="O253" s="12"/>
    </row>
    <row r="254" spans="1:15" x14ac:dyDescent="0.3">
      <c r="A254" s="11" t="str">
        <f t="shared" si="3"/>
        <v>DISTRIBUCION VOLUMEN X CRITERIO (Consumiciones)Bebidas Vegetales5-10MIL</v>
      </c>
      <c r="B254" s="11" t="s">
        <v>47</v>
      </c>
      <c r="C254" s="11" t="s">
        <v>72</v>
      </c>
      <c r="D254" s="11" t="s">
        <v>153</v>
      </c>
      <c r="E254" s="12">
        <v>7.6098505330816701</v>
      </c>
      <c r="F254" s="12">
        <v>6.3476456829703096</v>
      </c>
      <c r="G254" s="12">
        <v>8.7095019669978004</v>
      </c>
      <c r="H254" s="12">
        <v>9.4013709806421097</v>
      </c>
      <c r="I254" s="12">
        <v>12.0114277823776</v>
      </c>
      <c r="J254" s="12">
        <v>10.686958331177999</v>
      </c>
      <c r="K254" s="12">
        <v>9.7557134774681291</v>
      </c>
      <c r="L254" s="12">
        <v>11.0328835474555</v>
      </c>
      <c r="M254" s="12">
        <v>11.4002712797157</v>
      </c>
      <c r="N254" s="12"/>
      <c r="O254" s="12"/>
    </row>
    <row r="255" spans="1:15" x14ac:dyDescent="0.3">
      <c r="A255" s="11" t="str">
        <f t="shared" si="3"/>
        <v>DISTRIBUCION VOLUMEN X CRITERIO (Consumiciones)Bebidas Vegetales10-30MIL</v>
      </c>
      <c r="B255" s="11" t="s">
        <v>47</v>
      </c>
      <c r="C255" s="11" t="s">
        <v>72</v>
      </c>
      <c r="D255" s="11" t="s">
        <v>154</v>
      </c>
      <c r="E255" s="12">
        <v>9.5217160638677694</v>
      </c>
      <c r="F255" s="12">
        <v>8.4978114799442306</v>
      </c>
      <c r="G255" s="12">
        <v>10.085165143362101</v>
      </c>
      <c r="H255" s="12">
        <v>8.0832890194937708</v>
      </c>
      <c r="I255" s="12">
        <v>12.395911217391699</v>
      </c>
      <c r="J255" s="12">
        <v>10.906594310919701</v>
      </c>
      <c r="K255" s="12">
        <v>11.6365063304644</v>
      </c>
      <c r="L255" s="12">
        <v>12.559734186315101</v>
      </c>
      <c r="M255" s="12">
        <v>12.5573342562882</v>
      </c>
      <c r="N255" s="12"/>
      <c r="O255" s="12"/>
    </row>
    <row r="256" spans="1:15" x14ac:dyDescent="0.3">
      <c r="A256" s="11" t="str">
        <f t="shared" si="3"/>
        <v>DISTRIBUCION VOLUMEN X CRITERIO (Consumiciones)Bebidas Vegetales30-100MIL</v>
      </c>
      <c r="B256" s="11" t="s">
        <v>47</v>
      </c>
      <c r="C256" s="11" t="s">
        <v>72</v>
      </c>
      <c r="D256" s="11" t="s">
        <v>155</v>
      </c>
      <c r="E256" s="12">
        <v>25.648206907106101</v>
      </c>
      <c r="F256" s="12">
        <v>22.3094596474428</v>
      </c>
      <c r="G256" s="12">
        <v>21.5310629351061</v>
      </c>
      <c r="H256" s="12">
        <v>21.849613342449299</v>
      </c>
      <c r="I256" s="12">
        <v>23.388557981063201</v>
      </c>
      <c r="J256" s="12">
        <v>22.2880349677644</v>
      </c>
      <c r="K256" s="12">
        <v>25.518402354339202</v>
      </c>
      <c r="L256" s="12">
        <v>25.609471553777698</v>
      </c>
      <c r="M256" s="12">
        <v>26.942949315115801</v>
      </c>
      <c r="N256" s="12"/>
      <c r="O256" s="12"/>
    </row>
    <row r="257" spans="1:15" x14ac:dyDescent="0.3">
      <c r="A257" s="11" t="str">
        <f t="shared" si="3"/>
        <v>DISTRIBUCION VOLUMEN X CRITERIO (Consumiciones)Bebidas Vegetales100-200MIL</v>
      </c>
      <c r="B257" s="11" t="s">
        <v>47</v>
      </c>
      <c r="C257" s="11" t="s">
        <v>72</v>
      </c>
      <c r="D257" s="11" t="s">
        <v>156</v>
      </c>
      <c r="E257" s="12">
        <v>10.636764780900901</v>
      </c>
      <c r="F257" s="12">
        <v>11.246780303643</v>
      </c>
      <c r="G257" s="12">
        <v>12.866428181576399</v>
      </c>
      <c r="H257" s="12">
        <v>11.308484231993299</v>
      </c>
      <c r="I257" s="12">
        <v>11.5189498771428</v>
      </c>
      <c r="J257" s="12">
        <v>11.5844474331423</v>
      </c>
      <c r="K257" s="12">
        <v>13.105221732239301</v>
      </c>
      <c r="L257" s="12">
        <v>11.557797944527801</v>
      </c>
      <c r="M257" s="12">
        <v>10.412192060863299</v>
      </c>
      <c r="N257" s="12"/>
      <c r="O257" s="12"/>
    </row>
    <row r="258" spans="1:15" x14ac:dyDescent="0.3">
      <c r="A258" s="11" t="str">
        <f t="shared" si="3"/>
        <v>DISTRIBUCION VOLUMEN X CRITERIO (Consumiciones)Bebidas Vegetales200-500MIL</v>
      </c>
      <c r="B258" s="11" t="s">
        <v>47</v>
      </c>
      <c r="C258" s="11" t="s">
        <v>72</v>
      </c>
      <c r="D258" s="11" t="s">
        <v>157</v>
      </c>
      <c r="E258" s="12">
        <v>9.4992858235984308</v>
      </c>
      <c r="F258" s="12">
        <v>12.5822336815339</v>
      </c>
      <c r="G258" s="12">
        <v>14.4163669846888</v>
      </c>
      <c r="H258" s="12">
        <v>13.378110383767099</v>
      </c>
      <c r="I258" s="12">
        <v>14.2707590173349</v>
      </c>
      <c r="J258" s="12">
        <v>16.687884722999399</v>
      </c>
      <c r="K258" s="12">
        <v>15.243948875066501</v>
      </c>
      <c r="L258" s="12">
        <v>10.962960921981701</v>
      </c>
      <c r="M258" s="12">
        <v>8.9088646792947603</v>
      </c>
      <c r="N258" s="12"/>
      <c r="O258" s="12"/>
    </row>
    <row r="259" spans="1:15" x14ac:dyDescent="0.3">
      <c r="A259" s="11" t="str">
        <f t="shared" si="3"/>
        <v>DISTRIBUCION VOLUMEN X CRITERIO (Consumiciones)Bebidas Vegetales&gt;500MIL</v>
      </c>
      <c r="B259" s="11" t="s">
        <v>47</v>
      </c>
      <c r="C259" s="11" t="s">
        <v>72</v>
      </c>
      <c r="D259" s="11" t="s">
        <v>158</v>
      </c>
      <c r="E259" s="12">
        <v>10.3684334030506</v>
      </c>
      <c r="F259" s="12">
        <v>14.7813841540149</v>
      </c>
      <c r="G259" s="12">
        <v>10.7048041132376</v>
      </c>
      <c r="H259" s="12">
        <v>9.1588770039274099</v>
      </c>
      <c r="I259" s="12">
        <v>9.7071550484390894</v>
      </c>
      <c r="J259" s="12">
        <v>13.204510399571101</v>
      </c>
      <c r="K259" s="12">
        <v>11.7815585466518</v>
      </c>
      <c r="L259" s="12">
        <v>14.783857304240399</v>
      </c>
      <c r="M259" s="12">
        <v>15.873583221198601</v>
      </c>
      <c r="N259" s="12"/>
      <c r="O259" s="12"/>
    </row>
    <row r="260" spans="1:15" x14ac:dyDescent="0.3">
      <c r="A260" s="11" t="str">
        <f t="shared" ref="A260:A323" si="4">B260&amp;C260&amp;D260</f>
        <v>DISTRIBUCION VOLUMEN X CRITERIO (Consumiciones)Bebidas VegetalesDE 15 A 19 AÑOS</v>
      </c>
      <c r="B260" s="11" t="s">
        <v>47</v>
      </c>
      <c r="C260" s="11" t="s">
        <v>72</v>
      </c>
      <c r="D260" s="11" t="s">
        <v>159</v>
      </c>
      <c r="E260" s="12">
        <v>0.70892108350762595</v>
      </c>
      <c r="F260" s="12" t="s">
        <v>134</v>
      </c>
      <c r="G260" s="12">
        <v>1.3017939322435099</v>
      </c>
      <c r="H260" s="12" t="s">
        <v>134</v>
      </c>
      <c r="I260" s="12">
        <v>4.0509047975598804</v>
      </c>
      <c r="J260" s="12" t="s">
        <v>134</v>
      </c>
      <c r="K260" s="12">
        <v>0.33255517414948299</v>
      </c>
      <c r="L260" s="12">
        <v>0.46270254767337898</v>
      </c>
      <c r="M260" s="12" t="s">
        <v>134</v>
      </c>
      <c r="N260" s="12"/>
      <c r="O260" s="12"/>
    </row>
    <row r="261" spans="1:15" x14ac:dyDescent="0.3">
      <c r="A261" s="11" t="str">
        <f t="shared" si="4"/>
        <v>DISTRIBUCION VOLUMEN X CRITERIO (Consumiciones)Bebidas VegetalesDE 20 A 24 AÑOS</v>
      </c>
      <c r="B261" s="11" t="s">
        <v>47</v>
      </c>
      <c r="C261" s="11" t="s">
        <v>72</v>
      </c>
      <c r="D261" s="11" t="s">
        <v>160</v>
      </c>
      <c r="E261" s="12">
        <v>2.09160587665153</v>
      </c>
      <c r="F261" s="12">
        <v>2.2094418545968599</v>
      </c>
      <c r="G261" s="12">
        <v>1.7404237269976</v>
      </c>
      <c r="H261" s="12">
        <v>1.1055435223665999</v>
      </c>
      <c r="I261" s="12">
        <v>1.6218438056784601</v>
      </c>
      <c r="J261" s="12">
        <v>3.0073488264919801</v>
      </c>
      <c r="K261" s="12">
        <v>1.21961385614402</v>
      </c>
      <c r="L261" s="12">
        <v>0.87146598301217104</v>
      </c>
      <c r="M261" s="12">
        <v>1.81887658282441</v>
      </c>
      <c r="N261" s="12"/>
      <c r="O261" s="12"/>
    </row>
    <row r="262" spans="1:15" x14ac:dyDescent="0.3">
      <c r="A262" s="11" t="str">
        <f t="shared" si="4"/>
        <v>DISTRIBUCION VOLUMEN X CRITERIO (Consumiciones)Bebidas VegetalesDE 25 A 34 AÑOS</v>
      </c>
      <c r="B262" s="11" t="s">
        <v>47</v>
      </c>
      <c r="C262" s="11" t="s">
        <v>72</v>
      </c>
      <c r="D262" s="11" t="s">
        <v>161</v>
      </c>
      <c r="E262" s="12">
        <v>12.2328725195123</v>
      </c>
      <c r="F262" s="12">
        <v>9.2588988492881192</v>
      </c>
      <c r="G262" s="12">
        <v>8.9159453501079593</v>
      </c>
      <c r="H262" s="12">
        <v>4.6227400713838804</v>
      </c>
      <c r="I262" s="12">
        <v>6.7495741074453504</v>
      </c>
      <c r="J262" s="12">
        <v>6.5449817308008802</v>
      </c>
      <c r="K262" s="12">
        <v>8.0733608634241492</v>
      </c>
      <c r="L262" s="12">
        <v>8.0949372161702495</v>
      </c>
      <c r="M262" s="12">
        <v>7.0968272349308199</v>
      </c>
      <c r="N262" s="12"/>
      <c r="O262" s="12"/>
    </row>
    <row r="263" spans="1:15" x14ac:dyDescent="0.3">
      <c r="A263" s="11" t="str">
        <f t="shared" si="4"/>
        <v>DISTRIBUCION VOLUMEN X CRITERIO (Consumiciones)Bebidas VegetalesDE 35 A 49 AÑOS</v>
      </c>
      <c r="B263" s="11" t="s">
        <v>47</v>
      </c>
      <c r="C263" s="11" t="s">
        <v>72</v>
      </c>
      <c r="D263" s="11" t="s">
        <v>162</v>
      </c>
      <c r="E263" s="12">
        <v>21.209646482681201</v>
      </c>
      <c r="F263" s="12">
        <v>28.117775700148499</v>
      </c>
      <c r="G263" s="12">
        <v>25.018604862221899</v>
      </c>
      <c r="H263" s="12">
        <v>22.859110400442699</v>
      </c>
      <c r="I263" s="12">
        <v>18.5988870864239</v>
      </c>
      <c r="J263" s="12">
        <v>22.991463793127799</v>
      </c>
      <c r="K263" s="12">
        <v>17.6598477011315</v>
      </c>
      <c r="L263" s="12">
        <v>20.621212994111101</v>
      </c>
      <c r="M263" s="12">
        <v>18.132768562605701</v>
      </c>
      <c r="N263" s="12"/>
      <c r="O263" s="12"/>
    </row>
    <row r="264" spans="1:15" x14ac:dyDescent="0.3">
      <c r="A264" s="11" t="str">
        <f t="shared" si="4"/>
        <v>DISTRIBUCION VOLUMEN X CRITERIO (Consumiciones)Bebidas VegetalesDE 50 A 59 AÑOS</v>
      </c>
      <c r="B264" s="11" t="s">
        <v>47</v>
      </c>
      <c r="C264" s="11" t="s">
        <v>72</v>
      </c>
      <c r="D264" s="11" t="s">
        <v>163</v>
      </c>
      <c r="E264" s="12">
        <v>17.647079528643602</v>
      </c>
      <c r="F264" s="12">
        <v>16.436384105488901</v>
      </c>
      <c r="G264" s="12">
        <v>21.221542817023199</v>
      </c>
      <c r="H264" s="12">
        <v>23.2041098538539</v>
      </c>
      <c r="I264" s="12">
        <v>28.120672500801501</v>
      </c>
      <c r="J264" s="12">
        <v>28.257919004199302</v>
      </c>
      <c r="K264" s="12">
        <v>30.6763504338061</v>
      </c>
      <c r="L264" s="12">
        <v>36.990283723295299</v>
      </c>
      <c r="M264" s="12">
        <v>37.051574414311801</v>
      </c>
      <c r="N264" s="12"/>
      <c r="O264" s="12"/>
    </row>
    <row r="265" spans="1:15" x14ac:dyDescent="0.3">
      <c r="A265" s="11" t="str">
        <f t="shared" si="4"/>
        <v>DISTRIBUCION VOLUMEN X CRITERIO (Consumiciones)Bebidas VegetalesDE 60 A 75 AÑOS</v>
      </c>
      <c r="B265" s="11" t="s">
        <v>47</v>
      </c>
      <c r="C265" s="11" t="s">
        <v>72</v>
      </c>
      <c r="D265" s="11" t="s">
        <v>164</v>
      </c>
      <c r="E265" s="12">
        <v>46.109865836861701</v>
      </c>
      <c r="F265" s="12">
        <v>43.977509842678899</v>
      </c>
      <c r="G265" s="12">
        <v>41.801671664517499</v>
      </c>
      <c r="H265" s="12">
        <v>48.208479476361703</v>
      </c>
      <c r="I265" s="12">
        <v>40.858111279582999</v>
      </c>
      <c r="J265" s="12">
        <v>39.198259606024799</v>
      </c>
      <c r="K265" s="12">
        <v>42.038284115304101</v>
      </c>
      <c r="L265" s="12">
        <v>32.959419077367002</v>
      </c>
      <c r="M265" s="12">
        <v>35.899934875616701</v>
      </c>
      <c r="N265" s="12"/>
      <c r="O265" s="12"/>
    </row>
    <row r="266" spans="1:15" x14ac:dyDescent="0.3">
      <c r="A266" s="11" t="str">
        <f t="shared" si="4"/>
        <v>DISTRIBUCION VOLUMEN X CRITERIO (Consumiciones)Bebidas VegetalesNIVEL ALTO</v>
      </c>
      <c r="B266" s="11" t="s">
        <v>47</v>
      </c>
      <c r="C266" s="11" t="s">
        <v>72</v>
      </c>
      <c r="D266" s="11" t="s">
        <v>165</v>
      </c>
      <c r="E266" s="12">
        <v>10.7957098403306</v>
      </c>
      <c r="F266" s="12">
        <v>12.024288852296699</v>
      </c>
      <c r="G266" s="12">
        <v>18.563915138635199</v>
      </c>
      <c r="H266" s="12">
        <v>16.677190817554798</v>
      </c>
      <c r="I266" s="12">
        <v>17.5030252688221</v>
      </c>
      <c r="J266" s="12">
        <v>14.8088787837463</v>
      </c>
      <c r="K266" s="12">
        <v>17.290586218422199</v>
      </c>
      <c r="L266" s="12">
        <v>14.5064524693971</v>
      </c>
      <c r="M266" s="12">
        <v>18.433338077493701</v>
      </c>
      <c r="N266" s="12"/>
      <c r="O266" s="12"/>
    </row>
    <row r="267" spans="1:15" x14ac:dyDescent="0.3">
      <c r="A267" s="11" t="str">
        <f t="shared" si="4"/>
        <v>DISTRIBUCION VOLUMEN X CRITERIO (Consumiciones)Bebidas VegetalesNIVEL MEDIO ALTO</v>
      </c>
      <c r="B267" s="11" t="s">
        <v>47</v>
      </c>
      <c r="C267" s="11" t="s">
        <v>72</v>
      </c>
      <c r="D267" s="11" t="s">
        <v>166</v>
      </c>
      <c r="E267" s="12">
        <v>14.700510126001101</v>
      </c>
      <c r="F267" s="12">
        <v>14.912358910819</v>
      </c>
      <c r="G267" s="12">
        <v>15.048125585340999</v>
      </c>
      <c r="H267" s="12">
        <v>19.329103909314401</v>
      </c>
      <c r="I267" s="12">
        <v>9.1378050758150309</v>
      </c>
      <c r="J267" s="12">
        <v>13.6445230022619</v>
      </c>
      <c r="K267" s="12">
        <v>13.4313891838181</v>
      </c>
      <c r="L267" s="12">
        <v>13.626332888306701</v>
      </c>
      <c r="M267" s="12">
        <v>15.598454266294</v>
      </c>
      <c r="N267" s="12"/>
      <c r="O267" s="12"/>
    </row>
    <row r="268" spans="1:15" x14ac:dyDescent="0.3">
      <c r="A268" s="11" t="str">
        <f t="shared" si="4"/>
        <v>DISTRIBUCION VOLUMEN X CRITERIO (Consumiciones)Bebidas VegetalesNIVEL MEDIO</v>
      </c>
      <c r="B268" s="11" t="s">
        <v>47</v>
      </c>
      <c r="C268" s="11" t="s">
        <v>72</v>
      </c>
      <c r="D268" s="11" t="s">
        <v>167</v>
      </c>
      <c r="E268" s="12">
        <v>22.698546140896799</v>
      </c>
      <c r="F268" s="12">
        <v>25.436244997784001</v>
      </c>
      <c r="G268" s="12">
        <v>18.7732261410919</v>
      </c>
      <c r="H268" s="12">
        <v>16.861048474708401</v>
      </c>
      <c r="I268" s="12">
        <v>16.406109089507801</v>
      </c>
      <c r="J268" s="12">
        <v>14.096262455737801</v>
      </c>
      <c r="K268" s="12">
        <v>17.156696230208599</v>
      </c>
      <c r="L268" s="12">
        <v>17.531003664581799</v>
      </c>
      <c r="M268" s="12">
        <v>15.4735426801918</v>
      </c>
      <c r="N268" s="12"/>
      <c r="O268" s="12"/>
    </row>
    <row r="269" spans="1:15" x14ac:dyDescent="0.3">
      <c r="A269" s="11" t="str">
        <f t="shared" si="4"/>
        <v>DISTRIBUCION VOLUMEN X CRITERIO (Consumiciones)Bebidas VegetalesNIVEL MEDIO BAJO</v>
      </c>
      <c r="B269" s="11" t="s">
        <v>47</v>
      </c>
      <c r="C269" s="11" t="s">
        <v>72</v>
      </c>
      <c r="D269" s="11" t="s">
        <v>168</v>
      </c>
      <c r="E269" s="12">
        <v>8.22420037749324</v>
      </c>
      <c r="F269" s="12">
        <v>6.4023214811412004</v>
      </c>
      <c r="G269" s="12">
        <v>8.5261949149230905</v>
      </c>
      <c r="H269" s="12">
        <v>5.8565256838073196</v>
      </c>
      <c r="I269" s="12">
        <v>14.2899141471257</v>
      </c>
      <c r="J269" s="12">
        <v>13.7639487804075</v>
      </c>
      <c r="K269" s="12">
        <v>11.1147189893502</v>
      </c>
      <c r="L269" s="12">
        <v>16.774209910652299</v>
      </c>
      <c r="M269" s="12">
        <v>12.842668547079301</v>
      </c>
      <c r="N269" s="12"/>
      <c r="O269" s="12"/>
    </row>
    <row r="270" spans="1:15" x14ac:dyDescent="0.3">
      <c r="A270" s="11" t="str">
        <f t="shared" si="4"/>
        <v>DISTRIBUCION VOLUMEN X CRITERIO (Consumiciones)Bebidas VegetalesNIVEL BAJO</v>
      </c>
      <c r="B270" s="11" t="s">
        <v>47</v>
      </c>
      <c r="C270" s="11" t="s">
        <v>72</v>
      </c>
      <c r="D270" s="11" t="s">
        <v>169</v>
      </c>
      <c r="E270" s="12">
        <v>43.581028414018299</v>
      </c>
      <c r="F270" s="12">
        <v>41.224788346009397</v>
      </c>
      <c r="G270" s="12">
        <v>39.088525615088599</v>
      </c>
      <c r="H270" s="12">
        <v>41.276108880493503</v>
      </c>
      <c r="I270" s="12">
        <v>42.663141066639398</v>
      </c>
      <c r="J270" s="12">
        <v>43.6863693434845</v>
      </c>
      <c r="K270" s="12">
        <v>41.006632077190197</v>
      </c>
      <c r="L270" s="12">
        <v>37.5620198533666</v>
      </c>
      <c r="M270" s="12">
        <v>37.651974864575799</v>
      </c>
      <c r="N270" s="12"/>
      <c r="O270" s="12"/>
    </row>
    <row r="271" spans="1:15" x14ac:dyDescent="0.3">
      <c r="A271" s="11" t="str">
        <f t="shared" si="4"/>
        <v>DISTRIBUCION VOLUMEN X CRITERIO (Consumiciones)Bebidas VegetalesHOMBRE</v>
      </c>
      <c r="B271" s="11" t="s">
        <v>47</v>
      </c>
      <c r="C271" s="11" t="s">
        <v>72</v>
      </c>
      <c r="D271" s="11" t="s">
        <v>170</v>
      </c>
      <c r="E271" s="12">
        <v>21.602917920726401</v>
      </c>
      <c r="F271" s="12">
        <v>19.582560422887401</v>
      </c>
      <c r="G271" s="12">
        <v>25.301723974936401</v>
      </c>
      <c r="H271" s="12">
        <v>28.313220717507502</v>
      </c>
      <c r="I271" s="12">
        <v>31.469774875042098</v>
      </c>
      <c r="J271" s="12">
        <v>31.519329612091099</v>
      </c>
      <c r="K271" s="12">
        <v>34.821605805947499</v>
      </c>
      <c r="L271" s="12">
        <v>29.6143923131451</v>
      </c>
      <c r="M271" s="12">
        <v>33.078534183831898</v>
      </c>
      <c r="N271" s="12"/>
      <c r="O271" s="12"/>
    </row>
    <row r="272" spans="1:15" x14ac:dyDescent="0.3">
      <c r="A272" s="11" t="str">
        <f t="shared" si="4"/>
        <v>DISTRIBUCION VOLUMEN X CRITERIO (Consumiciones)Bebidas VegetalesMUJER</v>
      </c>
      <c r="B272" s="11" t="s">
        <v>47</v>
      </c>
      <c r="C272" s="11" t="s">
        <v>72</v>
      </c>
      <c r="D272" s="11" t="s">
        <v>171</v>
      </c>
      <c r="E272" s="12">
        <v>78.397082079273602</v>
      </c>
      <c r="F272" s="12">
        <v>80.417452517364197</v>
      </c>
      <c r="G272" s="12">
        <v>74.698269722603499</v>
      </c>
      <c r="H272" s="12">
        <v>71.6867607540579</v>
      </c>
      <c r="I272" s="12">
        <v>68.530246533317595</v>
      </c>
      <c r="J272" s="12">
        <v>68.480635119184797</v>
      </c>
      <c r="K272" s="12">
        <v>65.178388519305201</v>
      </c>
      <c r="L272" s="12">
        <v>70.385645259463899</v>
      </c>
      <c r="M272" s="12">
        <v>66.921449642894103</v>
      </c>
      <c r="N272" s="12"/>
      <c r="O272" s="12"/>
    </row>
    <row r="273" spans="1:15" x14ac:dyDescent="0.3">
      <c r="A273" s="11" t="str">
        <f t="shared" si="4"/>
        <v>DISTRIBUCION VOLUMEN X CRITERIO (Consumiciones)InfusionesT.ESPAÑA</v>
      </c>
      <c r="B273" s="11" t="s">
        <v>47</v>
      </c>
      <c r="C273" s="11" t="s">
        <v>75</v>
      </c>
      <c r="D273" s="11" t="s">
        <v>142</v>
      </c>
      <c r="E273" s="12">
        <v>100</v>
      </c>
      <c r="F273" s="12">
        <v>100</v>
      </c>
      <c r="G273" s="12">
        <v>100</v>
      </c>
      <c r="H273" s="12">
        <v>100</v>
      </c>
      <c r="I273" s="12">
        <v>100</v>
      </c>
      <c r="J273" s="12">
        <v>100</v>
      </c>
      <c r="K273" s="12">
        <v>100</v>
      </c>
      <c r="L273" s="12">
        <v>100</v>
      </c>
      <c r="M273" s="12">
        <v>100</v>
      </c>
      <c r="N273" s="12"/>
      <c r="O273" s="12"/>
    </row>
    <row r="274" spans="1:15" x14ac:dyDescent="0.3">
      <c r="A274" s="11" t="str">
        <f t="shared" si="4"/>
        <v>DISTRIBUCION VOLUMEN X CRITERIO (Consumiciones)InfusionesBCN AM</v>
      </c>
      <c r="B274" s="11" t="s">
        <v>47</v>
      </c>
      <c r="C274" s="11" t="s">
        <v>75</v>
      </c>
      <c r="D274" s="11" t="s">
        <v>143</v>
      </c>
      <c r="E274" s="12">
        <v>6.9092097500882597</v>
      </c>
      <c r="F274" s="12">
        <v>8.3882203045410701</v>
      </c>
      <c r="G274" s="12">
        <v>8.9559125308321708</v>
      </c>
      <c r="H274" s="12">
        <v>9.9009658213359799</v>
      </c>
      <c r="I274" s="12">
        <v>8.9449680025516294</v>
      </c>
      <c r="J274" s="12">
        <v>9.8843936422249996</v>
      </c>
      <c r="K274" s="12">
        <v>6.9970502046249798</v>
      </c>
      <c r="L274" s="12">
        <v>7.9958585918954501</v>
      </c>
      <c r="M274" s="12">
        <v>10.655429940699699</v>
      </c>
      <c r="N274" s="12"/>
      <c r="O274" s="12"/>
    </row>
    <row r="275" spans="1:15" x14ac:dyDescent="0.3">
      <c r="A275" s="11" t="str">
        <f t="shared" si="4"/>
        <v>DISTRIBUCION VOLUMEN X CRITERIO (Consumiciones)InfusionesREST.CAT ARAGON</v>
      </c>
      <c r="B275" s="11" t="s">
        <v>47</v>
      </c>
      <c r="C275" s="11" t="s">
        <v>75</v>
      </c>
      <c r="D275" s="11" t="s">
        <v>144</v>
      </c>
      <c r="E275" s="12">
        <v>12.8176889775752</v>
      </c>
      <c r="F275" s="12">
        <v>16.777526212220899</v>
      </c>
      <c r="G275" s="12">
        <v>17.003649137858599</v>
      </c>
      <c r="H275" s="12">
        <v>13.9544160943792</v>
      </c>
      <c r="I275" s="12">
        <v>11.0330823606308</v>
      </c>
      <c r="J275" s="12">
        <v>15.506998075760899</v>
      </c>
      <c r="K275" s="12">
        <v>17.095055072185101</v>
      </c>
      <c r="L275" s="12">
        <v>17.768188637011502</v>
      </c>
      <c r="M275" s="12">
        <v>16.6601710331155</v>
      </c>
      <c r="N275" s="12"/>
      <c r="O275" s="12"/>
    </row>
    <row r="276" spans="1:15" x14ac:dyDescent="0.3">
      <c r="A276" s="11" t="str">
        <f t="shared" si="4"/>
        <v>DISTRIBUCION VOLUMEN X CRITERIO (Consumiciones)InfusionesLEVANTE</v>
      </c>
      <c r="B276" s="11" t="s">
        <v>47</v>
      </c>
      <c r="C276" s="11" t="s">
        <v>75</v>
      </c>
      <c r="D276" s="11" t="s">
        <v>145</v>
      </c>
      <c r="E276" s="12">
        <v>16.4405218284891</v>
      </c>
      <c r="F276" s="12">
        <v>17.1093171007577</v>
      </c>
      <c r="G276" s="12">
        <v>15.765576224664001</v>
      </c>
      <c r="H276" s="12">
        <v>15.2912546886204</v>
      </c>
      <c r="I276" s="12">
        <v>15.1483485922851</v>
      </c>
      <c r="J276" s="12">
        <v>14.972726969379</v>
      </c>
      <c r="K276" s="12">
        <v>15.491800302069599</v>
      </c>
      <c r="L276" s="12">
        <v>19.041740423316199</v>
      </c>
      <c r="M276" s="12">
        <v>15.665006278931299</v>
      </c>
      <c r="N276" s="12"/>
      <c r="O276" s="12"/>
    </row>
    <row r="277" spans="1:15" x14ac:dyDescent="0.3">
      <c r="A277" s="11" t="str">
        <f t="shared" si="4"/>
        <v>DISTRIBUCION VOLUMEN X CRITERIO (Consumiciones)InfusionesANDALUCIA</v>
      </c>
      <c r="B277" s="11" t="s">
        <v>47</v>
      </c>
      <c r="C277" s="11" t="s">
        <v>75</v>
      </c>
      <c r="D277" s="11" t="s">
        <v>146</v>
      </c>
      <c r="E277" s="12">
        <v>18.849553122896701</v>
      </c>
      <c r="F277" s="12">
        <v>17.199559331346901</v>
      </c>
      <c r="G277" s="12">
        <v>16.9901858770539</v>
      </c>
      <c r="H277" s="12">
        <v>16.878783647746701</v>
      </c>
      <c r="I277" s="12">
        <v>17.683747684446899</v>
      </c>
      <c r="J277" s="12">
        <v>15.524390379546</v>
      </c>
      <c r="K277" s="12">
        <v>14.825670171443701</v>
      </c>
      <c r="L277" s="12">
        <v>14.897468762079299</v>
      </c>
      <c r="M277" s="12">
        <v>14.750226518407</v>
      </c>
      <c r="N277" s="12"/>
      <c r="O277" s="12"/>
    </row>
    <row r="278" spans="1:15" x14ac:dyDescent="0.3">
      <c r="A278" s="11" t="str">
        <f t="shared" si="4"/>
        <v>DISTRIBUCION VOLUMEN X CRITERIO (Consumiciones)InfusionesMDD AM</v>
      </c>
      <c r="B278" s="11" t="s">
        <v>47</v>
      </c>
      <c r="C278" s="11" t="s">
        <v>75</v>
      </c>
      <c r="D278" s="11" t="s">
        <v>147</v>
      </c>
      <c r="E278" s="12">
        <v>15.355666637797899</v>
      </c>
      <c r="F278" s="12">
        <v>10.7745876373709</v>
      </c>
      <c r="G278" s="12">
        <v>11.450235208528399</v>
      </c>
      <c r="H278" s="12">
        <v>12.4785607658999</v>
      </c>
      <c r="I278" s="12">
        <v>12.765583535101401</v>
      </c>
      <c r="J278" s="12">
        <v>13.143739549231199</v>
      </c>
      <c r="K278" s="12">
        <v>12.2347994232526</v>
      </c>
      <c r="L278" s="12">
        <v>12.089446159759801</v>
      </c>
      <c r="M278" s="12">
        <v>11.4577514130143</v>
      </c>
      <c r="N278" s="12"/>
      <c r="O278" s="12"/>
    </row>
    <row r="279" spans="1:15" x14ac:dyDescent="0.3">
      <c r="A279" s="11" t="str">
        <f t="shared" si="4"/>
        <v>DISTRIBUCION VOLUMEN X CRITERIO (Consumiciones)InfusionesRTO CENTRO</v>
      </c>
      <c r="B279" s="11" t="s">
        <v>47</v>
      </c>
      <c r="C279" s="11" t="s">
        <v>75</v>
      </c>
      <c r="D279" s="11" t="s">
        <v>148</v>
      </c>
      <c r="E279" s="12">
        <v>4.5966921035594401</v>
      </c>
      <c r="F279" s="12">
        <v>5.2357228490459002</v>
      </c>
      <c r="G279" s="12">
        <v>5.7612829081802701</v>
      </c>
      <c r="H279" s="12">
        <v>6.3579718613823104</v>
      </c>
      <c r="I279" s="12">
        <v>6.4584842338131203</v>
      </c>
      <c r="J279" s="12">
        <v>6.1658664451999696</v>
      </c>
      <c r="K279" s="12">
        <v>7.6100743345667698</v>
      </c>
      <c r="L279" s="12">
        <v>6.6077946356898103</v>
      </c>
      <c r="M279" s="12">
        <v>6.1287504947129401</v>
      </c>
      <c r="N279" s="12"/>
      <c r="O279" s="12"/>
    </row>
    <row r="280" spans="1:15" x14ac:dyDescent="0.3">
      <c r="A280" s="11" t="str">
        <f t="shared" si="4"/>
        <v>DISTRIBUCION VOLUMEN X CRITERIO (Consumiciones)InfusionesNORTE-CENTRO</v>
      </c>
      <c r="B280" s="11" t="s">
        <v>47</v>
      </c>
      <c r="C280" s="11" t="s">
        <v>75</v>
      </c>
      <c r="D280" s="11" t="s">
        <v>149</v>
      </c>
      <c r="E280" s="12">
        <v>11.592838315269599</v>
      </c>
      <c r="F280" s="12">
        <v>11.4601127067692</v>
      </c>
      <c r="G280" s="12">
        <v>9.8574184161176497</v>
      </c>
      <c r="H280" s="12">
        <v>9.5405281248276292</v>
      </c>
      <c r="I280" s="12">
        <v>11.641112439646401</v>
      </c>
      <c r="J280" s="12">
        <v>10.5128449448867</v>
      </c>
      <c r="K280" s="12">
        <v>11.0463455773994</v>
      </c>
      <c r="L280" s="12">
        <v>8.8093107728636308</v>
      </c>
      <c r="M280" s="12">
        <v>7.89599758380366</v>
      </c>
      <c r="N280" s="12"/>
      <c r="O280" s="12"/>
    </row>
    <row r="281" spans="1:15" x14ac:dyDescent="0.3">
      <c r="A281" s="11" t="str">
        <f t="shared" si="4"/>
        <v>DISTRIBUCION VOLUMEN X CRITERIO (Consumiciones)InfusionesNOROESTE</v>
      </c>
      <c r="B281" s="11" t="s">
        <v>47</v>
      </c>
      <c r="C281" s="11" t="s">
        <v>75</v>
      </c>
      <c r="D281" s="11" t="s">
        <v>150</v>
      </c>
      <c r="E281" s="12">
        <v>13.4378447990946</v>
      </c>
      <c r="F281" s="12">
        <v>13.0549695345271</v>
      </c>
      <c r="G281" s="12">
        <v>14.215757812024499</v>
      </c>
      <c r="H281" s="12">
        <v>15.5975189958078</v>
      </c>
      <c r="I281" s="12">
        <v>16.3246574395442</v>
      </c>
      <c r="J281" s="12">
        <v>14.2890585317203</v>
      </c>
      <c r="K281" s="12">
        <v>14.699218748649001</v>
      </c>
      <c r="L281" s="12">
        <v>12.7902092159229</v>
      </c>
      <c r="M281" s="12">
        <v>16.786658585506199</v>
      </c>
      <c r="N281" s="12"/>
      <c r="O281" s="12"/>
    </row>
    <row r="282" spans="1:15" x14ac:dyDescent="0.3">
      <c r="A282" s="11" t="str">
        <f t="shared" si="4"/>
        <v>DISTRIBUCION VOLUMEN X CRITERIO (Consumiciones)Infusiones&lt;2MIL</v>
      </c>
      <c r="B282" s="11" t="s">
        <v>47</v>
      </c>
      <c r="C282" s="11" t="s">
        <v>75</v>
      </c>
      <c r="D282" s="11" t="s">
        <v>151</v>
      </c>
      <c r="E282" s="12">
        <v>4.6925571747533601</v>
      </c>
      <c r="F282" s="12">
        <v>3.9491694744074</v>
      </c>
      <c r="G282" s="12">
        <v>3.81059554277665</v>
      </c>
      <c r="H282" s="12">
        <v>5.7530363988637001</v>
      </c>
      <c r="I282" s="12">
        <v>4.8252906323600797</v>
      </c>
      <c r="J282" s="12">
        <v>4.6692570360785597</v>
      </c>
      <c r="K282" s="12">
        <v>6.7717742384537196</v>
      </c>
      <c r="L282" s="12">
        <v>6.9243509379008099</v>
      </c>
      <c r="M282" s="12">
        <v>7.1024841416735596</v>
      </c>
      <c r="N282" s="12"/>
      <c r="O282" s="12"/>
    </row>
    <row r="283" spans="1:15" x14ac:dyDescent="0.3">
      <c r="A283" s="11" t="str">
        <f t="shared" si="4"/>
        <v>DISTRIBUCION VOLUMEN X CRITERIO (Consumiciones)Infusiones2-5MIL</v>
      </c>
      <c r="B283" s="11" t="s">
        <v>47</v>
      </c>
      <c r="C283" s="11" t="s">
        <v>75</v>
      </c>
      <c r="D283" s="11" t="s">
        <v>152</v>
      </c>
      <c r="E283" s="12">
        <v>3.0473631862436501</v>
      </c>
      <c r="F283" s="12">
        <v>5.5983260548280498</v>
      </c>
      <c r="G283" s="12">
        <v>4.1246525493242299</v>
      </c>
      <c r="H283" s="12">
        <v>3.55134384135915</v>
      </c>
      <c r="I283" s="12">
        <v>3.4495260481069399</v>
      </c>
      <c r="J283" s="12">
        <v>3.1030999158377099</v>
      </c>
      <c r="K283" s="12">
        <v>3.42117606532782</v>
      </c>
      <c r="L283" s="12">
        <v>2.41350661434298</v>
      </c>
      <c r="M283" s="12">
        <v>3.2730709456058298</v>
      </c>
      <c r="N283" s="12"/>
      <c r="O283" s="12"/>
    </row>
    <row r="284" spans="1:15" x14ac:dyDescent="0.3">
      <c r="A284" s="11" t="str">
        <f t="shared" si="4"/>
        <v>DISTRIBUCION VOLUMEN X CRITERIO (Consumiciones)Infusiones5-10MIL</v>
      </c>
      <c r="B284" s="11" t="s">
        <v>47</v>
      </c>
      <c r="C284" s="11" t="s">
        <v>75</v>
      </c>
      <c r="D284" s="11" t="s">
        <v>153</v>
      </c>
      <c r="E284" s="12">
        <v>5.9314202004063104</v>
      </c>
      <c r="F284" s="12">
        <v>4.2079702082280903</v>
      </c>
      <c r="G284" s="12">
        <v>5.1756564245405201</v>
      </c>
      <c r="H284" s="12">
        <v>5.6226255240222898</v>
      </c>
      <c r="I284" s="12">
        <v>4.2062346709989802</v>
      </c>
      <c r="J284" s="12">
        <v>5.0206957663032004</v>
      </c>
      <c r="K284" s="12">
        <v>5.4215018605257601</v>
      </c>
      <c r="L284" s="12">
        <v>5.7747877162877499</v>
      </c>
      <c r="M284" s="12">
        <v>6.9489285057773902</v>
      </c>
      <c r="N284" s="12"/>
      <c r="O284" s="12"/>
    </row>
    <row r="285" spans="1:15" x14ac:dyDescent="0.3">
      <c r="A285" s="11" t="str">
        <f t="shared" si="4"/>
        <v>DISTRIBUCION VOLUMEN X CRITERIO (Consumiciones)Infusiones10-30MIL</v>
      </c>
      <c r="B285" s="11" t="s">
        <v>47</v>
      </c>
      <c r="C285" s="11" t="s">
        <v>75</v>
      </c>
      <c r="D285" s="11" t="s">
        <v>154</v>
      </c>
      <c r="E285" s="12">
        <v>21.003794756160399</v>
      </c>
      <c r="F285" s="12">
        <v>21.473633756692401</v>
      </c>
      <c r="G285" s="12">
        <v>26.309461527536602</v>
      </c>
      <c r="H285" s="12">
        <v>22.021980493960001</v>
      </c>
      <c r="I285" s="12">
        <v>21.2465178323123</v>
      </c>
      <c r="J285" s="12">
        <v>20.680220379138099</v>
      </c>
      <c r="K285" s="12">
        <v>24.265880008452701</v>
      </c>
      <c r="L285" s="12">
        <v>25.064638557661802</v>
      </c>
      <c r="M285" s="12">
        <v>20.4814417942459</v>
      </c>
      <c r="N285" s="12"/>
      <c r="O285" s="12"/>
    </row>
    <row r="286" spans="1:15" x14ac:dyDescent="0.3">
      <c r="A286" s="11" t="str">
        <f t="shared" si="4"/>
        <v>DISTRIBUCION VOLUMEN X CRITERIO (Consumiciones)Infusiones30-100MIL</v>
      </c>
      <c r="B286" s="11" t="s">
        <v>47</v>
      </c>
      <c r="C286" s="11" t="s">
        <v>75</v>
      </c>
      <c r="D286" s="11" t="s">
        <v>155</v>
      </c>
      <c r="E286" s="12">
        <v>24.524428233047999</v>
      </c>
      <c r="F286" s="12">
        <v>24.284456240199699</v>
      </c>
      <c r="G286" s="12">
        <v>20.6722464081064</v>
      </c>
      <c r="H286" s="12">
        <v>19.482062579292801</v>
      </c>
      <c r="I286" s="12">
        <v>22.541318580831099</v>
      </c>
      <c r="J286" s="12">
        <v>23.548397023546901</v>
      </c>
      <c r="K286" s="12">
        <v>21.136935318585898</v>
      </c>
      <c r="L286" s="12">
        <v>21.475294944188601</v>
      </c>
      <c r="M286" s="12">
        <v>19.302090979900498</v>
      </c>
      <c r="N286" s="12"/>
      <c r="O286" s="12"/>
    </row>
    <row r="287" spans="1:15" x14ac:dyDescent="0.3">
      <c r="A287" s="11" t="str">
        <f t="shared" si="4"/>
        <v>DISTRIBUCION VOLUMEN X CRITERIO (Consumiciones)Infusiones100-200MIL</v>
      </c>
      <c r="B287" s="11" t="s">
        <v>47</v>
      </c>
      <c r="C287" s="11" t="s">
        <v>75</v>
      </c>
      <c r="D287" s="11" t="s">
        <v>156</v>
      </c>
      <c r="E287" s="12">
        <v>7.9190786016686703</v>
      </c>
      <c r="F287" s="12">
        <v>7.8309139798642198</v>
      </c>
      <c r="G287" s="12">
        <v>8.8591806685545205</v>
      </c>
      <c r="H287" s="12">
        <v>10.235107596944101</v>
      </c>
      <c r="I287" s="12">
        <v>9.7968872995347702</v>
      </c>
      <c r="J287" s="12">
        <v>10.4193432375416</v>
      </c>
      <c r="K287" s="12">
        <v>8.0406151096342295</v>
      </c>
      <c r="L287" s="12">
        <v>9.3074664445761996</v>
      </c>
      <c r="M287" s="12">
        <v>10.7126678712324</v>
      </c>
      <c r="N287" s="12"/>
      <c r="O287" s="12"/>
    </row>
    <row r="288" spans="1:15" x14ac:dyDescent="0.3">
      <c r="A288" s="11" t="str">
        <f t="shared" si="4"/>
        <v>DISTRIBUCION VOLUMEN X CRITERIO (Consumiciones)Infusiones200-500MIL</v>
      </c>
      <c r="B288" s="11" t="s">
        <v>47</v>
      </c>
      <c r="C288" s="11" t="s">
        <v>75</v>
      </c>
      <c r="D288" s="11" t="s">
        <v>157</v>
      </c>
      <c r="E288" s="12">
        <v>14.3529865014492</v>
      </c>
      <c r="F288" s="12">
        <v>15.5003866236449</v>
      </c>
      <c r="G288" s="12">
        <v>13.4016870378797</v>
      </c>
      <c r="H288" s="12">
        <v>15.261787053891601</v>
      </c>
      <c r="I288" s="12">
        <v>17.088118286074302</v>
      </c>
      <c r="J288" s="12">
        <v>15.802340972204201</v>
      </c>
      <c r="K288" s="12">
        <v>14.8524427895678</v>
      </c>
      <c r="L288" s="12">
        <v>12.391138624950999</v>
      </c>
      <c r="M288" s="12">
        <v>15.433878023659</v>
      </c>
      <c r="N288" s="12"/>
      <c r="O288" s="12"/>
    </row>
    <row r="289" spans="1:15" x14ac:dyDescent="0.3">
      <c r="A289" s="11" t="str">
        <f t="shared" si="4"/>
        <v>DISTRIBUCION VOLUMEN X CRITERIO (Consumiciones)Infusiones&gt;500MIL</v>
      </c>
      <c r="B289" s="11" t="s">
        <v>47</v>
      </c>
      <c r="C289" s="11" t="s">
        <v>75</v>
      </c>
      <c r="D289" s="11" t="s">
        <v>158</v>
      </c>
      <c r="E289" s="12">
        <v>18.528387269410601</v>
      </c>
      <c r="F289" s="12">
        <v>17.155155419569901</v>
      </c>
      <c r="G289" s="12">
        <v>17.646537956540801</v>
      </c>
      <c r="H289" s="12">
        <v>18.0720547879089</v>
      </c>
      <c r="I289" s="12">
        <v>16.8460948657961</v>
      </c>
      <c r="J289" s="12">
        <v>16.756667173370602</v>
      </c>
      <c r="K289" s="12">
        <v>16.089689827062202</v>
      </c>
      <c r="L289" s="12">
        <v>16.648826049250601</v>
      </c>
      <c r="M289" s="12">
        <v>16.745426732962599</v>
      </c>
      <c r="N289" s="12"/>
      <c r="O289" s="12"/>
    </row>
    <row r="290" spans="1:15" x14ac:dyDescent="0.3">
      <c r="A290" s="11" t="str">
        <f t="shared" si="4"/>
        <v>DISTRIBUCION VOLUMEN X CRITERIO (Consumiciones)InfusionesDE 15 A 19 AÑOS</v>
      </c>
      <c r="B290" s="11" t="s">
        <v>47</v>
      </c>
      <c r="C290" s="11" t="s">
        <v>75</v>
      </c>
      <c r="D290" s="11" t="s">
        <v>159</v>
      </c>
      <c r="E290" s="12" t="s">
        <v>134</v>
      </c>
      <c r="F290" s="12">
        <v>0.85168270446080996</v>
      </c>
      <c r="G290" s="12">
        <v>0.49890221527884498</v>
      </c>
      <c r="H290" s="12">
        <v>0.22107272015831</v>
      </c>
      <c r="I290" s="12">
        <v>0.70851605057372302</v>
      </c>
      <c r="J290" s="12">
        <v>1.6363440198430199</v>
      </c>
      <c r="K290" s="12">
        <v>0.253499168392194</v>
      </c>
      <c r="L290" s="12" t="s">
        <v>134</v>
      </c>
      <c r="M290" s="12">
        <v>1.34079047281718</v>
      </c>
      <c r="N290" s="12"/>
      <c r="O290" s="12"/>
    </row>
    <row r="291" spans="1:15" x14ac:dyDescent="0.3">
      <c r="A291" s="11" t="str">
        <f t="shared" si="4"/>
        <v>DISTRIBUCION VOLUMEN X CRITERIO (Consumiciones)InfusionesDE 20 A 24 AÑOS</v>
      </c>
      <c r="B291" s="11" t="s">
        <v>47</v>
      </c>
      <c r="C291" s="11" t="s">
        <v>75</v>
      </c>
      <c r="D291" s="11" t="s">
        <v>160</v>
      </c>
      <c r="E291" s="12">
        <v>2.4217911668515999</v>
      </c>
      <c r="F291" s="12">
        <v>2.07860981659578</v>
      </c>
      <c r="G291" s="12">
        <v>1.6039725314698301</v>
      </c>
      <c r="H291" s="12">
        <v>2.1789131019361299</v>
      </c>
      <c r="I291" s="12">
        <v>1.4590738258829701</v>
      </c>
      <c r="J291" s="12">
        <v>2.4850624914261998</v>
      </c>
      <c r="K291" s="12">
        <v>0.71418976428959502</v>
      </c>
      <c r="L291" s="12">
        <v>1.85579842280801</v>
      </c>
      <c r="M291" s="12">
        <v>2.13199450731075</v>
      </c>
      <c r="N291" s="12"/>
      <c r="O291" s="12"/>
    </row>
    <row r="292" spans="1:15" x14ac:dyDescent="0.3">
      <c r="A292" s="11" t="str">
        <f t="shared" si="4"/>
        <v>DISTRIBUCION VOLUMEN X CRITERIO (Consumiciones)InfusionesDE 25 A 34 AÑOS</v>
      </c>
      <c r="B292" s="11" t="s">
        <v>47</v>
      </c>
      <c r="C292" s="11" t="s">
        <v>75</v>
      </c>
      <c r="D292" s="11" t="s">
        <v>161</v>
      </c>
      <c r="E292" s="12">
        <v>10.4787039651338</v>
      </c>
      <c r="F292" s="12">
        <v>7.3337351763242902</v>
      </c>
      <c r="G292" s="12">
        <v>7.66295762768359</v>
      </c>
      <c r="H292" s="12">
        <v>5.7682830340890296</v>
      </c>
      <c r="I292" s="12">
        <v>6.1543002905145201</v>
      </c>
      <c r="J292" s="12">
        <v>5.0759091937104399</v>
      </c>
      <c r="K292" s="12">
        <v>5.9402183104510096</v>
      </c>
      <c r="L292" s="12">
        <v>6.0589204735273601</v>
      </c>
      <c r="M292" s="12">
        <v>5.01353811765751</v>
      </c>
      <c r="N292" s="12"/>
      <c r="O292" s="12"/>
    </row>
    <row r="293" spans="1:15" x14ac:dyDescent="0.3">
      <c r="A293" s="11" t="str">
        <f t="shared" si="4"/>
        <v>DISTRIBUCION VOLUMEN X CRITERIO (Consumiciones)InfusionesDE 35 A 49 AÑOS</v>
      </c>
      <c r="B293" s="11" t="s">
        <v>47</v>
      </c>
      <c r="C293" s="11" t="s">
        <v>75</v>
      </c>
      <c r="D293" s="11" t="s">
        <v>162</v>
      </c>
      <c r="E293" s="12">
        <v>23.700898958354799</v>
      </c>
      <c r="F293" s="12">
        <v>26.032492846580801</v>
      </c>
      <c r="G293" s="12">
        <v>24.493399524075901</v>
      </c>
      <c r="H293" s="12">
        <v>26.1252904531414</v>
      </c>
      <c r="I293" s="12">
        <v>23.3839835212748</v>
      </c>
      <c r="J293" s="12">
        <v>26.388136454135299</v>
      </c>
      <c r="K293" s="12">
        <v>23.851874550172599</v>
      </c>
      <c r="L293" s="12">
        <v>23.6216123715968</v>
      </c>
      <c r="M293" s="12">
        <v>23.435637184152998</v>
      </c>
      <c r="N293" s="12"/>
      <c r="O293" s="12"/>
    </row>
    <row r="294" spans="1:15" x14ac:dyDescent="0.3">
      <c r="A294" s="11" t="str">
        <f t="shared" si="4"/>
        <v>DISTRIBUCION VOLUMEN X CRITERIO (Consumiciones)InfusionesDE 50 A 59 AÑOS</v>
      </c>
      <c r="B294" s="11" t="s">
        <v>47</v>
      </c>
      <c r="C294" s="11" t="s">
        <v>75</v>
      </c>
      <c r="D294" s="11" t="s">
        <v>163</v>
      </c>
      <c r="E294" s="12">
        <v>29.904142696191499</v>
      </c>
      <c r="F294" s="12">
        <v>27.578160486632399</v>
      </c>
      <c r="G294" s="12">
        <v>25.350780260453998</v>
      </c>
      <c r="H294" s="12">
        <v>26.8589388893486</v>
      </c>
      <c r="I294" s="12">
        <v>28.406380949537802</v>
      </c>
      <c r="J294" s="12">
        <v>28.040868762443601</v>
      </c>
      <c r="K294" s="12">
        <v>27.829481145208199</v>
      </c>
      <c r="L294" s="12">
        <v>28.7652137197902</v>
      </c>
      <c r="M294" s="12">
        <v>27.733625765913501</v>
      </c>
      <c r="N294" s="12"/>
      <c r="O294" s="12"/>
    </row>
    <row r="295" spans="1:15" x14ac:dyDescent="0.3">
      <c r="A295" s="11" t="str">
        <f t="shared" si="4"/>
        <v>DISTRIBUCION VOLUMEN X CRITERIO (Consumiciones)InfusionesDE 60 A 75 AÑOS</v>
      </c>
      <c r="B295" s="11" t="s">
        <v>47</v>
      </c>
      <c r="C295" s="11" t="s">
        <v>75</v>
      </c>
      <c r="D295" s="11" t="s">
        <v>164</v>
      </c>
      <c r="E295" s="12">
        <v>33.494476806392903</v>
      </c>
      <c r="F295" s="12">
        <v>36.125329551097202</v>
      </c>
      <c r="G295" s="12">
        <v>40.389999797109098</v>
      </c>
      <c r="H295" s="12">
        <v>38.847504343868899</v>
      </c>
      <c r="I295" s="12">
        <v>39.887730043035099</v>
      </c>
      <c r="J295" s="12">
        <v>36.373695391836598</v>
      </c>
      <c r="K295" s="12">
        <v>41.410748543864898</v>
      </c>
      <c r="L295" s="12">
        <v>39.698466621291203</v>
      </c>
      <c r="M295" s="12">
        <v>40.3444058003385</v>
      </c>
      <c r="N295" s="12"/>
      <c r="O295" s="12"/>
    </row>
    <row r="296" spans="1:15" x14ac:dyDescent="0.3">
      <c r="A296" s="11" t="str">
        <f t="shared" si="4"/>
        <v>DISTRIBUCION VOLUMEN X CRITERIO (Consumiciones)InfusionesNIVEL ALTO</v>
      </c>
      <c r="B296" s="11" t="s">
        <v>47</v>
      </c>
      <c r="C296" s="11" t="s">
        <v>75</v>
      </c>
      <c r="D296" s="11" t="s">
        <v>165</v>
      </c>
      <c r="E296" s="12">
        <v>23.2546665480846</v>
      </c>
      <c r="F296" s="12">
        <v>21.8452078851628</v>
      </c>
      <c r="G296" s="12">
        <v>22.885510835823599</v>
      </c>
      <c r="H296" s="12">
        <v>24.641984182801</v>
      </c>
      <c r="I296" s="12">
        <v>24.693042892135701</v>
      </c>
      <c r="J296" s="12">
        <v>24.092626716150601</v>
      </c>
      <c r="K296" s="12">
        <v>25.149608129247301</v>
      </c>
      <c r="L296" s="12">
        <v>26.828305698864799</v>
      </c>
      <c r="M296" s="12">
        <v>20.1405127406669</v>
      </c>
      <c r="N296" s="12"/>
      <c r="O296" s="12"/>
    </row>
    <row r="297" spans="1:15" x14ac:dyDescent="0.3">
      <c r="A297" s="11" t="str">
        <f t="shared" si="4"/>
        <v>DISTRIBUCION VOLUMEN X CRITERIO (Consumiciones)InfusionesNIVEL MEDIO ALTO</v>
      </c>
      <c r="B297" s="11" t="s">
        <v>47</v>
      </c>
      <c r="C297" s="11" t="s">
        <v>75</v>
      </c>
      <c r="D297" s="11" t="s">
        <v>166</v>
      </c>
      <c r="E297" s="12">
        <v>15.801133960601501</v>
      </c>
      <c r="F297" s="12">
        <v>16.192723166888602</v>
      </c>
      <c r="G297" s="12">
        <v>14.274190392825799</v>
      </c>
      <c r="H297" s="12">
        <v>13.5028390286282</v>
      </c>
      <c r="I297" s="12">
        <v>14.209545970898301</v>
      </c>
      <c r="J297" s="12">
        <v>13.3403122532136</v>
      </c>
      <c r="K297" s="12">
        <v>14.908018193344599</v>
      </c>
      <c r="L297" s="12">
        <v>14.277267960541399</v>
      </c>
      <c r="M297" s="12">
        <v>12.2729445925583</v>
      </c>
      <c r="N297" s="12"/>
      <c r="O297" s="12"/>
    </row>
    <row r="298" spans="1:15" x14ac:dyDescent="0.3">
      <c r="A298" s="11" t="str">
        <f t="shared" si="4"/>
        <v>DISTRIBUCION VOLUMEN X CRITERIO (Consumiciones)InfusionesNIVEL MEDIO</v>
      </c>
      <c r="B298" s="11" t="s">
        <v>47</v>
      </c>
      <c r="C298" s="11" t="s">
        <v>75</v>
      </c>
      <c r="D298" s="11" t="s">
        <v>167</v>
      </c>
      <c r="E298" s="12">
        <v>22.320813214186799</v>
      </c>
      <c r="F298" s="12">
        <v>25.223114959885599</v>
      </c>
      <c r="G298" s="12">
        <v>25.432632248639901</v>
      </c>
      <c r="H298" s="12">
        <v>21.554868063599798</v>
      </c>
      <c r="I298" s="12">
        <v>20.174336208102002</v>
      </c>
      <c r="J298" s="12">
        <v>24.567535602131102</v>
      </c>
      <c r="K298" s="12">
        <v>22.7078561257971</v>
      </c>
      <c r="L298" s="12">
        <v>20.856052961179898</v>
      </c>
      <c r="M298" s="12">
        <v>24.676000216838101</v>
      </c>
      <c r="N298" s="12"/>
      <c r="O298" s="12"/>
    </row>
    <row r="299" spans="1:15" x14ac:dyDescent="0.3">
      <c r="A299" s="11" t="str">
        <f t="shared" si="4"/>
        <v>DISTRIBUCION VOLUMEN X CRITERIO (Consumiciones)InfusionesNIVEL MEDIO BAJO</v>
      </c>
      <c r="B299" s="11" t="s">
        <v>47</v>
      </c>
      <c r="C299" s="11" t="s">
        <v>75</v>
      </c>
      <c r="D299" s="11" t="s">
        <v>168</v>
      </c>
      <c r="E299" s="12">
        <v>12.469640203055</v>
      </c>
      <c r="F299" s="12">
        <v>12.496107309322801</v>
      </c>
      <c r="G299" s="12">
        <v>16.569241593794999</v>
      </c>
      <c r="H299" s="12">
        <v>14.8761006191737</v>
      </c>
      <c r="I299" s="12">
        <v>14.459480373379501</v>
      </c>
      <c r="J299" s="12">
        <v>12.1084544170371</v>
      </c>
      <c r="K299" s="12">
        <v>14.354100644431201</v>
      </c>
      <c r="L299" s="12">
        <v>13.2349677247924</v>
      </c>
      <c r="M299" s="12">
        <v>14.143397666055399</v>
      </c>
      <c r="N299" s="12"/>
      <c r="O299" s="12"/>
    </row>
    <row r="300" spans="1:15" x14ac:dyDescent="0.3">
      <c r="A300" s="11" t="str">
        <f t="shared" si="4"/>
        <v>DISTRIBUCION VOLUMEN X CRITERIO (Consumiciones)InfusionesNIVEL BAJO</v>
      </c>
      <c r="B300" s="11" t="s">
        <v>47</v>
      </c>
      <c r="C300" s="11" t="s">
        <v>75</v>
      </c>
      <c r="D300" s="11" t="s">
        <v>169</v>
      </c>
      <c r="E300" s="12">
        <v>26.1537577251503</v>
      </c>
      <c r="F300" s="12">
        <v>24.242858436174998</v>
      </c>
      <c r="G300" s="12">
        <v>20.838439421123301</v>
      </c>
      <c r="H300" s="12">
        <v>25.4242124151911</v>
      </c>
      <c r="I300" s="12">
        <v>26.463586699494201</v>
      </c>
      <c r="J300" s="12">
        <v>25.891089549416598</v>
      </c>
      <c r="K300" s="12">
        <v>22.880427282823099</v>
      </c>
      <c r="L300" s="12">
        <v>24.8034185535255</v>
      </c>
      <c r="M300" s="12">
        <v>28.767144783881299</v>
      </c>
      <c r="N300" s="12"/>
      <c r="O300" s="12"/>
    </row>
    <row r="301" spans="1:15" x14ac:dyDescent="0.3">
      <c r="A301" s="11" t="str">
        <f t="shared" si="4"/>
        <v>DISTRIBUCION VOLUMEN X CRITERIO (Consumiciones)InfusionesHOMBRE</v>
      </c>
      <c r="B301" s="11" t="s">
        <v>47</v>
      </c>
      <c r="C301" s="11" t="s">
        <v>75</v>
      </c>
      <c r="D301" s="11" t="s">
        <v>170</v>
      </c>
      <c r="E301" s="12">
        <v>46.871549581745697</v>
      </c>
      <c r="F301" s="12">
        <v>41.284546772447001</v>
      </c>
      <c r="G301" s="12">
        <v>44.600420853707</v>
      </c>
      <c r="H301" s="12">
        <v>44.179129433504301</v>
      </c>
      <c r="I301" s="12">
        <v>44.216105722774699</v>
      </c>
      <c r="J301" s="12">
        <v>40.485138126258299</v>
      </c>
      <c r="K301" s="12">
        <v>44.275429058787402</v>
      </c>
      <c r="L301" s="12">
        <v>46.105627404839403</v>
      </c>
      <c r="M301" s="12">
        <v>48.7440303279921</v>
      </c>
      <c r="N301" s="12"/>
      <c r="O301" s="12"/>
    </row>
    <row r="302" spans="1:15" x14ac:dyDescent="0.3">
      <c r="A302" s="11" t="str">
        <f t="shared" si="4"/>
        <v>DISTRIBUCION VOLUMEN X CRITERIO (Consumiciones)InfusionesMUJER</v>
      </c>
      <c r="B302" s="11" t="s">
        <v>47</v>
      </c>
      <c r="C302" s="11" t="s">
        <v>75</v>
      </c>
      <c r="D302" s="11" t="s">
        <v>171</v>
      </c>
      <c r="E302" s="12">
        <v>53.128489255181499</v>
      </c>
      <c r="F302" s="12">
        <v>58.715492419001997</v>
      </c>
      <c r="G302" s="12">
        <v>55.399579146293</v>
      </c>
      <c r="H302" s="12">
        <v>55.820870566495699</v>
      </c>
      <c r="I302" s="12">
        <v>55.783894277225301</v>
      </c>
      <c r="J302" s="12">
        <v>59.514861873741701</v>
      </c>
      <c r="K302" s="12">
        <v>55.724605526690098</v>
      </c>
      <c r="L302" s="12">
        <v>53.894372595160597</v>
      </c>
      <c r="M302" s="12">
        <v>51.2559289129603</v>
      </c>
      <c r="N302" s="12"/>
      <c r="O302" s="12"/>
    </row>
    <row r="303" spans="1:15" x14ac:dyDescent="0.3">
      <c r="A303" s="11" t="str">
        <f t="shared" si="4"/>
        <v>DISTRIBUCION VOLUMEN X CRITERIO (Consumiciones)Resto Bebidas CalienteT.ESPAÑA</v>
      </c>
      <c r="B303" s="11" t="s">
        <v>47</v>
      </c>
      <c r="C303" s="11" t="s">
        <v>78</v>
      </c>
      <c r="D303" s="11" t="s">
        <v>142</v>
      </c>
      <c r="E303" s="12">
        <v>100</v>
      </c>
      <c r="F303" s="12">
        <v>100</v>
      </c>
      <c r="G303" s="12">
        <v>100</v>
      </c>
      <c r="H303" s="12">
        <v>100</v>
      </c>
      <c r="I303" s="12">
        <v>100</v>
      </c>
      <c r="J303" s="12">
        <v>100</v>
      </c>
      <c r="K303" s="12">
        <v>100</v>
      </c>
      <c r="L303" s="12">
        <v>100</v>
      </c>
      <c r="M303" s="12">
        <v>100</v>
      </c>
      <c r="N303" s="12"/>
      <c r="O303" s="12"/>
    </row>
    <row r="304" spans="1:15" x14ac:dyDescent="0.3">
      <c r="A304" s="11" t="str">
        <f t="shared" si="4"/>
        <v>DISTRIBUCION VOLUMEN X CRITERIO (Consumiciones)Resto Bebidas CalienteBCN AM</v>
      </c>
      <c r="B304" s="11" t="s">
        <v>47</v>
      </c>
      <c r="C304" s="11" t="s">
        <v>78</v>
      </c>
      <c r="D304" s="11" t="s">
        <v>143</v>
      </c>
      <c r="E304" s="12">
        <v>8.3691651427067395</v>
      </c>
      <c r="F304" s="12">
        <v>9.1078673853453598</v>
      </c>
      <c r="G304" s="12">
        <v>8.7996201599203605</v>
      </c>
      <c r="H304" s="12">
        <v>8.3370087204224497</v>
      </c>
      <c r="I304" s="12">
        <v>10.616351067988299</v>
      </c>
      <c r="J304" s="12">
        <v>10.284247456675899</v>
      </c>
      <c r="K304" s="12">
        <v>7.4888164110850797</v>
      </c>
      <c r="L304" s="12">
        <v>8.0360908176571009</v>
      </c>
      <c r="M304" s="12">
        <v>7.01864096508461</v>
      </c>
      <c r="N304" s="12"/>
      <c r="O304" s="12"/>
    </row>
    <row r="305" spans="1:15" x14ac:dyDescent="0.3">
      <c r="A305" s="11" t="str">
        <f t="shared" si="4"/>
        <v>DISTRIBUCION VOLUMEN X CRITERIO (Consumiciones)Resto Bebidas CalienteREST.CAT ARAGON</v>
      </c>
      <c r="B305" s="11" t="s">
        <v>47</v>
      </c>
      <c r="C305" s="11" t="s">
        <v>78</v>
      </c>
      <c r="D305" s="11" t="s">
        <v>144</v>
      </c>
      <c r="E305" s="12">
        <v>9.2955691291404303</v>
      </c>
      <c r="F305" s="12">
        <v>13.5792757843102</v>
      </c>
      <c r="G305" s="12">
        <v>15.4720105967699</v>
      </c>
      <c r="H305" s="12">
        <v>17.2976275255409</v>
      </c>
      <c r="I305" s="12">
        <v>10.8346569054134</v>
      </c>
      <c r="J305" s="12">
        <v>17.668109470892599</v>
      </c>
      <c r="K305" s="12">
        <v>12.299410976909099</v>
      </c>
      <c r="L305" s="12">
        <v>15.1119817000592</v>
      </c>
      <c r="M305" s="12">
        <v>9.87843620907584</v>
      </c>
      <c r="N305" s="12"/>
      <c r="O305" s="12"/>
    </row>
    <row r="306" spans="1:15" x14ac:dyDescent="0.3">
      <c r="A306" s="11" t="str">
        <f t="shared" si="4"/>
        <v>DISTRIBUCION VOLUMEN X CRITERIO (Consumiciones)Resto Bebidas CalienteLEVANTE</v>
      </c>
      <c r="B306" s="11" t="s">
        <v>47</v>
      </c>
      <c r="C306" s="11" t="s">
        <v>78</v>
      </c>
      <c r="D306" s="11" t="s">
        <v>145</v>
      </c>
      <c r="E306" s="12">
        <v>13.791094073670999</v>
      </c>
      <c r="F306" s="12">
        <v>16.282433754356301</v>
      </c>
      <c r="G306" s="12">
        <v>19.071868114981001</v>
      </c>
      <c r="H306" s="12">
        <v>12.021185207082</v>
      </c>
      <c r="I306" s="12">
        <v>13.4074630574442</v>
      </c>
      <c r="J306" s="12">
        <v>16.516715834449201</v>
      </c>
      <c r="K306" s="12">
        <v>18.231600088454002</v>
      </c>
      <c r="L306" s="12">
        <v>20.113122563309702</v>
      </c>
      <c r="M306" s="12">
        <v>19.9057822102478</v>
      </c>
      <c r="N306" s="12"/>
      <c r="O306" s="12"/>
    </row>
    <row r="307" spans="1:15" x14ac:dyDescent="0.3">
      <c r="A307" s="11" t="str">
        <f t="shared" si="4"/>
        <v>DISTRIBUCION VOLUMEN X CRITERIO (Consumiciones)Resto Bebidas CalienteANDALUCIA</v>
      </c>
      <c r="B307" s="11" t="s">
        <v>47</v>
      </c>
      <c r="C307" s="11" t="s">
        <v>78</v>
      </c>
      <c r="D307" s="11" t="s">
        <v>146</v>
      </c>
      <c r="E307" s="12">
        <v>25.531176742530501</v>
      </c>
      <c r="F307" s="12">
        <v>18.8343958655032</v>
      </c>
      <c r="G307" s="12">
        <v>22.4526995538466</v>
      </c>
      <c r="H307" s="12">
        <v>20.492607572031901</v>
      </c>
      <c r="I307" s="12">
        <v>26.8769317734316</v>
      </c>
      <c r="J307" s="12">
        <v>21.3057402477436</v>
      </c>
      <c r="K307" s="12">
        <v>22.807356039712399</v>
      </c>
      <c r="L307" s="12">
        <v>21.8599695385393</v>
      </c>
      <c r="M307" s="12">
        <v>29.794339991186</v>
      </c>
      <c r="N307" s="12"/>
      <c r="O307" s="12"/>
    </row>
    <row r="308" spans="1:15" x14ac:dyDescent="0.3">
      <c r="A308" s="11" t="str">
        <f t="shared" si="4"/>
        <v>DISTRIBUCION VOLUMEN X CRITERIO (Consumiciones)Resto Bebidas CalienteMDD AM</v>
      </c>
      <c r="B308" s="11" t="s">
        <v>47</v>
      </c>
      <c r="C308" s="11" t="s">
        <v>78</v>
      </c>
      <c r="D308" s="11" t="s">
        <v>147</v>
      </c>
      <c r="E308" s="12">
        <v>7.7478122481374996</v>
      </c>
      <c r="F308" s="12">
        <v>13.4980644196722</v>
      </c>
      <c r="G308" s="12">
        <v>9.5041282970837209</v>
      </c>
      <c r="H308" s="12">
        <v>11.7874044314258</v>
      </c>
      <c r="I308" s="12">
        <v>10.425320745230399</v>
      </c>
      <c r="J308" s="12">
        <v>10.0702209957336</v>
      </c>
      <c r="K308" s="12">
        <v>12.9724605618742</v>
      </c>
      <c r="L308" s="12">
        <v>11.0901298442413</v>
      </c>
      <c r="M308" s="12">
        <v>8.1894574224053205</v>
      </c>
      <c r="N308" s="12"/>
      <c r="O308" s="12"/>
    </row>
    <row r="309" spans="1:15" x14ac:dyDescent="0.3">
      <c r="A309" s="11" t="str">
        <f t="shared" si="4"/>
        <v>DISTRIBUCION VOLUMEN X CRITERIO (Consumiciones)Resto Bebidas CalienteRTO CENTRO</v>
      </c>
      <c r="B309" s="11" t="s">
        <v>47</v>
      </c>
      <c r="C309" s="11" t="s">
        <v>78</v>
      </c>
      <c r="D309" s="11" t="s">
        <v>148</v>
      </c>
      <c r="E309" s="12">
        <v>8.6816007920500393</v>
      </c>
      <c r="F309" s="12">
        <v>8.7392609802507</v>
      </c>
      <c r="G309" s="12">
        <v>8.6691273867369993</v>
      </c>
      <c r="H309" s="12">
        <v>8.9588075370965097</v>
      </c>
      <c r="I309" s="12">
        <v>10.4796102086279</v>
      </c>
      <c r="J309" s="12">
        <v>6.1128905858114697</v>
      </c>
      <c r="K309" s="12">
        <v>6.3576010591502499</v>
      </c>
      <c r="L309" s="12">
        <v>6.7237875341950097</v>
      </c>
      <c r="M309" s="12">
        <v>6.00129788576991</v>
      </c>
      <c r="N309" s="12"/>
      <c r="O309" s="12"/>
    </row>
    <row r="310" spans="1:15" x14ac:dyDescent="0.3">
      <c r="A310" s="11" t="str">
        <f t="shared" si="4"/>
        <v>DISTRIBUCION VOLUMEN X CRITERIO (Consumiciones)Resto Bebidas CalienteNORTE-CENTRO</v>
      </c>
      <c r="B310" s="11" t="s">
        <v>47</v>
      </c>
      <c r="C310" s="11" t="s">
        <v>78</v>
      </c>
      <c r="D310" s="11" t="s">
        <v>149</v>
      </c>
      <c r="E310" s="12">
        <v>7.3996402499976099</v>
      </c>
      <c r="F310" s="12">
        <v>6.5709936743372896</v>
      </c>
      <c r="G310" s="12">
        <v>5.9622072483643</v>
      </c>
      <c r="H310" s="12">
        <v>7.8992229104801801</v>
      </c>
      <c r="I310" s="12">
        <v>8.9230821767517305</v>
      </c>
      <c r="J310" s="12">
        <v>8.2660468957415194</v>
      </c>
      <c r="K310" s="12">
        <v>8.9645667143080008</v>
      </c>
      <c r="L310" s="12">
        <v>7.5729835345014296</v>
      </c>
      <c r="M310" s="12">
        <v>9.6520164850864205</v>
      </c>
      <c r="N310" s="12"/>
      <c r="O310" s="12"/>
    </row>
    <row r="311" spans="1:15" x14ac:dyDescent="0.3">
      <c r="A311" s="11" t="str">
        <f t="shared" si="4"/>
        <v>DISTRIBUCION VOLUMEN X CRITERIO (Consumiciones)Resto Bebidas CalienteNOROESTE</v>
      </c>
      <c r="B311" s="11" t="s">
        <v>47</v>
      </c>
      <c r="C311" s="11" t="s">
        <v>78</v>
      </c>
      <c r="D311" s="11" t="s">
        <v>150</v>
      </c>
      <c r="E311" s="12">
        <v>19.183941621766099</v>
      </c>
      <c r="F311" s="12">
        <v>13.387703550085</v>
      </c>
      <c r="G311" s="12">
        <v>10.0683261145901</v>
      </c>
      <c r="H311" s="12">
        <v>13.2061414706027</v>
      </c>
      <c r="I311" s="12">
        <v>8.4365477365101</v>
      </c>
      <c r="J311" s="12">
        <v>9.77602366644809</v>
      </c>
      <c r="K311" s="12">
        <v>10.8782025079192</v>
      </c>
      <c r="L311" s="12">
        <v>9.4919575318803293</v>
      </c>
      <c r="M311" s="12">
        <v>9.5599941239997506</v>
      </c>
      <c r="N311" s="12"/>
      <c r="O311" s="12"/>
    </row>
    <row r="312" spans="1:15" x14ac:dyDescent="0.3">
      <c r="A312" s="11" t="str">
        <f t="shared" si="4"/>
        <v>DISTRIBUCION VOLUMEN X CRITERIO (Consumiciones)Resto Bebidas Caliente&lt;2MIL</v>
      </c>
      <c r="B312" s="11" t="s">
        <v>47</v>
      </c>
      <c r="C312" s="11" t="s">
        <v>78</v>
      </c>
      <c r="D312" s="11" t="s">
        <v>151</v>
      </c>
      <c r="E312" s="12">
        <v>5.7514731612588204</v>
      </c>
      <c r="F312" s="12">
        <v>3.6343965992855698</v>
      </c>
      <c r="G312" s="12">
        <v>5.2233105551778696</v>
      </c>
      <c r="H312" s="12">
        <v>5.2513022407947396</v>
      </c>
      <c r="I312" s="12">
        <v>10.4442770099526</v>
      </c>
      <c r="J312" s="12">
        <v>5.1382634879416598</v>
      </c>
      <c r="K312" s="12">
        <v>7.5303198989863196</v>
      </c>
      <c r="L312" s="12">
        <v>9.1154973710721592</v>
      </c>
      <c r="M312" s="12">
        <v>7.9725926559682598</v>
      </c>
      <c r="N312" s="12"/>
      <c r="O312" s="12"/>
    </row>
    <row r="313" spans="1:15" x14ac:dyDescent="0.3">
      <c r="A313" s="11" t="str">
        <f t="shared" si="4"/>
        <v>DISTRIBUCION VOLUMEN X CRITERIO (Consumiciones)Resto Bebidas Caliente2-5MIL</v>
      </c>
      <c r="B313" s="11" t="s">
        <v>47</v>
      </c>
      <c r="C313" s="11" t="s">
        <v>78</v>
      </c>
      <c r="D313" s="11" t="s">
        <v>152</v>
      </c>
      <c r="E313" s="12">
        <v>9.5591357817607605</v>
      </c>
      <c r="F313" s="12">
        <v>4.2978876698419599</v>
      </c>
      <c r="G313" s="12">
        <v>4.0336201899868502</v>
      </c>
      <c r="H313" s="12">
        <v>4.9645835292853002</v>
      </c>
      <c r="I313" s="12">
        <v>3.8188256270680099</v>
      </c>
      <c r="J313" s="12">
        <v>3.4853415064775901</v>
      </c>
      <c r="K313" s="12">
        <v>3.7989232355393501</v>
      </c>
      <c r="L313" s="12">
        <v>5.7556262680262602</v>
      </c>
      <c r="M313" s="12">
        <v>7.4995689856958103</v>
      </c>
      <c r="N313" s="12"/>
      <c r="O313" s="12"/>
    </row>
    <row r="314" spans="1:15" x14ac:dyDescent="0.3">
      <c r="A314" s="11" t="str">
        <f t="shared" si="4"/>
        <v>DISTRIBUCION VOLUMEN X CRITERIO (Consumiciones)Resto Bebidas Caliente5-10MIL</v>
      </c>
      <c r="B314" s="11" t="s">
        <v>47</v>
      </c>
      <c r="C314" s="11" t="s">
        <v>78</v>
      </c>
      <c r="D314" s="11" t="s">
        <v>153</v>
      </c>
      <c r="E314" s="12">
        <v>5.8416240844307898</v>
      </c>
      <c r="F314" s="12">
        <v>5.0726146454707504</v>
      </c>
      <c r="G314" s="12">
        <v>5.7067631244435599</v>
      </c>
      <c r="H314" s="12">
        <v>6.6828605852133496</v>
      </c>
      <c r="I314" s="12">
        <v>6.2312489918812801</v>
      </c>
      <c r="J314" s="12">
        <v>4.8998348796104203</v>
      </c>
      <c r="K314" s="12">
        <v>4.9543992931340002</v>
      </c>
      <c r="L314" s="12">
        <v>5.5967892730847701</v>
      </c>
      <c r="M314" s="12">
        <v>5.0813793749162599</v>
      </c>
      <c r="N314" s="12"/>
      <c r="O314" s="12"/>
    </row>
    <row r="315" spans="1:15" x14ac:dyDescent="0.3">
      <c r="A315" s="11" t="str">
        <f t="shared" si="4"/>
        <v>DISTRIBUCION VOLUMEN X CRITERIO (Consumiciones)Resto Bebidas Caliente10-30MIL</v>
      </c>
      <c r="B315" s="11" t="s">
        <v>47</v>
      </c>
      <c r="C315" s="11" t="s">
        <v>78</v>
      </c>
      <c r="D315" s="11" t="s">
        <v>154</v>
      </c>
      <c r="E315" s="12">
        <v>16.0002768356728</v>
      </c>
      <c r="F315" s="12">
        <v>15.288979551778199</v>
      </c>
      <c r="G315" s="12">
        <v>17.0680905936964</v>
      </c>
      <c r="H315" s="12">
        <v>15.973932789594601</v>
      </c>
      <c r="I315" s="12">
        <v>15.614156820404499</v>
      </c>
      <c r="J315" s="12">
        <v>14.6714821529915</v>
      </c>
      <c r="K315" s="12">
        <v>11.678739741396599</v>
      </c>
      <c r="L315" s="12">
        <v>13.6960015420188</v>
      </c>
      <c r="M315" s="12">
        <v>16.370867630180001</v>
      </c>
      <c r="N315" s="12"/>
      <c r="O315" s="12"/>
    </row>
    <row r="316" spans="1:15" x14ac:dyDescent="0.3">
      <c r="A316" s="11" t="str">
        <f t="shared" si="4"/>
        <v>DISTRIBUCION VOLUMEN X CRITERIO (Consumiciones)Resto Bebidas Caliente30-100MIL</v>
      </c>
      <c r="B316" s="11" t="s">
        <v>47</v>
      </c>
      <c r="C316" s="11" t="s">
        <v>78</v>
      </c>
      <c r="D316" s="11" t="s">
        <v>155</v>
      </c>
      <c r="E316" s="12">
        <v>29.877319521551598</v>
      </c>
      <c r="F316" s="12">
        <v>24.2972589100672</v>
      </c>
      <c r="G316" s="12">
        <v>27.3732029004148</v>
      </c>
      <c r="H316" s="12">
        <v>23.6044323215493</v>
      </c>
      <c r="I316" s="12">
        <v>24.771551216790201</v>
      </c>
      <c r="J316" s="12">
        <v>24.052079562147402</v>
      </c>
      <c r="K316" s="12">
        <v>27.767771926583201</v>
      </c>
      <c r="L316" s="12">
        <v>26.456272812116701</v>
      </c>
      <c r="M316" s="12">
        <v>28.801174877193201</v>
      </c>
      <c r="N316" s="12"/>
      <c r="O316" s="12"/>
    </row>
    <row r="317" spans="1:15" x14ac:dyDescent="0.3">
      <c r="A317" s="11" t="str">
        <f t="shared" si="4"/>
        <v>DISTRIBUCION VOLUMEN X CRITERIO (Consumiciones)Resto Bebidas Caliente100-200MIL</v>
      </c>
      <c r="B317" s="11" t="s">
        <v>47</v>
      </c>
      <c r="C317" s="11" t="s">
        <v>78</v>
      </c>
      <c r="D317" s="11" t="s">
        <v>156</v>
      </c>
      <c r="E317" s="12">
        <v>12.0646077183968</v>
      </c>
      <c r="F317" s="12">
        <v>11.805673330175001</v>
      </c>
      <c r="G317" s="12">
        <v>8.5654188513595901</v>
      </c>
      <c r="H317" s="12">
        <v>10.3391245537894</v>
      </c>
      <c r="I317" s="12">
        <v>14.197392187606701</v>
      </c>
      <c r="J317" s="12">
        <v>10.646940426288801</v>
      </c>
      <c r="K317" s="12">
        <v>11.492325851441301</v>
      </c>
      <c r="L317" s="12">
        <v>5.6796414806345696</v>
      </c>
      <c r="M317" s="12">
        <v>12.228682952657801</v>
      </c>
      <c r="N317" s="12"/>
      <c r="O317" s="12"/>
    </row>
    <row r="318" spans="1:15" x14ac:dyDescent="0.3">
      <c r="A318" s="11" t="str">
        <f t="shared" si="4"/>
        <v>DISTRIBUCION VOLUMEN X CRITERIO (Consumiciones)Resto Bebidas Caliente200-500MIL</v>
      </c>
      <c r="B318" s="11" t="s">
        <v>47</v>
      </c>
      <c r="C318" s="11" t="s">
        <v>78</v>
      </c>
      <c r="D318" s="11" t="s">
        <v>157</v>
      </c>
      <c r="E318" s="12">
        <v>9.3730149313979396</v>
      </c>
      <c r="F318" s="12">
        <v>14.620370807752201</v>
      </c>
      <c r="G318" s="12">
        <v>10.914155139784199</v>
      </c>
      <c r="H318" s="12">
        <v>14.2312278014413</v>
      </c>
      <c r="I318" s="12">
        <v>9.6272976024575598</v>
      </c>
      <c r="J318" s="12">
        <v>13.9920022991815</v>
      </c>
      <c r="K318" s="12">
        <v>14.5474918414606</v>
      </c>
      <c r="L318" s="12">
        <v>13.945253391082201</v>
      </c>
      <c r="M318" s="12">
        <v>11.579554424837999</v>
      </c>
      <c r="N318" s="12"/>
      <c r="O318" s="12"/>
    </row>
    <row r="319" spans="1:15" x14ac:dyDescent="0.3">
      <c r="A319" s="11" t="str">
        <f t="shared" si="4"/>
        <v>DISTRIBUCION VOLUMEN X CRITERIO (Consumiciones)Resto Bebidas Caliente&gt;500MIL</v>
      </c>
      <c r="B319" s="11" t="s">
        <v>47</v>
      </c>
      <c r="C319" s="11" t="s">
        <v>78</v>
      </c>
      <c r="D319" s="11" t="s">
        <v>158</v>
      </c>
      <c r="E319" s="12">
        <v>11.5325377376116</v>
      </c>
      <c r="F319" s="12">
        <v>20.982809771963399</v>
      </c>
      <c r="G319" s="12">
        <v>21.115429458151599</v>
      </c>
      <c r="H319" s="12">
        <v>18.952537074112399</v>
      </c>
      <c r="I319" s="12">
        <v>15.2952062229443</v>
      </c>
      <c r="J319" s="12">
        <v>23.1140484156052</v>
      </c>
      <c r="K319" s="12">
        <v>18.230039698988399</v>
      </c>
      <c r="L319" s="12">
        <v>19.754940926347999</v>
      </c>
      <c r="M319" s="12">
        <v>10.466165377121399</v>
      </c>
      <c r="N319" s="12"/>
      <c r="O319" s="12"/>
    </row>
    <row r="320" spans="1:15" x14ac:dyDescent="0.3">
      <c r="A320" s="11" t="str">
        <f t="shared" si="4"/>
        <v>DISTRIBUCION VOLUMEN X CRITERIO (Consumiciones)Resto Bebidas CalienteDE 15 A 19 AÑOS</v>
      </c>
      <c r="B320" s="11" t="s">
        <v>47</v>
      </c>
      <c r="C320" s="11" t="s">
        <v>78</v>
      </c>
      <c r="D320" s="11" t="s">
        <v>159</v>
      </c>
      <c r="E320" s="12">
        <v>6.4200279017628796</v>
      </c>
      <c r="F320" s="12">
        <v>2.9215669188890701</v>
      </c>
      <c r="G320" s="12">
        <v>1.98635440382312</v>
      </c>
      <c r="H320" s="12" t="s">
        <v>134</v>
      </c>
      <c r="I320" s="12">
        <v>0.70071501955205395</v>
      </c>
      <c r="J320" s="12">
        <v>3.2308341366413602</v>
      </c>
      <c r="K320" s="12">
        <v>1.3103925767582401</v>
      </c>
      <c r="L320" s="12">
        <v>2.66351947663619</v>
      </c>
      <c r="M320" s="12" t="s">
        <v>134</v>
      </c>
      <c r="N320" s="12"/>
      <c r="O320" s="12"/>
    </row>
    <row r="321" spans="1:15" x14ac:dyDescent="0.3">
      <c r="A321" s="11" t="str">
        <f t="shared" si="4"/>
        <v>DISTRIBUCION VOLUMEN X CRITERIO (Consumiciones)Resto Bebidas CalienteDE 20 A 24 AÑOS</v>
      </c>
      <c r="B321" s="11" t="s">
        <v>47</v>
      </c>
      <c r="C321" s="11" t="s">
        <v>78</v>
      </c>
      <c r="D321" s="11" t="s">
        <v>160</v>
      </c>
      <c r="E321" s="12">
        <v>2.6472315750858799</v>
      </c>
      <c r="F321" s="12">
        <v>3.9537932650701699</v>
      </c>
      <c r="G321" s="12">
        <v>2.8422252214480999</v>
      </c>
      <c r="H321" s="12">
        <v>3.3352449287630601</v>
      </c>
      <c r="I321" s="12">
        <v>2.3384234549082099</v>
      </c>
      <c r="J321" s="12">
        <v>3.1921222016891999</v>
      </c>
      <c r="K321" s="12">
        <v>1.7288545688299299</v>
      </c>
      <c r="L321" s="12">
        <v>0.88011380625753199</v>
      </c>
      <c r="M321" s="12">
        <v>1.9020233458010001</v>
      </c>
      <c r="N321" s="12"/>
      <c r="O321" s="12"/>
    </row>
    <row r="322" spans="1:15" x14ac:dyDescent="0.3">
      <c r="A322" s="11" t="str">
        <f t="shared" si="4"/>
        <v>DISTRIBUCION VOLUMEN X CRITERIO (Consumiciones)Resto Bebidas CalienteDE 25 A 34 AÑOS</v>
      </c>
      <c r="B322" s="11" t="s">
        <v>47</v>
      </c>
      <c r="C322" s="11" t="s">
        <v>78</v>
      </c>
      <c r="D322" s="11" t="s">
        <v>161</v>
      </c>
      <c r="E322" s="12">
        <v>9.5487851277876192</v>
      </c>
      <c r="F322" s="12">
        <v>6.47785834606369</v>
      </c>
      <c r="G322" s="12">
        <v>5.4232026498606096</v>
      </c>
      <c r="H322" s="12">
        <v>3.5921923778043499</v>
      </c>
      <c r="I322" s="12">
        <v>4.02854265631834</v>
      </c>
      <c r="J322" s="12">
        <v>5.5796200631693296</v>
      </c>
      <c r="K322" s="12">
        <v>5.9506457427693196</v>
      </c>
      <c r="L322" s="12">
        <v>3.27771412191009</v>
      </c>
      <c r="M322" s="12">
        <v>4.2230870309894399</v>
      </c>
      <c r="N322" s="12"/>
      <c r="O322" s="12"/>
    </row>
    <row r="323" spans="1:15" x14ac:dyDescent="0.3">
      <c r="A323" s="11" t="str">
        <f t="shared" si="4"/>
        <v>DISTRIBUCION VOLUMEN X CRITERIO (Consumiciones)Resto Bebidas CalienteDE 35 A 49 AÑOS</v>
      </c>
      <c r="B323" s="11" t="s">
        <v>47</v>
      </c>
      <c r="C323" s="11" t="s">
        <v>78</v>
      </c>
      <c r="D323" s="11" t="s">
        <v>162</v>
      </c>
      <c r="E323" s="12">
        <v>21.970040379823999</v>
      </c>
      <c r="F323" s="12">
        <v>27.360901231516099</v>
      </c>
      <c r="G323" s="12">
        <v>22.430141329239799</v>
      </c>
      <c r="H323" s="12">
        <v>23.117486081811599</v>
      </c>
      <c r="I323" s="12">
        <v>26.925786477912901</v>
      </c>
      <c r="J323" s="12">
        <v>28.760293368577099</v>
      </c>
      <c r="K323" s="12">
        <v>19.620772708692499</v>
      </c>
      <c r="L323" s="12">
        <v>23.043732542115201</v>
      </c>
      <c r="M323" s="12">
        <v>26.461832634078501</v>
      </c>
      <c r="N323" s="12"/>
      <c r="O323" s="12"/>
    </row>
    <row r="324" spans="1:15" x14ac:dyDescent="0.3">
      <c r="A324" s="11" t="str">
        <f t="shared" ref="A324:A387" si="5">B324&amp;C324&amp;D324</f>
        <v>DISTRIBUCION VOLUMEN X CRITERIO (Consumiciones)Resto Bebidas CalienteDE 50 A 59 AÑOS</v>
      </c>
      <c r="B324" s="11" t="s">
        <v>47</v>
      </c>
      <c r="C324" s="11" t="s">
        <v>78</v>
      </c>
      <c r="D324" s="11" t="s">
        <v>163</v>
      </c>
      <c r="E324" s="12">
        <v>16.560494049396802</v>
      </c>
      <c r="F324" s="12">
        <v>25.212060814049</v>
      </c>
      <c r="G324" s="12">
        <v>23.999716873819299</v>
      </c>
      <c r="H324" s="12">
        <v>23.4973686449977</v>
      </c>
      <c r="I324" s="12">
        <v>19.368194744559101</v>
      </c>
      <c r="J324" s="12">
        <v>20.336933801117901</v>
      </c>
      <c r="K324" s="12">
        <v>26.489966121359998</v>
      </c>
      <c r="L324" s="12">
        <v>26.841522150457202</v>
      </c>
      <c r="M324" s="12">
        <v>30.1044442901905</v>
      </c>
      <c r="N324" s="12"/>
      <c r="O324" s="12"/>
    </row>
    <row r="325" spans="1:15" x14ac:dyDescent="0.3">
      <c r="A325" s="11" t="str">
        <f t="shared" si="5"/>
        <v>DISTRIBUCION VOLUMEN X CRITERIO (Consumiciones)Resto Bebidas CalienteDE 60 A 75 AÑOS</v>
      </c>
      <c r="B325" s="11" t="s">
        <v>47</v>
      </c>
      <c r="C325" s="11" t="s">
        <v>78</v>
      </c>
      <c r="D325" s="11" t="s">
        <v>164</v>
      </c>
      <c r="E325" s="12">
        <v>42.853418920559101</v>
      </c>
      <c r="F325" s="12">
        <v>34.073803831536402</v>
      </c>
      <c r="G325" s="12">
        <v>43.318347411692201</v>
      </c>
      <c r="H325" s="12">
        <v>46.457716924427501</v>
      </c>
      <c r="I325" s="12">
        <v>46.638303715834802</v>
      </c>
      <c r="J325" s="12">
        <v>38.900197398105902</v>
      </c>
      <c r="K325" s="12">
        <v>44.899378811825599</v>
      </c>
      <c r="L325" s="12">
        <v>43.293420967007201</v>
      </c>
      <c r="M325" s="12">
        <v>37.308590098939597</v>
      </c>
      <c r="N325" s="12"/>
      <c r="O325" s="12"/>
    </row>
    <row r="326" spans="1:15" x14ac:dyDescent="0.3">
      <c r="A326" s="11" t="str">
        <f t="shared" si="5"/>
        <v>DISTRIBUCION VOLUMEN X CRITERIO (Consumiciones)Resto Bebidas CalienteNIVEL ALTO</v>
      </c>
      <c r="B326" s="11" t="s">
        <v>47</v>
      </c>
      <c r="C326" s="11" t="s">
        <v>78</v>
      </c>
      <c r="D326" s="11" t="s">
        <v>165</v>
      </c>
      <c r="E326" s="12">
        <v>21.005615809362499</v>
      </c>
      <c r="F326" s="12">
        <v>27.0027695698614</v>
      </c>
      <c r="G326" s="12">
        <v>23.793732137577599</v>
      </c>
      <c r="H326" s="12">
        <v>25.272518800191701</v>
      </c>
      <c r="I326" s="12">
        <v>26.020412315105599</v>
      </c>
      <c r="J326" s="12">
        <v>33.252561498500199</v>
      </c>
      <c r="K326" s="12">
        <v>25.242114050110501</v>
      </c>
      <c r="L326" s="12">
        <v>28.6019359254955</v>
      </c>
      <c r="M326" s="12">
        <v>28.779123733391</v>
      </c>
      <c r="N326" s="12"/>
      <c r="O326" s="12"/>
    </row>
    <row r="327" spans="1:15" x14ac:dyDescent="0.3">
      <c r="A327" s="11" t="str">
        <f t="shared" si="5"/>
        <v>DISTRIBUCION VOLUMEN X CRITERIO (Consumiciones)Resto Bebidas CalienteNIVEL MEDIO ALTO</v>
      </c>
      <c r="B327" s="11" t="s">
        <v>47</v>
      </c>
      <c r="C327" s="11" t="s">
        <v>78</v>
      </c>
      <c r="D327" s="11" t="s">
        <v>166</v>
      </c>
      <c r="E327" s="12">
        <v>11.194668663156399</v>
      </c>
      <c r="F327" s="12">
        <v>15.750134259244399</v>
      </c>
      <c r="G327" s="12">
        <v>11.921929834818</v>
      </c>
      <c r="H327" s="12">
        <v>12.1565465873005</v>
      </c>
      <c r="I327" s="12">
        <v>10.7055813811553</v>
      </c>
      <c r="J327" s="12">
        <v>13.1986247560391</v>
      </c>
      <c r="K327" s="12">
        <v>13.384264573128201</v>
      </c>
      <c r="L327" s="12">
        <v>12.300210956735301</v>
      </c>
      <c r="M327" s="12">
        <v>11.977435513318699</v>
      </c>
      <c r="N327" s="12"/>
      <c r="O327" s="12"/>
    </row>
    <row r="328" spans="1:15" x14ac:dyDescent="0.3">
      <c r="A328" s="11" t="str">
        <f t="shared" si="5"/>
        <v>DISTRIBUCION VOLUMEN X CRITERIO (Consumiciones)Resto Bebidas CalienteNIVEL MEDIO</v>
      </c>
      <c r="B328" s="11" t="s">
        <v>47</v>
      </c>
      <c r="C328" s="11" t="s">
        <v>78</v>
      </c>
      <c r="D328" s="11" t="s">
        <v>167</v>
      </c>
      <c r="E328" s="12">
        <v>22.3521213385755</v>
      </c>
      <c r="F328" s="12">
        <v>21.901381482910001</v>
      </c>
      <c r="G328" s="12">
        <v>30.6150477806749</v>
      </c>
      <c r="H328" s="12">
        <v>24.451428545834801</v>
      </c>
      <c r="I328" s="12">
        <v>22.802090493095399</v>
      </c>
      <c r="J328" s="12">
        <v>18.7393613180164</v>
      </c>
      <c r="K328" s="12">
        <v>24.6151438190867</v>
      </c>
      <c r="L328" s="12">
        <v>20.785004526385201</v>
      </c>
      <c r="M328" s="12">
        <v>20.438391590216799</v>
      </c>
      <c r="N328" s="12"/>
      <c r="O328" s="12"/>
    </row>
    <row r="329" spans="1:15" x14ac:dyDescent="0.3">
      <c r="A329" s="11" t="str">
        <f t="shared" si="5"/>
        <v>DISTRIBUCION VOLUMEN X CRITERIO (Consumiciones)Resto Bebidas CalienteNIVEL MEDIO BAJO</v>
      </c>
      <c r="B329" s="11" t="s">
        <v>47</v>
      </c>
      <c r="C329" s="11" t="s">
        <v>78</v>
      </c>
      <c r="D329" s="11" t="s">
        <v>168</v>
      </c>
      <c r="E329" s="12">
        <v>10.982343884454499</v>
      </c>
      <c r="F329" s="12">
        <v>13.6251738720274</v>
      </c>
      <c r="G329" s="12">
        <v>13.0116816692919</v>
      </c>
      <c r="H329" s="12">
        <v>11.8916822308516</v>
      </c>
      <c r="I329" s="12">
        <v>11.913580067513101</v>
      </c>
      <c r="J329" s="12">
        <v>11.3922358037418</v>
      </c>
      <c r="K329" s="12">
        <v>10.5240323910049</v>
      </c>
      <c r="L329" s="12">
        <v>11.7926544881231</v>
      </c>
      <c r="M329" s="12">
        <v>12.0392384445388</v>
      </c>
      <c r="N329" s="12"/>
      <c r="O329" s="12"/>
    </row>
    <row r="330" spans="1:15" x14ac:dyDescent="0.3">
      <c r="A330" s="11" t="str">
        <f t="shared" si="5"/>
        <v>DISTRIBUCION VOLUMEN X CRITERIO (Consumiciones)Resto Bebidas CalienteNIVEL BAJO</v>
      </c>
      <c r="B330" s="11" t="s">
        <v>47</v>
      </c>
      <c r="C330" s="11" t="s">
        <v>78</v>
      </c>
      <c r="D330" s="11" t="s">
        <v>169</v>
      </c>
      <c r="E330" s="12">
        <v>34.465250304451096</v>
      </c>
      <c r="F330" s="12">
        <v>21.720536229817</v>
      </c>
      <c r="G330" s="12">
        <v>20.657596049930401</v>
      </c>
      <c r="H330" s="12">
        <v>26.227814878017099</v>
      </c>
      <c r="I330" s="12">
        <v>28.5582994145282</v>
      </c>
      <c r="J330" s="12">
        <v>23.417211777198499</v>
      </c>
      <c r="K330" s="12">
        <v>26.234459526081999</v>
      </c>
      <c r="L330" s="12">
        <v>26.520227052380001</v>
      </c>
      <c r="M330" s="12">
        <v>26.765778432819101</v>
      </c>
      <c r="N330" s="12"/>
      <c r="O330" s="12"/>
    </row>
    <row r="331" spans="1:15" x14ac:dyDescent="0.3">
      <c r="A331" s="11" t="str">
        <f t="shared" si="5"/>
        <v>DISTRIBUCION VOLUMEN X CRITERIO (Consumiciones)Resto Bebidas CalienteHOMBRE</v>
      </c>
      <c r="B331" s="11" t="s">
        <v>47</v>
      </c>
      <c r="C331" s="11" t="s">
        <v>78</v>
      </c>
      <c r="D331" s="11" t="s">
        <v>170</v>
      </c>
      <c r="E331" s="12">
        <v>48.140973452413597</v>
      </c>
      <c r="F331" s="12">
        <v>41.761820660835198</v>
      </c>
      <c r="G331" s="12">
        <v>44.185557057024504</v>
      </c>
      <c r="H331" s="12">
        <v>53.2028718720467</v>
      </c>
      <c r="I331" s="12">
        <v>47.6820317279482</v>
      </c>
      <c r="J331" s="12">
        <v>51.022781961118397</v>
      </c>
      <c r="K331" s="12">
        <v>48.3098493123277</v>
      </c>
      <c r="L331" s="12">
        <v>51.323714387150503</v>
      </c>
      <c r="M331" s="12">
        <v>56.206638265998798</v>
      </c>
      <c r="N331" s="12"/>
      <c r="O331" s="12"/>
    </row>
    <row r="332" spans="1:15" x14ac:dyDescent="0.3">
      <c r="A332" s="11" t="str">
        <f t="shared" si="5"/>
        <v>DISTRIBUCION VOLUMEN X CRITERIO (Consumiciones)Resto Bebidas CalienteMUJER</v>
      </c>
      <c r="B332" s="11" t="s">
        <v>47</v>
      </c>
      <c r="C332" s="11" t="s">
        <v>78</v>
      </c>
      <c r="D332" s="11" t="s">
        <v>171</v>
      </c>
      <c r="E332" s="12">
        <v>51.859026547586403</v>
      </c>
      <c r="F332" s="12">
        <v>58.238151822325598</v>
      </c>
      <c r="G332" s="12">
        <v>55.814401183951801</v>
      </c>
      <c r="H332" s="12">
        <v>46.797137085757498</v>
      </c>
      <c r="I332" s="12">
        <v>52.3179392091699</v>
      </c>
      <c r="J332" s="12">
        <v>48.977218038881603</v>
      </c>
      <c r="K332" s="12">
        <v>51.690198552379798</v>
      </c>
      <c r="L332" s="12">
        <v>48.676310324688899</v>
      </c>
      <c r="M332" s="12">
        <v>43.7933455911434</v>
      </c>
      <c r="N332" s="12"/>
      <c r="O332" s="12"/>
    </row>
    <row r="333" spans="1:15" x14ac:dyDescent="0.3">
      <c r="A333" s="11" t="str">
        <f t="shared" si="5"/>
        <v>DISTRIBUCION VOLUMEN X CRITERIO (Consumiciones).Total Bebidas FriasT.ESPAÑA</v>
      </c>
      <c r="B333" s="11" t="s">
        <v>47</v>
      </c>
      <c r="C333" s="11" t="s">
        <v>52</v>
      </c>
      <c r="D333" s="11" t="s">
        <v>142</v>
      </c>
      <c r="E333" s="12">
        <v>100</v>
      </c>
      <c r="F333" s="12">
        <v>100</v>
      </c>
      <c r="G333" s="12">
        <v>100</v>
      </c>
      <c r="H333" s="12">
        <v>100</v>
      </c>
      <c r="I333" s="12">
        <v>100</v>
      </c>
      <c r="J333" s="12">
        <v>100</v>
      </c>
      <c r="K333" s="12">
        <v>100</v>
      </c>
      <c r="L333" s="12">
        <v>100</v>
      </c>
      <c r="M333" s="12">
        <v>100</v>
      </c>
      <c r="N333" s="12"/>
      <c r="O333" s="12"/>
    </row>
    <row r="334" spans="1:15" x14ac:dyDescent="0.3">
      <c r="A334" s="11" t="str">
        <f t="shared" si="5"/>
        <v>DISTRIBUCION VOLUMEN X CRITERIO (Consumiciones).Total Bebidas FriasBCN AM</v>
      </c>
      <c r="B334" s="11" t="s">
        <v>47</v>
      </c>
      <c r="C334" s="11" t="s">
        <v>52</v>
      </c>
      <c r="D334" s="11" t="s">
        <v>143</v>
      </c>
      <c r="E334" s="12">
        <v>8.5652262714089797</v>
      </c>
      <c r="F334" s="12">
        <v>8.0609786613198597</v>
      </c>
      <c r="G334" s="12">
        <v>8.2901630397028594</v>
      </c>
      <c r="H334" s="12">
        <v>8.1160210047573695</v>
      </c>
      <c r="I334" s="12">
        <v>8.4522062571427004</v>
      </c>
      <c r="J334" s="12">
        <v>8.5039589878803401</v>
      </c>
      <c r="K334" s="12">
        <v>8.6340675004743801</v>
      </c>
      <c r="L334" s="12">
        <v>8.8466727429774394</v>
      </c>
      <c r="M334" s="12">
        <v>9.1605067665658702</v>
      </c>
      <c r="N334" s="12"/>
      <c r="O334" s="12"/>
    </row>
    <row r="335" spans="1:15" x14ac:dyDescent="0.3">
      <c r="A335" s="11" t="str">
        <f t="shared" si="5"/>
        <v>DISTRIBUCION VOLUMEN X CRITERIO (Consumiciones).Total Bebidas FriasREST.CAT ARAGON</v>
      </c>
      <c r="B335" s="11" t="s">
        <v>47</v>
      </c>
      <c r="C335" s="11" t="s">
        <v>52</v>
      </c>
      <c r="D335" s="11" t="s">
        <v>144</v>
      </c>
      <c r="E335" s="12">
        <v>13.131036092551</v>
      </c>
      <c r="F335" s="12">
        <v>12.364684728569101</v>
      </c>
      <c r="G335" s="12">
        <v>13.188272743492099</v>
      </c>
      <c r="H335" s="12">
        <v>13.424815934026901</v>
      </c>
      <c r="I335" s="12">
        <v>13.815639100971699</v>
      </c>
      <c r="J335" s="12">
        <v>13.6293157977922</v>
      </c>
      <c r="K335" s="12">
        <v>13.7896169852032</v>
      </c>
      <c r="L335" s="12">
        <v>13.8745044164523</v>
      </c>
      <c r="M335" s="12">
        <v>15.116593134998499</v>
      </c>
      <c r="N335" s="12"/>
      <c r="O335" s="12"/>
    </row>
    <row r="336" spans="1:15" x14ac:dyDescent="0.3">
      <c r="A336" s="11" t="str">
        <f t="shared" si="5"/>
        <v>DISTRIBUCION VOLUMEN X CRITERIO (Consumiciones).Total Bebidas FriasLEVANTE</v>
      </c>
      <c r="B336" s="11" t="s">
        <v>47</v>
      </c>
      <c r="C336" s="11" t="s">
        <v>52</v>
      </c>
      <c r="D336" s="11" t="s">
        <v>145</v>
      </c>
      <c r="E336" s="12">
        <v>13.274135454860801</v>
      </c>
      <c r="F336" s="12">
        <v>13.932440960230901</v>
      </c>
      <c r="G336" s="12">
        <v>13.1502355739026</v>
      </c>
      <c r="H336" s="12">
        <v>12.381843159330099</v>
      </c>
      <c r="I336" s="12">
        <v>12.4407122047012</v>
      </c>
      <c r="J336" s="12">
        <v>12.490613221594</v>
      </c>
      <c r="K336" s="12">
        <v>13.2511870676369</v>
      </c>
      <c r="L336" s="12">
        <v>12.578450549045</v>
      </c>
      <c r="M336" s="12">
        <v>12.77352010141</v>
      </c>
      <c r="N336" s="12"/>
      <c r="O336" s="12"/>
    </row>
    <row r="337" spans="1:15" x14ac:dyDescent="0.3">
      <c r="A337" s="11" t="str">
        <f t="shared" si="5"/>
        <v>DISTRIBUCION VOLUMEN X CRITERIO (Consumiciones).Total Bebidas FriasANDALUCIA</v>
      </c>
      <c r="B337" s="11" t="s">
        <v>47</v>
      </c>
      <c r="C337" s="11" t="s">
        <v>52</v>
      </c>
      <c r="D337" s="11" t="s">
        <v>146</v>
      </c>
      <c r="E337" s="12">
        <v>19.910386212664999</v>
      </c>
      <c r="F337" s="12">
        <v>20.457437856583301</v>
      </c>
      <c r="G337" s="12">
        <v>20.578120462439198</v>
      </c>
      <c r="H337" s="12">
        <v>21.549039889936399</v>
      </c>
      <c r="I337" s="12">
        <v>21.0624654601645</v>
      </c>
      <c r="J337" s="12">
        <v>21.591000105704801</v>
      </c>
      <c r="K337" s="12">
        <v>20.625258386630101</v>
      </c>
      <c r="L337" s="12">
        <v>20.2361675121115</v>
      </c>
      <c r="M337" s="12">
        <v>19.6669617375663</v>
      </c>
      <c r="N337" s="12"/>
      <c r="O337" s="12"/>
    </row>
    <row r="338" spans="1:15" x14ac:dyDescent="0.3">
      <c r="A338" s="11" t="str">
        <f t="shared" si="5"/>
        <v>DISTRIBUCION VOLUMEN X CRITERIO (Consumiciones).Total Bebidas FriasMDD AM</v>
      </c>
      <c r="B338" s="11" t="s">
        <v>47</v>
      </c>
      <c r="C338" s="11" t="s">
        <v>52</v>
      </c>
      <c r="D338" s="11" t="s">
        <v>147</v>
      </c>
      <c r="E338" s="12">
        <v>13.7721886681126</v>
      </c>
      <c r="F338" s="12">
        <v>13.593998137165901</v>
      </c>
      <c r="G338" s="12">
        <v>14.1603233311704</v>
      </c>
      <c r="H338" s="12">
        <v>14.0044586336747</v>
      </c>
      <c r="I338" s="12">
        <v>13.363080068033399</v>
      </c>
      <c r="J338" s="12">
        <v>13.3393071717851</v>
      </c>
      <c r="K338" s="12">
        <v>12.9267655280463</v>
      </c>
      <c r="L338" s="12">
        <v>14.352848021874699</v>
      </c>
      <c r="M338" s="12">
        <v>13.3291999801712</v>
      </c>
      <c r="N338" s="12"/>
      <c r="O338" s="12"/>
    </row>
    <row r="339" spans="1:15" x14ac:dyDescent="0.3">
      <c r="A339" s="11" t="str">
        <f t="shared" si="5"/>
        <v>DISTRIBUCION VOLUMEN X CRITERIO (Consumiciones).Total Bebidas FriasRTO CENTRO</v>
      </c>
      <c r="B339" s="11" t="s">
        <v>47</v>
      </c>
      <c r="C339" s="11" t="s">
        <v>52</v>
      </c>
      <c r="D339" s="11" t="s">
        <v>148</v>
      </c>
      <c r="E339" s="12">
        <v>9.6685178160975394</v>
      </c>
      <c r="F339" s="12">
        <v>9.9510215357644594</v>
      </c>
      <c r="G339" s="12">
        <v>9.6421190838700301</v>
      </c>
      <c r="H339" s="12">
        <v>9.7427049315252194</v>
      </c>
      <c r="I339" s="12">
        <v>9.8883793238508595</v>
      </c>
      <c r="J339" s="12">
        <v>9.9600062861225993</v>
      </c>
      <c r="K339" s="12">
        <v>9.9973467514251109</v>
      </c>
      <c r="L339" s="12">
        <v>9.3516299261346703</v>
      </c>
      <c r="M339" s="12">
        <v>9.4609479565750103</v>
      </c>
      <c r="N339" s="12"/>
      <c r="O339" s="12"/>
    </row>
    <row r="340" spans="1:15" x14ac:dyDescent="0.3">
      <c r="A340" s="11" t="str">
        <f t="shared" si="5"/>
        <v>DISTRIBUCION VOLUMEN X CRITERIO (Consumiciones).Total Bebidas FriasNORTE-CENTRO</v>
      </c>
      <c r="B340" s="11" t="s">
        <v>47</v>
      </c>
      <c r="C340" s="11" t="s">
        <v>52</v>
      </c>
      <c r="D340" s="11" t="s">
        <v>149</v>
      </c>
      <c r="E340" s="12">
        <v>10.759276009297899</v>
      </c>
      <c r="F340" s="12">
        <v>10.7456758173889</v>
      </c>
      <c r="G340" s="12">
        <v>10.313664317234</v>
      </c>
      <c r="H340" s="12">
        <v>10.214924839304301</v>
      </c>
      <c r="I340" s="12">
        <v>10.926438869185899</v>
      </c>
      <c r="J340" s="12">
        <v>10.447645843717099</v>
      </c>
      <c r="K340" s="12">
        <v>9.9840417835604001</v>
      </c>
      <c r="L340" s="12">
        <v>10.3115650467272</v>
      </c>
      <c r="M340" s="12">
        <v>9.9594289315836804</v>
      </c>
      <c r="N340" s="12"/>
      <c r="O340" s="12"/>
    </row>
    <row r="341" spans="1:15" x14ac:dyDescent="0.3">
      <c r="A341" s="11" t="str">
        <f t="shared" si="5"/>
        <v>DISTRIBUCION VOLUMEN X CRITERIO (Consumiciones).Total Bebidas FriasNOROESTE</v>
      </c>
      <c r="B341" s="11" t="s">
        <v>47</v>
      </c>
      <c r="C341" s="11" t="s">
        <v>52</v>
      </c>
      <c r="D341" s="11" t="s">
        <v>150</v>
      </c>
      <c r="E341" s="12">
        <v>10.9192010555766</v>
      </c>
      <c r="F341" s="12">
        <v>10.8937709092795</v>
      </c>
      <c r="G341" s="12">
        <v>10.6771073054678</v>
      </c>
      <c r="H341" s="12">
        <v>10.5661895752511</v>
      </c>
      <c r="I341" s="12">
        <v>10.0510988362423</v>
      </c>
      <c r="J341" s="12">
        <v>10.0381548320523</v>
      </c>
      <c r="K341" s="12">
        <v>10.791724211415399</v>
      </c>
      <c r="L341" s="12">
        <v>10.4481617846772</v>
      </c>
      <c r="M341" s="12">
        <v>10.5328767996374</v>
      </c>
      <c r="N341" s="12"/>
      <c r="O341" s="12"/>
    </row>
    <row r="342" spans="1:15" x14ac:dyDescent="0.3">
      <c r="A342" s="11" t="str">
        <f t="shared" si="5"/>
        <v>DISTRIBUCION VOLUMEN X CRITERIO (Consumiciones).Total Bebidas Frias&lt;2MIL</v>
      </c>
      <c r="B342" s="11" t="s">
        <v>47</v>
      </c>
      <c r="C342" s="11" t="s">
        <v>52</v>
      </c>
      <c r="D342" s="11" t="s">
        <v>151</v>
      </c>
      <c r="E342" s="12">
        <v>5.8552303886765404</v>
      </c>
      <c r="F342" s="12">
        <v>5.3985244925670601</v>
      </c>
      <c r="G342" s="12">
        <v>5.7839341163890499</v>
      </c>
      <c r="H342" s="12">
        <v>5.9833482022195597</v>
      </c>
      <c r="I342" s="12">
        <v>6.2294337076602</v>
      </c>
      <c r="J342" s="12">
        <v>5.8328590096616004</v>
      </c>
      <c r="K342" s="12">
        <v>6.8554744638613103</v>
      </c>
      <c r="L342" s="12">
        <v>5.9850144160334997</v>
      </c>
      <c r="M342" s="12">
        <v>6.35471818368518</v>
      </c>
      <c r="N342" s="12"/>
      <c r="O342" s="12"/>
    </row>
    <row r="343" spans="1:15" x14ac:dyDescent="0.3">
      <c r="A343" s="11" t="str">
        <f t="shared" si="5"/>
        <v>DISTRIBUCION VOLUMEN X CRITERIO (Consumiciones).Total Bebidas Frias2-5MIL</v>
      </c>
      <c r="B343" s="11" t="s">
        <v>47</v>
      </c>
      <c r="C343" s="11" t="s">
        <v>52</v>
      </c>
      <c r="D343" s="11" t="s">
        <v>152</v>
      </c>
      <c r="E343" s="12">
        <v>5.3233507425670403</v>
      </c>
      <c r="F343" s="12">
        <v>5.2555168008998798</v>
      </c>
      <c r="G343" s="12">
        <v>5.2347825842478803</v>
      </c>
      <c r="H343" s="12">
        <v>4.8671981531420796</v>
      </c>
      <c r="I343" s="12">
        <v>5.1579892316194398</v>
      </c>
      <c r="J343" s="12">
        <v>4.5681183273836501</v>
      </c>
      <c r="K343" s="12">
        <v>4.1528116279176199</v>
      </c>
      <c r="L343" s="12">
        <v>4.1613716649575299</v>
      </c>
      <c r="M343" s="12">
        <v>4.2224419123426999</v>
      </c>
      <c r="N343" s="12"/>
      <c r="O343" s="12"/>
    </row>
    <row r="344" spans="1:15" x14ac:dyDescent="0.3">
      <c r="A344" s="11" t="str">
        <f t="shared" si="5"/>
        <v>DISTRIBUCION VOLUMEN X CRITERIO (Consumiciones).Total Bebidas Frias5-10MIL</v>
      </c>
      <c r="B344" s="11" t="s">
        <v>47</v>
      </c>
      <c r="C344" s="11" t="s">
        <v>52</v>
      </c>
      <c r="D344" s="11" t="s">
        <v>153</v>
      </c>
      <c r="E344" s="12">
        <v>8.1909115371024193</v>
      </c>
      <c r="F344" s="12">
        <v>8.0571477811770293</v>
      </c>
      <c r="G344" s="12">
        <v>7.7652887574099001</v>
      </c>
      <c r="H344" s="12">
        <v>8.0862544428841705</v>
      </c>
      <c r="I344" s="12">
        <v>7.6973398290580004</v>
      </c>
      <c r="J344" s="12">
        <v>8.0722137991624301</v>
      </c>
      <c r="K344" s="12">
        <v>7.3105552940640797</v>
      </c>
      <c r="L344" s="12">
        <v>7.9274842207359502</v>
      </c>
      <c r="M344" s="12">
        <v>7.5868110389564398</v>
      </c>
      <c r="N344" s="12"/>
      <c r="O344" s="12"/>
    </row>
    <row r="345" spans="1:15" x14ac:dyDescent="0.3">
      <c r="A345" s="11" t="str">
        <f t="shared" si="5"/>
        <v>DISTRIBUCION VOLUMEN X CRITERIO (Consumiciones).Total Bebidas Frias10-30MIL</v>
      </c>
      <c r="B345" s="11" t="s">
        <v>47</v>
      </c>
      <c r="C345" s="11" t="s">
        <v>52</v>
      </c>
      <c r="D345" s="11" t="s">
        <v>154</v>
      </c>
      <c r="E345" s="12">
        <v>16.3547658182502</v>
      </c>
      <c r="F345" s="12">
        <v>16.636379655821099</v>
      </c>
      <c r="G345" s="12">
        <v>17.0417414299516</v>
      </c>
      <c r="H345" s="12">
        <v>17.871581595638101</v>
      </c>
      <c r="I345" s="12">
        <v>17.6698219756518</v>
      </c>
      <c r="J345" s="12">
        <v>17.981422238607799</v>
      </c>
      <c r="K345" s="12">
        <v>17.9275699517076</v>
      </c>
      <c r="L345" s="12">
        <v>18.203098337957599</v>
      </c>
      <c r="M345" s="12">
        <v>18.172885580947401</v>
      </c>
      <c r="N345" s="12"/>
      <c r="O345" s="12"/>
    </row>
    <row r="346" spans="1:15" x14ac:dyDescent="0.3">
      <c r="A346" s="11" t="str">
        <f t="shared" si="5"/>
        <v>DISTRIBUCION VOLUMEN X CRITERIO (Consumiciones).Total Bebidas Frias30-100MIL</v>
      </c>
      <c r="B346" s="11" t="s">
        <v>47</v>
      </c>
      <c r="C346" s="11" t="s">
        <v>52</v>
      </c>
      <c r="D346" s="11" t="s">
        <v>155</v>
      </c>
      <c r="E346" s="12">
        <v>20.4388423670074</v>
      </c>
      <c r="F346" s="12">
        <v>20.976419378207598</v>
      </c>
      <c r="G346" s="12">
        <v>19.996316942987701</v>
      </c>
      <c r="H346" s="12">
        <v>19.942438104450702</v>
      </c>
      <c r="I346" s="12">
        <v>21.00781203891</v>
      </c>
      <c r="J346" s="12">
        <v>21.527925448113699</v>
      </c>
      <c r="K346" s="12">
        <v>22.408825824264401</v>
      </c>
      <c r="L346" s="12">
        <v>21.7705223733605</v>
      </c>
      <c r="M346" s="12">
        <v>21.3195971928135</v>
      </c>
      <c r="N346" s="12"/>
      <c r="O346" s="12"/>
    </row>
    <row r="347" spans="1:15" x14ac:dyDescent="0.3">
      <c r="A347" s="11" t="str">
        <f t="shared" si="5"/>
        <v>DISTRIBUCION VOLUMEN X CRITERIO (Consumiciones).Total Bebidas Frias100-200MIL</v>
      </c>
      <c r="B347" s="11" t="s">
        <v>47</v>
      </c>
      <c r="C347" s="11" t="s">
        <v>52</v>
      </c>
      <c r="D347" s="11" t="s">
        <v>156</v>
      </c>
      <c r="E347" s="12">
        <v>9.7038614782611496</v>
      </c>
      <c r="F347" s="12">
        <v>9.5330532555811303</v>
      </c>
      <c r="G347" s="12">
        <v>10.4608401657516</v>
      </c>
      <c r="H347" s="12">
        <v>10.360622989397999</v>
      </c>
      <c r="I347" s="12">
        <v>10.421500008048101</v>
      </c>
      <c r="J347" s="12">
        <v>10.234900584117399</v>
      </c>
      <c r="K347" s="12">
        <v>9.4979797876673597</v>
      </c>
      <c r="L347" s="12">
        <v>9.2685858603031797</v>
      </c>
      <c r="M347" s="12">
        <v>9.8723594105191594</v>
      </c>
      <c r="N347" s="12"/>
      <c r="O347" s="12"/>
    </row>
    <row r="348" spans="1:15" x14ac:dyDescent="0.3">
      <c r="A348" s="11" t="str">
        <f t="shared" si="5"/>
        <v>DISTRIBUCION VOLUMEN X CRITERIO (Consumiciones).Total Bebidas Frias200-500MIL</v>
      </c>
      <c r="B348" s="11" t="s">
        <v>47</v>
      </c>
      <c r="C348" s="11" t="s">
        <v>52</v>
      </c>
      <c r="D348" s="11" t="s">
        <v>157</v>
      </c>
      <c r="E348" s="12">
        <v>14.9371160323805</v>
      </c>
      <c r="F348" s="12">
        <v>14.723058886254201</v>
      </c>
      <c r="G348" s="12">
        <v>13.259825263311001</v>
      </c>
      <c r="H348" s="12">
        <v>13.394018033689701</v>
      </c>
      <c r="I348" s="12">
        <v>13.718364193390901</v>
      </c>
      <c r="J348" s="12">
        <v>13.4355086620096</v>
      </c>
      <c r="K348" s="12">
        <v>13.633531804775799</v>
      </c>
      <c r="L348" s="12">
        <v>13.3599289419963</v>
      </c>
      <c r="M348" s="12">
        <v>14.0122725888577</v>
      </c>
      <c r="N348" s="12"/>
      <c r="O348" s="12"/>
    </row>
    <row r="349" spans="1:15" x14ac:dyDescent="0.3">
      <c r="A349" s="11" t="str">
        <f t="shared" si="5"/>
        <v>DISTRIBUCION VOLUMEN X CRITERIO (Consumiciones).Total Bebidas Frias&gt;500MIL</v>
      </c>
      <c r="B349" s="11" t="s">
        <v>47</v>
      </c>
      <c r="C349" s="11" t="s">
        <v>52</v>
      </c>
      <c r="D349" s="11" t="s">
        <v>158</v>
      </c>
      <c r="E349" s="12">
        <v>19.1958879195479</v>
      </c>
      <c r="F349" s="12">
        <v>19.419894370553401</v>
      </c>
      <c r="G349" s="12">
        <v>20.457284797420701</v>
      </c>
      <c r="H349" s="12">
        <v>19.494522221025498</v>
      </c>
      <c r="I349" s="12">
        <v>18.097747063778598</v>
      </c>
      <c r="J349" s="12">
        <v>18.347064287510801</v>
      </c>
      <c r="K349" s="12">
        <v>18.213254766195501</v>
      </c>
      <c r="L349" s="12">
        <v>19.3240055881049</v>
      </c>
      <c r="M349" s="12">
        <v>18.458957998427898</v>
      </c>
      <c r="N349" s="12"/>
      <c r="O349" s="12"/>
    </row>
    <row r="350" spans="1:15" x14ac:dyDescent="0.3">
      <c r="A350" s="11" t="str">
        <f t="shared" si="5"/>
        <v>DISTRIBUCION VOLUMEN X CRITERIO (Consumiciones).Total Bebidas FriasDE 15 A 19 AÑOS</v>
      </c>
      <c r="B350" s="11" t="s">
        <v>47</v>
      </c>
      <c r="C350" s="11" t="s">
        <v>52</v>
      </c>
      <c r="D350" s="11" t="s">
        <v>159</v>
      </c>
      <c r="E350" s="12">
        <v>2.26111386676263</v>
      </c>
      <c r="F350" s="12">
        <v>2.6263905363382798</v>
      </c>
      <c r="G350" s="12">
        <v>1.40233215762125</v>
      </c>
      <c r="H350" s="12">
        <v>1.41560907902999</v>
      </c>
      <c r="I350" s="12">
        <v>2.08685460808353</v>
      </c>
      <c r="J350" s="12">
        <v>1.93379823231447</v>
      </c>
      <c r="K350" s="12">
        <v>1.35962267308281</v>
      </c>
      <c r="L350" s="12">
        <v>1.1177692281855101</v>
      </c>
      <c r="M350" s="12">
        <v>1.5664157383736199</v>
      </c>
      <c r="N350" s="12"/>
      <c r="O350" s="12"/>
    </row>
    <row r="351" spans="1:15" x14ac:dyDescent="0.3">
      <c r="A351" s="11" t="str">
        <f t="shared" si="5"/>
        <v>DISTRIBUCION VOLUMEN X CRITERIO (Consumiciones).Total Bebidas FriasDE 20 A 24 AÑOS</v>
      </c>
      <c r="B351" s="11" t="s">
        <v>47</v>
      </c>
      <c r="C351" s="11" t="s">
        <v>52</v>
      </c>
      <c r="D351" s="11" t="s">
        <v>160</v>
      </c>
      <c r="E351" s="12">
        <v>2.8787059460475901</v>
      </c>
      <c r="F351" s="12">
        <v>2.38990764792565</v>
      </c>
      <c r="G351" s="12">
        <v>2.5167275101281099</v>
      </c>
      <c r="H351" s="12">
        <v>2.6203566906939701</v>
      </c>
      <c r="I351" s="12">
        <v>2.4498199904495701</v>
      </c>
      <c r="J351" s="12">
        <v>2.3486879404062999</v>
      </c>
      <c r="K351" s="12">
        <v>2.63642550033568</v>
      </c>
      <c r="L351" s="12">
        <v>2.7504726211471402</v>
      </c>
      <c r="M351" s="12">
        <v>2.8039799162942902</v>
      </c>
      <c r="N351" s="12"/>
      <c r="O351" s="12"/>
    </row>
    <row r="352" spans="1:15" x14ac:dyDescent="0.3">
      <c r="A352" s="11" t="str">
        <f t="shared" si="5"/>
        <v>DISTRIBUCION VOLUMEN X CRITERIO (Consumiciones).Total Bebidas FriasDE 25 A 34 AÑOS</v>
      </c>
      <c r="B352" s="11" t="s">
        <v>47</v>
      </c>
      <c r="C352" s="11" t="s">
        <v>52</v>
      </c>
      <c r="D352" s="11" t="s">
        <v>161</v>
      </c>
      <c r="E352" s="12">
        <v>7.0441974083907999</v>
      </c>
      <c r="F352" s="12">
        <v>8.1155383123515303</v>
      </c>
      <c r="G352" s="12">
        <v>7.2892840964215901</v>
      </c>
      <c r="H352" s="12">
        <v>6.58459109208074</v>
      </c>
      <c r="I352" s="12">
        <v>6.4542565149507203</v>
      </c>
      <c r="J352" s="12">
        <v>7.10882057804245</v>
      </c>
      <c r="K352" s="12">
        <v>6.6813223152521699</v>
      </c>
      <c r="L352" s="12">
        <v>6.62434777452353</v>
      </c>
      <c r="M352" s="12">
        <v>6.5622007095864996</v>
      </c>
      <c r="N352" s="12"/>
      <c r="O352" s="12"/>
    </row>
    <row r="353" spans="1:15" x14ac:dyDescent="0.3">
      <c r="A353" s="11" t="str">
        <f t="shared" si="5"/>
        <v>DISTRIBUCION VOLUMEN X CRITERIO (Consumiciones).Total Bebidas FriasDE 35 A 49 AÑOS</v>
      </c>
      <c r="B353" s="11" t="s">
        <v>47</v>
      </c>
      <c r="C353" s="11" t="s">
        <v>52</v>
      </c>
      <c r="D353" s="11" t="s">
        <v>162</v>
      </c>
      <c r="E353" s="12">
        <v>24.2612616993617</v>
      </c>
      <c r="F353" s="12">
        <v>23.677829972608301</v>
      </c>
      <c r="G353" s="12">
        <v>22.8483080722559</v>
      </c>
      <c r="H353" s="12">
        <v>23.017198457971201</v>
      </c>
      <c r="I353" s="12">
        <v>22.725414343890701</v>
      </c>
      <c r="J353" s="12">
        <v>23.204284718217998</v>
      </c>
      <c r="K353" s="12">
        <v>22.487085509120401</v>
      </c>
      <c r="L353" s="12">
        <v>22.474923814590699</v>
      </c>
      <c r="M353" s="12">
        <v>22.038297842205498</v>
      </c>
      <c r="N353" s="12"/>
      <c r="O353" s="12"/>
    </row>
    <row r="354" spans="1:15" x14ac:dyDescent="0.3">
      <c r="A354" s="11" t="str">
        <f t="shared" si="5"/>
        <v>DISTRIBUCION VOLUMEN X CRITERIO (Consumiciones).Total Bebidas FriasDE 50 A 59 AÑOS</v>
      </c>
      <c r="B354" s="11" t="s">
        <v>47</v>
      </c>
      <c r="C354" s="11" t="s">
        <v>52</v>
      </c>
      <c r="D354" s="11" t="s">
        <v>163</v>
      </c>
      <c r="E354" s="12">
        <v>25.674923895389</v>
      </c>
      <c r="F354" s="12">
        <v>24.5118559339484</v>
      </c>
      <c r="G354" s="12">
        <v>25.409356440845499</v>
      </c>
      <c r="H354" s="12">
        <v>25.701980779509</v>
      </c>
      <c r="I354" s="12">
        <v>26.115321468620401</v>
      </c>
      <c r="J354" s="12">
        <v>25.318021524914901</v>
      </c>
      <c r="K354" s="12">
        <v>25.537147885691802</v>
      </c>
      <c r="L354" s="12">
        <v>25.5348217806714</v>
      </c>
      <c r="M354" s="12">
        <v>25.365748642083702</v>
      </c>
      <c r="N354" s="12"/>
      <c r="O354" s="12"/>
    </row>
    <row r="355" spans="1:15" x14ac:dyDescent="0.3">
      <c r="A355" s="11" t="str">
        <f t="shared" si="5"/>
        <v>DISTRIBUCION VOLUMEN X CRITERIO (Consumiciones).Total Bebidas FriasDE 60 A 75 AÑOS</v>
      </c>
      <c r="B355" s="11" t="s">
        <v>47</v>
      </c>
      <c r="C355" s="11" t="s">
        <v>52</v>
      </c>
      <c r="D355" s="11" t="s">
        <v>164</v>
      </c>
      <c r="E355" s="12">
        <v>37.879769303338897</v>
      </c>
      <c r="F355" s="12">
        <v>38.678474369464702</v>
      </c>
      <c r="G355" s="12">
        <v>40.533998751462399</v>
      </c>
      <c r="H355" s="12">
        <v>40.6602598363271</v>
      </c>
      <c r="I355" s="12">
        <v>40.168339780769301</v>
      </c>
      <c r="J355" s="12">
        <v>40.086388129428101</v>
      </c>
      <c r="K355" s="12">
        <v>41.298394943032598</v>
      </c>
      <c r="L355" s="12">
        <v>41.497671000944997</v>
      </c>
      <c r="M355" s="12">
        <v>41.663392559964301</v>
      </c>
      <c r="N355" s="12"/>
      <c r="O355" s="12"/>
    </row>
    <row r="356" spans="1:15" x14ac:dyDescent="0.3">
      <c r="A356" s="11" t="str">
        <f t="shared" si="5"/>
        <v>DISTRIBUCION VOLUMEN X CRITERIO (Consumiciones).Total Bebidas FriasNIVEL ALTO</v>
      </c>
      <c r="B356" s="11" t="s">
        <v>47</v>
      </c>
      <c r="C356" s="11" t="s">
        <v>52</v>
      </c>
      <c r="D356" s="11" t="s">
        <v>165</v>
      </c>
      <c r="E356" s="12">
        <v>24.026331060731302</v>
      </c>
      <c r="F356" s="12">
        <v>23.073958040405302</v>
      </c>
      <c r="G356" s="12">
        <v>23.721101210617601</v>
      </c>
      <c r="H356" s="12">
        <v>24.940090920360301</v>
      </c>
      <c r="I356" s="12">
        <v>24.4198581921783</v>
      </c>
      <c r="J356" s="12">
        <v>23.4843069914916</v>
      </c>
      <c r="K356" s="12">
        <v>22.0727398482145</v>
      </c>
      <c r="L356" s="12">
        <v>20.8594696939853</v>
      </c>
      <c r="M356" s="12">
        <v>22.211133851241801</v>
      </c>
      <c r="N356" s="12"/>
      <c r="O356" s="12"/>
    </row>
    <row r="357" spans="1:15" x14ac:dyDescent="0.3">
      <c r="A357" s="11" t="str">
        <f t="shared" si="5"/>
        <v>DISTRIBUCION VOLUMEN X CRITERIO (Consumiciones).Total Bebidas FriasNIVEL MEDIO ALTO</v>
      </c>
      <c r="B357" s="11" t="s">
        <v>47</v>
      </c>
      <c r="C357" s="11" t="s">
        <v>52</v>
      </c>
      <c r="D357" s="11" t="s">
        <v>166</v>
      </c>
      <c r="E357" s="12">
        <v>14.195463225019999</v>
      </c>
      <c r="F357" s="12">
        <v>14.0790170398323</v>
      </c>
      <c r="G357" s="12">
        <v>14.7017819131209</v>
      </c>
      <c r="H357" s="12">
        <v>13.8588011274612</v>
      </c>
      <c r="I357" s="12">
        <v>14.070348590774699</v>
      </c>
      <c r="J357" s="12">
        <v>14.0868345384918</v>
      </c>
      <c r="K357" s="12">
        <v>14.7385904737228</v>
      </c>
      <c r="L357" s="12">
        <v>14.666453249381799</v>
      </c>
      <c r="M357" s="12">
        <v>13.985298387496499</v>
      </c>
      <c r="N357" s="12"/>
      <c r="O357" s="12"/>
    </row>
    <row r="358" spans="1:15" x14ac:dyDescent="0.3">
      <c r="A358" s="11" t="str">
        <f t="shared" si="5"/>
        <v>DISTRIBUCION VOLUMEN X CRITERIO (Consumiciones).Total Bebidas FriasNIVEL MEDIO</v>
      </c>
      <c r="B358" s="11" t="s">
        <v>47</v>
      </c>
      <c r="C358" s="11" t="s">
        <v>52</v>
      </c>
      <c r="D358" s="11" t="s">
        <v>167</v>
      </c>
      <c r="E358" s="12">
        <v>25.5754610853377</v>
      </c>
      <c r="F358" s="12">
        <v>24.9328116766862</v>
      </c>
      <c r="G358" s="12">
        <v>23.882375529600498</v>
      </c>
      <c r="H358" s="12">
        <v>23.262159124856002</v>
      </c>
      <c r="I358" s="12">
        <v>24.246977932063199</v>
      </c>
      <c r="J358" s="12">
        <v>23.864821853689499</v>
      </c>
      <c r="K358" s="12">
        <v>24.814363544810501</v>
      </c>
      <c r="L358" s="12">
        <v>24.299786734761199</v>
      </c>
      <c r="M358" s="12">
        <v>25.057368864590799</v>
      </c>
      <c r="N358" s="12"/>
      <c r="O358" s="12"/>
    </row>
    <row r="359" spans="1:15" x14ac:dyDescent="0.3">
      <c r="A359" s="11" t="str">
        <f t="shared" si="5"/>
        <v>DISTRIBUCION VOLUMEN X CRITERIO (Consumiciones).Total Bebidas FriasNIVEL MEDIO BAJO</v>
      </c>
      <c r="B359" s="11" t="s">
        <v>47</v>
      </c>
      <c r="C359" s="11" t="s">
        <v>52</v>
      </c>
      <c r="D359" s="11" t="s">
        <v>168</v>
      </c>
      <c r="E359" s="12">
        <v>14.934373348635299</v>
      </c>
      <c r="F359" s="12">
        <v>15.426968320417799</v>
      </c>
      <c r="G359" s="12">
        <v>15.329307352161999</v>
      </c>
      <c r="H359" s="12">
        <v>14.830413409228999</v>
      </c>
      <c r="I359" s="12">
        <v>15.0062372906819</v>
      </c>
      <c r="J359" s="12">
        <v>16.1715334128872</v>
      </c>
      <c r="K359" s="12">
        <v>17.746348732149698</v>
      </c>
      <c r="L359" s="12">
        <v>17.2381280760805</v>
      </c>
      <c r="M359" s="12">
        <v>15.9775085157462</v>
      </c>
      <c r="N359" s="12"/>
      <c r="O359" s="12"/>
    </row>
    <row r="360" spans="1:15" x14ac:dyDescent="0.3">
      <c r="A360" s="11" t="str">
        <f t="shared" si="5"/>
        <v>DISTRIBUCION VOLUMEN X CRITERIO (Consumiciones).Total Bebidas FriasNIVEL BAJO</v>
      </c>
      <c r="B360" s="11" t="s">
        <v>47</v>
      </c>
      <c r="C360" s="11" t="s">
        <v>52</v>
      </c>
      <c r="D360" s="11" t="s">
        <v>169</v>
      </c>
      <c r="E360" s="12">
        <v>21.268345344732001</v>
      </c>
      <c r="F360" s="12">
        <v>22.487244922658402</v>
      </c>
      <c r="G360" s="12">
        <v>22.365433994499099</v>
      </c>
      <c r="H360" s="12">
        <v>23.1085354180934</v>
      </c>
      <c r="I360" s="12">
        <v>22.2565914078303</v>
      </c>
      <c r="J360" s="12">
        <v>22.39250320344</v>
      </c>
      <c r="K360" s="12">
        <v>20.627957401102499</v>
      </c>
      <c r="L360" s="12">
        <v>22.936172612563499</v>
      </c>
      <c r="M360" s="12">
        <v>22.7687257894327</v>
      </c>
      <c r="N360" s="12"/>
      <c r="O360" s="12"/>
    </row>
    <row r="361" spans="1:15" x14ac:dyDescent="0.3">
      <c r="A361" s="11" t="str">
        <f t="shared" si="5"/>
        <v>DISTRIBUCION VOLUMEN X CRITERIO (Consumiciones).Total Bebidas FriasHOMBRE</v>
      </c>
      <c r="B361" s="11" t="s">
        <v>47</v>
      </c>
      <c r="C361" s="11" t="s">
        <v>52</v>
      </c>
      <c r="D361" s="11" t="s">
        <v>170</v>
      </c>
      <c r="E361" s="12">
        <v>58.032704720593102</v>
      </c>
      <c r="F361" s="12">
        <v>60.014949146437701</v>
      </c>
      <c r="G361" s="12">
        <v>61.068587916644397</v>
      </c>
      <c r="H361" s="12">
        <v>59.195982758866002</v>
      </c>
      <c r="I361" s="12">
        <v>59.115464993373699</v>
      </c>
      <c r="J361" s="12">
        <v>61.013773191169903</v>
      </c>
      <c r="K361" s="12">
        <v>60.9588377996742</v>
      </c>
      <c r="L361" s="12">
        <v>60.182191875685</v>
      </c>
      <c r="M361" s="12">
        <v>59.063961928772201</v>
      </c>
      <c r="N361" s="12"/>
      <c r="O361" s="12"/>
    </row>
    <row r="362" spans="1:15" x14ac:dyDescent="0.3">
      <c r="A362" s="11" t="str">
        <f t="shared" si="5"/>
        <v>DISTRIBUCION VOLUMEN X CRITERIO (Consumiciones).Total Bebidas FriasMUJER</v>
      </c>
      <c r="B362" s="11" t="s">
        <v>47</v>
      </c>
      <c r="C362" s="11" t="s">
        <v>52</v>
      </c>
      <c r="D362" s="11" t="s">
        <v>171</v>
      </c>
      <c r="E362" s="12">
        <v>41.967262859977197</v>
      </c>
      <c r="F362" s="12">
        <v>39.985040095684901</v>
      </c>
      <c r="G362" s="12">
        <v>38.931412083355603</v>
      </c>
      <c r="H362" s="12">
        <v>40.804017241133998</v>
      </c>
      <c r="I362" s="12">
        <v>40.884548420154601</v>
      </c>
      <c r="J362" s="12">
        <v>38.986226808830097</v>
      </c>
      <c r="K362" s="12">
        <v>39.0411622003258</v>
      </c>
      <c r="L362" s="12">
        <v>39.817818491087301</v>
      </c>
      <c r="M362" s="12">
        <v>40.936080561437301</v>
      </c>
      <c r="N362" s="12"/>
      <c r="O362" s="12"/>
    </row>
    <row r="363" spans="1:15" x14ac:dyDescent="0.3">
      <c r="A363" s="11" t="str">
        <f t="shared" si="5"/>
        <v>DISTRIBUCION VOLUMEN X CRITERIO (Consumiciones)Total bebidas de vinoT.ESPAÑA</v>
      </c>
      <c r="B363" s="11" t="s">
        <v>47</v>
      </c>
      <c r="C363" s="11" t="s">
        <v>79</v>
      </c>
      <c r="D363" s="11" t="s">
        <v>142</v>
      </c>
      <c r="E363" s="12">
        <v>100</v>
      </c>
      <c r="F363" s="12">
        <v>100</v>
      </c>
      <c r="G363" s="12">
        <v>100</v>
      </c>
      <c r="H363" s="12">
        <v>100</v>
      </c>
      <c r="I363" s="12">
        <v>100</v>
      </c>
      <c r="J363" s="12">
        <v>100</v>
      </c>
      <c r="K363" s="12">
        <v>100</v>
      </c>
      <c r="L363" s="12">
        <v>100</v>
      </c>
      <c r="M363" s="12">
        <v>100</v>
      </c>
      <c r="N363" s="12"/>
      <c r="O363" s="12"/>
    </row>
    <row r="364" spans="1:15" x14ac:dyDescent="0.3">
      <c r="A364" s="11" t="str">
        <f t="shared" si="5"/>
        <v>DISTRIBUCION VOLUMEN X CRITERIO (Consumiciones)Total bebidas de vinoBCN AM</v>
      </c>
      <c r="B364" s="11" t="s">
        <v>47</v>
      </c>
      <c r="C364" s="11" t="s">
        <v>79</v>
      </c>
      <c r="D364" s="11" t="s">
        <v>143</v>
      </c>
      <c r="E364" s="12">
        <v>5.6236102356568898</v>
      </c>
      <c r="F364" s="12">
        <v>6.5313198034375199</v>
      </c>
      <c r="G364" s="12">
        <v>6.7677732453713997</v>
      </c>
      <c r="H364" s="12">
        <v>6.1212706769229799</v>
      </c>
      <c r="I364" s="12">
        <v>5.91551280010846</v>
      </c>
      <c r="J364" s="12">
        <v>5.3372657686227303</v>
      </c>
      <c r="K364" s="12">
        <v>6.9915440538431</v>
      </c>
      <c r="L364" s="12">
        <v>6.5204511882910801</v>
      </c>
      <c r="M364" s="12">
        <v>5.8199764836280901</v>
      </c>
      <c r="N364" s="12"/>
      <c r="O364" s="12"/>
    </row>
    <row r="365" spans="1:15" x14ac:dyDescent="0.3">
      <c r="A365" s="11" t="str">
        <f t="shared" si="5"/>
        <v>DISTRIBUCION VOLUMEN X CRITERIO (Consumiciones)Total bebidas de vinoREST.CAT ARAGON</v>
      </c>
      <c r="B365" s="11" t="s">
        <v>47</v>
      </c>
      <c r="C365" s="11" t="s">
        <v>79</v>
      </c>
      <c r="D365" s="11" t="s">
        <v>144</v>
      </c>
      <c r="E365" s="12">
        <v>11.3192613014354</v>
      </c>
      <c r="F365" s="12">
        <v>14.121811052178099</v>
      </c>
      <c r="G365" s="12">
        <v>13.993994627034301</v>
      </c>
      <c r="H365" s="12">
        <v>12.5831610808793</v>
      </c>
      <c r="I365" s="12">
        <v>13.1681963135216</v>
      </c>
      <c r="J365" s="12">
        <v>16.2869516722076</v>
      </c>
      <c r="K365" s="12">
        <v>15.610999298168901</v>
      </c>
      <c r="L365" s="12">
        <v>13.9117808460666</v>
      </c>
      <c r="M365" s="12">
        <v>14.986313724415901</v>
      </c>
      <c r="N365" s="12"/>
      <c r="O365" s="12"/>
    </row>
    <row r="366" spans="1:15" x14ac:dyDescent="0.3">
      <c r="A366" s="11" t="str">
        <f t="shared" si="5"/>
        <v>DISTRIBUCION VOLUMEN X CRITERIO (Consumiciones)Total bebidas de vinoLEVANTE</v>
      </c>
      <c r="B366" s="11" t="s">
        <v>47</v>
      </c>
      <c r="C366" s="11" t="s">
        <v>79</v>
      </c>
      <c r="D366" s="11" t="s">
        <v>145</v>
      </c>
      <c r="E366" s="12">
        <v>9.5123412433651708</v>
      </c>
      <c r="F366" s="12">
        <v>8.8066284975607196</v>
      </c>
      <c r="G366" s="12">
        <v>9.0092341173196004</v>
      </c>
      <c r="H366" s="12">
        <v>9.2528985076874601</v>
      </c>
      <c r="I366" s="12">
        <v>9.8529790290033592</v>
      </c>
      <c r="J366" s="12">
        <v>9.6580002375936402</v>
      </c>
      <c r="K366" s="12">
        <v>9.4427690590735693</v>
      </c>
      <c r="L366" s="12">
        <v>9.2938653643089904</v>
      </c>
      <c r="M366" s="12">
        <v>11.1196616676816</v>
      </c>
      <c r="N366" s="12"/>
      <c r="O366" s="12"/>
    </row>
    <row r="367" spans="1:15" x14ac:dyDescent="0.3">
      <c r="A367" s="11" t="str">
        <f t="shared" si="5"/>
        <v>DISTRIBUCION VOLUMEN X CRITERIO (Consumiciones)Total bebidas de vinoANDALUCIA</v>
      </c>
      <c r="B367" s="11" t="s">
        <v>47</v>
      </c>
      <c r="C367" s="11" t="s">
        <v>79</v>
      </c>
      <c r="D367" s="11" t="s">
        <v>146</v>
      </c>
      <c r="E367" s="12">
        <v>19.134923734659001</v>
      </c>
      <c r="F367" s="12">
        <v>15.6250476447319</v>
      </c>
      <c r="G367" s="12">
        <v>16.676469442037899</v>
      </c>
      <c r="H367" s="12">
        <v>19.270926684618399</v>
      </c>
      <c r="I367" s="12">
        <v>20.6988039871026</v>
      </c>
      <c r="J367" s="12">
        <v>16.7699792880322</v>
      </c>
      <c r="K367" s="12">
        <v>16.661240380964902</v>
      </c>
      <c r="L367" s="12">
        <v>17.552598566837201</v>
      </c>
      <c r="M367" s="12">
        <v>19.808571253974701</v>
      </c>
      <c r="N367" s="12"/>
      <c r="O367" s="12"/>
    </row>
    <row r="368" spans="1:15" x14ac:dyDescent="0.3">
      <c r="A368" s="11" t="str">
        <f t="shared" si="5"/>
        <v>DISTRIBUCION VOLUMEN X CRITERIO (Consumiciones)Total bebidas de vinoMDD AM</v>
      </c>
      <c r="B368" s="11" t="s">
        <v>47</v>
      </c>
      <c r="C368" s="11" t="s">
        <v>79</v>
      </c>
      <c r="D368" s="11" t="s">
        <v>147</v>
      </c>
      <c r="E368" s="12">
        <v>16.0982322937991</v>
      </c>
      <c r="F368" s="12">
        <v>15.051011417989701</v>
      </c>
      <c r="G368" s="12">
        <v>13.185131827103699</v>
      </c>
      <c r="H368" s="12">
        <v>15.499724784945199</v>
      </c>
      <c r="I368" s="12">
        <v>13.754934265465</v>
      </c>
      <c r="J368" s="12">
        <v>13.927199135127299</v>
      </c>
      <c r="K368" s="12">
        <v>13.4435728099487</v>
      </c>
      <c r="L368" s="12">
        <v>15.1437521855574</v>
      </c>
      <c r="M368" s="12">
        <v>13.7213921017863</v>
      </c>
      <c r="N368" s="12"/>
      <c r="O368" s="12"/>
    </row>
    <row r="369" spans="1:15" x14ac:dyDescent="0.3">
      <c r="A369" s="11" t="str">
        <f t="shared" si="5"/>
        <v>DISTRIBUCION VOLUMEN X CRITERIO (Consumiciones)Total bebidas de vinoRTO CENTRO</v>
      </c>
      <c r="B369" s="11" t="s">
        <v>47</v>
      </c>
      <c r="C369" s="11" t="s">
        <v>79</v>
      </c>
      <c r="D369" s="11" t="s">
        <v>148</v>
      </c>
      <c r="E369" s="12">
        <v>6.8234337803514302</v>
      </c>
      <c r="F369" s="12">
        <v>7.7787557358008703</v>
      </c>
      <c r="G369" s="12">
        <v>6.7921972034561104</v>
      </c>
      <c r="H369" s="12">
        <v>7.4075258855932598</v>
      </c>
      <c r="I369" s="12">
        <v>7.9369759952528902</v>
      </c>
      <c r="J369" s="12">
        <v>7.5237444652533796</v>
      </c>
      <c r="K369" s="12">
        <v>8.3408121705831704</v>
      </c>
      <c r="L369" s="12">
        <v>8.4829736239346101</v>
      </c>
      <c r="M369" s="12">
        <v>9.4737537481851692</v>
      </c>
      <c r="N369" s="12"/>
      <c r="O369" s="12"/>
    </row>
    <row r="370" spans="1:15" x14ac:dyDescent="0.3">
      <c r="A370" s="11" t="str">
        <f t="shared" si="5"/>
        <v>DISTRIBUCION VOLUMEN X CRITERIO (Consumiciones)Total bebidas de vinoNORTE-CENTRO</v>
      </c>
      <c r="B370" s="11" t="s">
        <v>47</v>
      </c>
      <c r="C370" s="11" t="s">
        <v>79</v>
      </c>
      <c r="D370" s="11" t="s">
        <v>149</v>
      </c>
      <c r="E370" s="12">
        <v>20.3708764930727</v>
      </c>
      <c r="F370" s="12">
        <v>20.157764360465901</v>
      </c>
      <c r="G370" s="12">
        <v>20.835753978583899</v>
      </c>
      <c r="H370" s="12">
        <v>18.222086883112599</v>
      </c>
      <c r="I370" s="12">
        <v>17.655523921240398</v>
      </c>
      <c r="J370" s="12">
        <v>19.326667026014899</v>
      </c>
      <c r="K370" s="12">
        <v>15.7670356824054</v>
      </c>
      <c r="L370" s="12">
        <v>15.976525929240299</v>
      </c>
      <c r="M370" s="12">
        <v>14.702526324218301</v>
      </c>
      <c r="N370" s="12"/>
      <c r="O370" s="12"/>
    </row>
    <row r="371" spans="1:15" x14ac:dyDescent="0.3">
      <c r="A371" s="11" t="str">
        <f t="shared" si="5"/>
        <v>DISTRIBUCION VOLUMEN X CRITERIO (Consumiciones)Total bebidas de vinoNOROESTE</v>
      </c>
      <c r="B371" s="11" t="s">
        <v>47</v>
      </c>
      <c r="C371" s="11" t="s">
        <v>79</v>
      </c>
      <c r="D371" s="11" t="s">
        <v>150</v>
      </c>
      <c r="E371" s="12">
        <v>11.1173189028703</v>
      </c>
      <c r="F371" s="12">
        <v>11.9276564890438</v>
      </c>
      <c r="G371" s="12">
        <v>12.7394483328093</v>
      </c>
      <c r="H371" s="12">
        <v>11.642402844843399</v>
      </c>
      <c r="I371" s="12">
        <v>11.017082530195101</v>
      </c>
      <c r="J371" s="12">
        <v>11.170201677803201</v>
      </c>
      <c r="K371" s="12">
        <v>13.7420350383289</v>
      </c>
      <c r="L371" s="12">
        <v>13.1180536687091</v>
      </c>
      <c r="M371" s="12">
        <v>10.367798374504501</v>
      </c>
      <c r="N371" s="12"/>
      <c r="O371" s="12"/>
    </row>
    <row r="372" spans="1:15" x14ac:dyDescent="0.3">
      <c r="A372" s="11" t="str">
        <f t="shared" si="5"/>
        <v>DISTRIBUCION VOLUMEN X CRITERIO (Consumiciones)Total bebidas de vino&lt;2MIL</v>
      </c>
      <c r="B372" s="11" t="s">
        <v>47</v>
      </c>
      <c r="C372" s="11" t="s">
        <v>79</v>
      </c>
      <c r="D372" s="11" t="s">
        <v>151</v>
      </c>
      <c r="E372" s="12">
        <v>4.78884749279033</v>
      </c>
      <c r="F372" s="12">
        <v>6.7270087456357404</v>
      </c>
      <c r="G372" s="12">
        <v>7.5010550523032702</v>
      </c>
      <c r="H372" s="12">
        <v>6.09234790788833</v>
      </c>
      <c r="I372" s="12">
        <v>7.3187697591665799</v>
      </c>
      <c r="J372" s="12">
        <v>6.8938802684304896</v>
      </c>
      <c r="K372" s="12">
        <v>6.9316237041675901</v>
      </c>
      <c r="L372" s="12">
        <v>7.1202580697953204</v>
      </c>
      <c r="M372" s="12">
        <v>7.8136180022462796</v>
      </c>
      <c r="N372" s="12"/>
      <c r="O372" s="12"/>
    </row>
    <row r="373" spans="1:15" x14ac:dyDescent="0.3">
      <c r="A373" s="11" t="str">
        <f t="shared" si="5"/>
        <v>DISTRIBUCION VOLUMEN X CRITERIO (Consumiciones)Total bebidas de vino2-5MIL</v>
      </c>
      <c r="B373" s="11" t="s">
        <v>47</v>
      </c>
      <c r="C373" s="11" t="s">
        <v>79</v>
      </c>
      <c r="D373" s="11" t="s">
        <v>152</v>
      </c>
      <c r="E373" s="12">
        <v>5.11428342030342</v>
      </c>
      <c r="F373" s="12">
        <v>5.4242574357648996</v>
      </c>
      <c r="G373" s="12">
        <v>5.9154019329750902</v>
      </c>
      <c r="H373" s="12">
        <v>5.5321566784989704</v>
      </c>
      <c r="I373" s="12">
        <v>5.1263211256314598</v>
      </c>
      <c r="J373" s="12">
        <v>6.4781854202527001</v>
      </c>
      <c r="K373" s="12">
        <v>3.3622308998753998</v>
      </c>
      <c r="L373" s="12">
        <v>3.8092863553531302</v>
      </c>
      <c r="M373" s="12">
        <v>4.4953883888967301</v>
      </c>
      <c r="N373" s="12"/>
      <c r="O373" s="12"/>
    </row>
    <row r="374" spans="1:15" x14ac:dyDescent="0.3">
      <c r="A374" s="11" t="str">
        <f t="shared" si="5"/>
        <v>DISTRIBUCION VOLUMEN X CRITERIO (Consumiciones)Total bebidas de vino5-10MIL</v>
      </c>
      <c r="B374" s="11" t="s">
        <v>47</v>
      </c>
      <c r="C374" s="11" t="s">
        <v>79</v>
      </c>
      <c r="D374" s="11" t="s">
        <v>153</v>
      </c>
      <c r="E374" s="12">
        <v>8.5186800748252693</v>
      </c>
      <c r="F374" s="12">
        <v>8.4332037729878806</v>
      </c>
      <c r="G374" s="12">
        <v>8.8801453649191195</v>
      </c>
      <c r="H374" s="12">
        <v>8.6131467951498504</v>
      </c>
      <c r="I374" s="12">
        <v>7.9706616287546099</v>
      </c>
      <c r="J374" s="12">
        <v>8.4432212771598696</v>
      </c>
      <c r="K374" s="12">
        <v>8.8671260229846105</v>
      </c>
      <c r="L374" s="12">
        <v>7.7389511878105504</v>
      </c>
      <c r="M374" s="12">
        <v>7.6214633252065598</v>
      </c>
      <c r="N374" s="12"/>
      <c r="O374" s="12"/>
    </row>
    <row r="375" spans="1:15" x14ac:dyDescent="0.3">
      <c r="A375" s="11" t="str">
        <f t="shared" si="5"/>
        <v>DISTRIBUCION VOLUMEN X CRITERIO (Consumiciones)Total bebidas de vino10-30MIL</v>
      </c>
      <c r="B375" s="11" t="s">
        <v>47</v>
      </c>
      <c r="C375" s="11" t="s">
        <v>79</v>
      </c>
      <c r="D375" s="11" t="s">
        <v>154</v>
      </c>
      <c r="E375" s="12">
        <v>18.0111141859045</v>
      </c>
      <c r="F375" s="12">
        <v>16.581653885173299</v>
      </c>
      <c r="G375" s="12">
        <v>17.4906522296587</v>
      </c>
      <c r="H375" s="12">
        <v>17.593493576724601</v>
      </c>
      <c r="I375" s="12">
        <v>18.086880404604901</v>
      </c>
      <c r="J375" s="12">
        <v>17.544833881118699</v>
      </c>
      <c r="K375" s="12">
        <v>17.483478375590899</v>
      </c>
      <c r="L375" s="12">
        <v>21.3016867594933</v>
      </c>
      <c r="M375" s="12">
        <v>19.805726531566901</v>
      </c>
      <c r="N375" s="12"/>
      <c r="O375" s="12"/>
    </row>
    <row r="376" spans="1:15" x14ac:dyDescent="0.3">
      <c r="A376" s="11" t="str">
        <f t="shared" si="5"/>
        <v>DISTRIBUCION VOLUMEN X CRITERIO (Consumiciones)Total bebidas de vino30-100MIL</v>
      </c>
      <c r="B376" s="11" t="s">
        <v>47</v>
      </c>
      <c r="C376" s="11" t="s">
        <v>79</v>
      </c>
      <c r="D376" s="11" t="s">
        <v>155</v>
      </c>
      <c r="E376" s="12">
        <v>18.146326740705501</v>
      </c>
      <c r="F376" s="12">
        <v>17.9114574051723</v>
      </c>
      <c r="G376" s="12">
        <v>15.586787291886299</v>
      </c>
      <c r="H376" s="12">
        <v>16.551733006398401</v>
      </c>
      <c r="I376" s="12">
        <v>18.838735727717001</v>
      </c>
      <c r="J376" s="12">
        <v>18.3842784523357</v>
      </c>
      <c r="K376" s="12">
        <v>20.966729130292901</v>
      </c>
      <c r="L376" s="12">
        <v>17.555673964466301</v>
      </c>
      <c r="M376" s="12">
        <v>19.233874111551</v>
      </c>
      <c r="N376" s="12"/>
      <c r="O376" s="12"/>
    </row>
    <row r="377" spans="1:15" x14ac:dyDescent="0.3">
      <c r="A377" s="11" t="str">
        <f t="shared" si="5"/>
        <v>DISTRIBUCION VOLUMEN X CRITERIO (Consumiciones)Total bebidas de vino100-200MIL</v>
      </c>
      <c r="B377" s="11" t="s">
        <v>47</v>
      </c>
      <c r="C377" s="11" t="s">
        <v>79</v>
      </c>
      <c r="D377" s="11" t="s">
        <v>156</v>
      </c>
      <c r="E377" s="12">
        <v>11.038923425187299</v>
      </c>
      <c r="F377" s="12">
        <v>10.2421914502169</v>
      </c>
      <c r="G377" s="12">
        <v>11.228320807462101</v>
      </c>
      <c r="H377" s="12">
        <v>11.677886496857001</v>
      </c>
      <c r="I377" s="12">
        <v>11.791789225077199</v>
      </c>
      <c r="J377" s="12">
        <v>11.481526167019901</v>
      </c>
      <c r="K377" s="12">
        <v>11.544215216116701</v>
      </c>
      <c r="L377" s="12">
        <v>11.236219232465899</v>
      </c>
      <c r="M377" s="12">
        <v>11.449691611019</v>
      </c>
      <c r="N377" s="12"/>
      <c r="O377" s="12"/>
    </row>
    <row r="378" spans="1:15" x14ac:dyDescent="0.3">
      <c r="A378" s="11" t="str">
        <f t="shared" si="5"/>
        <v>DISTRIBUCION VOLUMEN X CRITERIO (Consumiciones)Total bebidas de vino200-500MIL</v>
      </c>
      <c r="B378" s="11" t="s">
        <v>47</v>
      </c>
      <c r="C378" s="11" t="s">
        <v>79</v>
      </c>
      <c r="D378" s="11" t="s">
        <v>157</v>
      </c>
      <c r="E378" s="12">
        <v>15.256241491919701</v>
      </c>
      <c r="F378" s="12">
        <v>15.8428824831597</v>
      </c>
      <c r="G378" s="12">
        <v>13.8759591337296</v>
      </c>
      <c r="H378" s="12">
        <v>14.3504367912152</v>
      </c>
      <c r="I378" s="12">
        <v>13.485236992107099</v>
      </c>
      <c r="J378" s="12">
        <v>13.0186193160455</v>
      </c>
      <c r="K378" s="12">
        <v>13.315710172926799</v>
      </c>
      <c r="L378" s="12">
        <v>12.8702754718779</v>
      </c>
      <c r="M378" s="12">
        <v>13.8672526092426</v>
      </c>
      <c r="N378" s="12"/>
      <c r="O378" s="12"/>
    </row>
    <row r="379" spans="1:15" x14ac:dyDescent="0.3">
      <c r="A379" s="11" t="str">
        <f t="shared" si="5"/>
        <v>DISTRIBUCION VOLUMEN X CRITERIO (Consumiciones)Total bebidas de vino&gt;500MIL</v>
      </c>
      <c r="B379" s="11" t="s">
        <v>47</v>
      </c>
      <c r="C379" s="11" t="s">
        <v>79</v>
      </c>
      <c r="D379" s="11" t="s">
        <v>158</v>
      </c>
      <c r="E379" s="12">
        <v>19.125585183154001</v>
      </c>
      <c r="F379" s="12">
        <v>18.837358568566</v>
      </c>
      <c r="G379" s="12">
        <v>19.521664318484799</v>
      </c>
      <c r="H379" s="12">
        <v>19.588789467376699</v>
      </c>
      <c r="I379" s="12">
        <v>17.381602189644799</v>
      </c>
      <c r="J379" s="12">
        <v>17.7554499201201</v>
      </c>
      <c r="K379" s="12">
        <v>17.528889309150799</v>
      </c>
      <c r="L379" s="12">
        <v>18.367661315246</v>
      </c>
      <c r="M379" s="12">
        <v>15.712992795477099</v>
      </c>
      <c r="N379" s="12"/>
      <c r="O379" s="12"/>
    </row>
    <row r="380" spans="1:15" x14ac:dyDescent="0.3">
      <c r="A380" s="11" t="str">
        <f t="shared" si="5"/>
        <v>DISTRIBUCION VOLUMEN X CRITERIO (Consumiciones)Total bebidas de vinoDE 15 A 19 AÑOS</v>
      </c>
      <c r="B380" s="11" t="s">
        <v>47</v>
      </c>
      <c r="C380" s="11" t="s">
        <v>79</v>
      </c>
      <c r="D380" s="11" t="s">
        <v>159</v>
      </c>
      <c r="E380" s="12">
        <v>0.30649287222715799</v>
      </c>
      <c r="F380" s="12">
        <v>0.73645796128785901</v>
      </c>
      <c r="G380" s="12">
        <v>0.49183119773365203</v>
      </c>
      <c r="H380" s="12">
        <v>0.33665164561633898</v>
      </c>
      <c r="I380" s="12">
        <v>0.50204974643426303</v>
      </c>
      <c r="J380" s="12">
        <v>0.40331945074812198</v>
      </c>
      <c r="K380" s="12" t="s">
        <v>134</v>
      </c>
      <c r="L380" s="12">
        <v>6.7630684834761201E-2</v>
      </c>
      <c r="M380" s="12">
        <v>0.105026529670455</v>
      </c>
      <c r="N380" s="12"/>
      <c r="O380" s="12"/>
    </row>
    <row r="381" spans="1:15" x14ac:dyDescent="0.3">
      <c r="A381" s="11" t="str">
        <f t="shared" si="5"/>
        <v>DISTRIBUCION VOLUMEN X CRITERIO (Consumiciones)Total bebidas de vinoDE 20 A 24 AÑOS</v>
      </c>
      <c r="B381" s="11" t="s">
        <v>47</v>
      </c>
      <c r="C381" s="11" t="s">
        <v>79</v>
      </c>
      <c r="D381" s="11" t="s">
        <v>160</v>
      </c>
      <c r="E381" s="12">
        <v>1.65536251964798</v>
      </c>
      <c r="F381" s="12">
        <v>1.4539822497911099</v>
      </c>
      <c r="G381" s="12">
        <v>1.3617348929199899</v>
      </c>
      <c r="H381" s="12">
        <v>1.36537423414385</v>
      </c>
      <c r="I381" s="12">
        <v>1.42214814683824</v>
      </c>
      <c r="J381" s="12">
        <v>1.4274332191674199</v>
      </c>
      <c r="K381" s="12">
        <v>1.6045942048967401</v>
      </c>
      <c r="L381" s="12">
        <v>1.5156822625480699</v>
      </c>
      <c r="M381" s="12">
        <v>1.71255449750613</v>
      </c>
      <c r="N381" s="12"/>
      <c r="O381" s="12"/>
    </row>
    <row r="382" spans="1:15" x14ac:dyDescent="0.3">
      <c r="A382" s="11" t="str">
        <f t="shared" si="5"/>
        <v>DISTRIBUCION VOLUMEN X CRITERIO (Consumiciones)Total bebidas de vinoDE 25 A 34 AÑOS</v>
      </c>
      <c r="B382" s="11" t="s">
        <v>47</v>
      </c>
      <c r="C382" s="11" t="s">
        <v>79</v>
      </c>
      <c r="D382" s="11" t="s">
        <v>161</v>
      </c>
      <c r="E382" s="12">
        <v>5.30232578287435</v>
      </c>
      <c r="F382" s="12">
        <v>4.2219605910271198</v>
      </c>
      <c r="G382" s="12">
        <v>3.6800002440870299</v>
      </c>
      <c r="H382" s="12">
        <v>3.72298226002997</v>
      </c>
      <c r="I382" s="12">
        <v>4.0165628235885897</v>
      </c>
      <c r="J382" s="12">
        <v>3.6299607440733701</v>
      </c>
      <c r="K382" s="12">
        <v>2.8265121147254599</v>
      </c>
      <c r="L382" s="12">
        <v>3.51305966230212</v>
      </c>
      <c r="M382" s="12">
        <v>4.0089619291853804</v>
      </c>
      <c r="N382" s="12"/>
      <c r="O382" s="12"/>
    </row>
    <row r="383" spans="1:15" x14ac:dyDescent="0.3">
      <c r="A383" s="11" t="str">
        <f t="shared" si="5"/>
        <v>DISTRIBUCION VOLUMEN X CRITERIO (Consumiciones)Total bebidas de vinoDE 35 A 49 AÑOS</v>
      </c>
      <c r="B383" s="11" t="s">
        <v>47</v>
      </c>
      <c r="C383" s="11" t="s">
        <v>79</v>
      </c>
      <c r="D383" s="11" t="s">
        <v>162</v>
      </c>
      <c r="E383" s="12">
        <v>16.590717479803999</v>
      </c>
      <c r="F383" s="12">
        <v>14.3747998921261</v>
      </c>
      <c r="G383" s="12">
        <v>12.052598535228199</v>
      </c>
      <c r="H383" s="12">
        <v>13.467839609544599</v>
      </c>
      <c r="I383" s="12">
        <v>14.1105255815507</v>
      </c>
      <c r="J383" s="12">
        <v>13.3106740865458</v>
      </c>
      <c r="K383" s="12">
        <v>11.212337448534001</v>
      </c>
      <c r="L383" s="12">
        <v>11.984554089997401</v>
      </c>
      <c r="M383" s="12">
        <v>13.4516808095026</v>
      </c>
      <c r="N383" s="12"/>
      <c r="O383" s="12"/>
    </row>
    <row r="384" spans="1:15" x14ac:dyDescent="0.3">
      <c r="A384" s="11" t="str">
        <f t="shared" si="5"/>
        <v>DISTRIBUCION VOLUMEN X CRITERIO (Consumiciones)Total bebidas de vinoDE 50 A 59 AÑOS</v>
      </c>
      <c r="B384" s="11" t="s">
        <v>47</v>
      </c>
      <c r="C384" s="11" t="s">
        <v>79</v>
      </c>
      <c r="D384" s="11" t="s">
        <v>163</v>
      </c>
      <c r="E384" s="12">
        <v>25.930659189915399</v>
      </c>
      <c r="F384" s="12">
        <v>23.1314954609723</v>
      </c>
      <c r="G384" s="12">
        <v>25.944037779124301</v>
      </c>
      <c r="H384" s="12">
        <v>24.8165498107433</v>
      </c>
      <c r="I384" s="12">
        <v>27.467938326839501</v>
      </c>
      <c r="J384" s="12">
        <v>23.7296984242668</v>
      </c>
      <c r="K384" s="12">
        <v>26.757175224768499</v>
      </c>
      <c r="L384" s="12">
        <v>25.6971164440276</v>
      </c>
      <c r="M384" s="12">
        <v>26.618699730067501</v>
      </c>
      <c r="N384" s="12"/>
      <c r="O384" s="12"/>
    </row>
    <row r="385" spans="1:15" x14ac:dyDescent="0.3">
      <c r="A385" s="11" t="str">
        <f t="shared" si="5"/>
        <v>DISTRIBUCION VOLUMEN X CRITERIO (Consumiciones)Total bebidas de vinoDE 60 A 75 AÑOS</v>
      </c>
      <c r="B385" s="11" t="s">
        <v>47</v>
      </c>
      <c r="C385" s="11" t="s">
        <v>79</v>
      </c>
      <c r="D385" s="11" t="s">
        <v>164</v>
      </c>
      <c r="E385" s="12">
        <v>50.214439133346197</v>
      </c>
      <c r="F385" s="12">
        <v>56.081317341532703</v>
      </c>
      <c r="G385" s="12">
        <v>56.469810942116297</v>
      </c>
      <c r="H385" s="12">
        <v>56.290599523384799</v>
      </c>
      <c r="I385" s="12">
        <v>52.480778715017998</v>
      </c>
      <c r="J385" s="12">
        <v>57.498907055988298</v>
      </c>
      <c r="K385" s="12">
        <v>57.599381007075202</v>
      </c>
      <c r="L385" s="12">
        <v>57.2219603710302</v>
      </c>
      <c r="M385" s="12">
        <v>54.103080096847002</v>
      </c>
      <c r="N385" s="12"/>
      <c r="O385" s="12"/>
    </row>
    <row r="386" spans="1:15" x14ac:dyDescent="0.3">
      <c r="A386" s="11" t="str">
        <f t="shared" si="5"/>
        <v>DISTRIBUCION VOLUMEN X CRITERIO (Consumiciones)Total bebidas de vinoNIVEL ALTO</v>
      </c>
      <c r="B386" s="11" t="s">
        <v>47</v>
      </c>
      <c r="C386" s="11" t="s">
        <v>79</v>
      </c>
      <c r="D386" s="11" t="s">
        <v>165</v>
      </c>
      <c r="E386" s="12">
        <v>28.312181228745899</v>
      </c>
      <c r="F386" s="12">
        <v>26.792622883417899</v>
      </c>
      <c r="G386" s="12">
        <v>28.6250009187935</v>
      </c>
      <c r="H386" s="12">
        <v>27.391600266836601</v>
      </c>
      <c r="I386" s="12">
        <v>26.975651401635901</v>
      </c>
      <c r="J386" s="12">
        <v>26.966865486900801</v>
      </c>
      <c r="K386" s="12">
        <v>23.2259938525373</v>
      </c>
      <c r="L386" s="12">
        <v>22.660669275171301</v>
      </c>
      <c r="M386" s="12">
        <v>23.255626755562499</v>
      </c>
      <c r="N386" s="12"/>
      <c r="O386" s="12"/>
    </row>
    <row r="387" spans="1:15" x14ac:dyDescent="0.3">
      <c r="A387" s="11" t="str">
        <f t="shared" si="5"/>
        <v>DISTRIBUCION VOLUMEN X CRITERIO (Consumiciones)Total bebidas de vinoNIVEL MEDIO ALTO</v>
      </c>
      <c r="B387" s="11" t="s">
        <v>47</v>
      </c>
      <c r="C387" s="11" t="s">
        <v>79</v>
      </c>
      <c r="D387" s="11" t="s">
        <v>166</v>
      </c>
      <c r="E387" s="12">
        <v>16.677625445104901</v>
      </c>
      <c r="F387" s="12">
        <v>14.796635413388801</v>
      </c>
      <c r="G387" s="12">
        <v>15.932017879929401</v>
      </c>
      <c r="H387" s="12">
        <v>14.6810395386993</v>
      </c>
      <c r="I387" s="12">
        <v>15.8967738893113</v>
      </c>
      <c r="J387" s="12">
        <v>13.537209164651699</v>
      </c>
      <c r="K387" s="12">
        <v>15.3716859431927</v>
      </c>
      <c r="L387" s="12">
        <v>15.4611908845763</v>
      </c>
      <c r="M387" s="12">
        <v>14.4037356473219</v>
      </c>
      <c r="N387" s="12"/>
      <c r="O387" s="12"/>
    </row>
    <row r="388" spans="1:15" x14ac:dyDescent="0.3">
      <c r="A388" s="11" t="str">
        <f t="shared" ref="A388:A451" si="6">B388&amp;C388&amp;D388</f>
        <v>DISTRIBUCION VOLUMEN X CRITERIO (Consumiciones)Total bebidas de vinoNIVEL MEDIO</v>
      </c>
      <c r="B388" s="11" t="s">
        <v>47</v>
      </c>
      <c r="C388" s="11" t="s">
        <v>79</v>
      </c>
      <c r="D388" s="11" t="s">
        <v>167</v>
      </c>
      <c r="E388" s="12">
        <v>23.5721158306783</v>
      </c>
      <c r="F388" s="12">
        <v>24.597328595812002</v>
      </c>
      <c r="G388" s="12">
        <v>23.991452516128099</v>
      </c>
      <c r="H388" s="12">
        <v>24.127968637149898</v>
      </c>
      <c r="I388" s="12">
        <v>23.855024452736199</v>
      </c>
      <c r="J388" s="12">
        <v>24.618568830706799</v>
      </c>
      <c r="K388" s="12">
        <v>26.691267086783899</v>
      </c>
      <c r="L388" s="12">
        <v>23.8205884416397</v>
      </c>
      <c r="M388" s="12">
        <v>24.706308751419702</v>
      </c>
      <c r="N388" s="12"/>
      <c r="O388" s="12"/>
    </row>
    <row r="389" spans="1:15" x14ac:dyDescent="0.3">
      <c r="A389" s="11" t="str">
        <f t="shared" si="6"/>
        <v>DISTRIBUCION VOLUMEN X CRITERIO (Consumiciones)Total bebidas de vinoNIVEL MEDIO BAJO</v>
      </c>
      <c r="B389" s="11" t="s">
        <v>47</v>
      </c>
      <c r="C389" s="11" t="s">
        <v>79</v>
      </c>
      <c r="D389" s="11" t="s">
        <v>168</v>
      </c>
      <c r="E389" s="12">
        <v>16.175459193300298</v>
      </c>
      <c r="F389" s="12">
        <v>14.7780149148943</v>
      </c>
      <c r="G389" s="12">
        <v>15.292385053386401</v>
      </c>
      <c r="H389" s="12">
        <v>15.1737354690163</v>
      </c>
      <c r="I389" s="12">
        <v>14.6301339447991</v>
      </c>
      <c r="J389" s="12">
        <v>14.075450153210801</v>
      </c>
      <c r="K389" s="12">
        <v>15.6732836210067</v>
      </c>
      <c r="L389" s="12">
        <v>15.6891135454653</v>
      </c>
      <c r="M389" s="12">
        <v>16.739832224594</v>
      </c>
      <c r="N389" s="12"/>
      <c r="O389" s="12"/>
    </row>
    <row r="390" spans="1:15" x14ac:dyDescent="0.3">
      <c r="A390" s="11" t="str">
        <f t="shared" si="6"/>
        <v>DISTRIBUCION VOLUMEN X CRITERIO (Consumiciones)Total bebidas de vinoNIVEL BAJO</v>
      </c>
      <c r="B390" s="11" t="s">
        <v>47</v>
      </c>
      <c r="C390" s="11" t="s">
        <v>79</v>
      </c>
      <c r="D390" s="11" t="s">
        <v>169</v>
      </c>
      <c r="E390" s="12">
        <v>15.262618302170701</v>
      </c>
      <c r="F390" s="12">
        <v>19.035410689465799</v>
      </c>
      <c r="G390" s="12">
        <v>16.1591713689246</v>
      </c>
      <c r="H390" s="12">
        <v>18.625642831310699</v>
      </c>
      <c r="I390" s="12">
        <v>18.642416311517401</v>
      </c>
      <c r="J390" s="12">
        <v>20.801919608322802</v>
      </c>
      <c r="K390" s="12">
        <v>19.037783652007299</v>
      </c>
      <c r="L390" s="12">
        <v>22.368437853147299</v>
      </c>
      <c r="M390" s="12">
        <v>20.894496621101901</v>
      </c>
      <c r="N390" s="12"/>
      <c r="O390" s="12"/>
    </row>
    <row r="391" spans="1:15" x14ac:dyDescent="0.3">
      <c r="A391" s="11" t="str">
        <f t="shared" si="6"/>
        <v>DISTRIBUCION VOLUMEN X CRITERIO (Consumiciones)Total bebidas de vinoHOMBRE</v>
      </c>
      <c r="B391" s="11" t="s">
        <v>47</v>
      </c>
      <c r="C391" s="11" t="s">
        <v>79</v>
      </c>
      <c r="D391" s="11" t="s">
        <v>170</v>
      </c>
      <c r="E391" s="12">
        <v>61.6504272916196</v>
      </c>
      <c r="F391" s="12">
        <v>61.385060161705901</v>
      </c>
      <c r="G391" s="12">
        <v>66.452027260637706</v>
      </c>
      <c r="H391" s="12">
        <v>61.8860158935369</v>
      </c>
      <c r="I391" s="12">
        <v>60.698813811424102</v>
      </c>
      <c r="J391" s="12">
        <v>62.777194241545899</v>
      </c>
      <c r="K391" s="12">
        <v>62.473412379688597</v>
      </c>
      <c r="L391" s="12">
        <v>61.994771549441602</v>
      </c>
      <c r="M391" s="12">
        <v>60.889418264803602</v>
      </c>
      <c r="N391" s="12"/>
      <c r="O391" s="12"/>
    </row>
    <row r="392" spans="1:15" x14ac:dyDescent="0.3">
      <c r="A392" s="11" t="str">
        <f t="shared" si="6"/>
        <v>DISTRIBUCION VOLUMEN X CRITERIO (Consumiciones)Total bebidas de vinoMUJER</v>
      </c>
      <c r="B392" s="11" t="s">
        <v>47</v>
      </c>
      <c r="C392" s="11" t="s">
        <v>79</v>
      </c>
      <c r="D392" s="11" t="s">
        <v>171</v>
      </c>
      <c r="E392" s="12">
        <v>38.3495727083804</v>
      </c>
      <c r="F392" s="12">
        <v>38.614952335273003</v>
      </c>
      <c r="G392" s="12">
        <v>33.5479727393624</v>
      </c>
      <c r="H392" s="12">
        <v>38.113970849475898</v>
      </c>
      <c r="I392" s="12">
        <v>39.301186188575898</v>
      </c>
      <c r="J392" s="12">
        <v>37.222805758454101</v>
      </c>
      <c r="K392" s="12">
        <v>37.526601775839303</v>
      </c>
      <c r="L392" s="12">
        <v>38.005228450558398</v>
      </c>
      <c r="M392" s="12">
        <v>39.110592271205299</v>
      </c>
      <c r="N392" s="12"/>
      <c r="O392" s="12"/>
    </row>
    <row r="393" spans="1:15" x14ac:dyDescent="0.3">
      <c r="A393" s="11" t="str">
        <f t="shared" si="6"/>
        <v>DISTRIBUCION VOLUMEN X CRITERIO (Consumiciones)VinoT.ESPAÑA</v>
      </c>
      <c r="B393" s="11" t="s">
        <v>47</v>
      </c>
      <c r="C393" s="11" t="s">
        <v>80</v>
      </c>
      <c r="D393" s="11" t="s">
        <v>142</v>
      </c>
      <c r="E393" s="12">
        <v>100</v>
      </c>
      <c r="F393" s="12">
        <v>100</v>
      </c>
      <c r="G393" s="12">
        <v>100</v>
      </c>
      <c r="H393" s="12">
        <v>100</v>
      </c>
      <c r="I393" s="12">
        <v>100</v>
      </c>
      <c r="J393" s="12">
        <v>100</v>
      </c>
      <c r="K393" s="12">
        <v>100</v>
      </c>
      <c r="L393" s="12">
        <v>100</v>
      </c>
      <c r="M393" s="12">
        <v>100</v>
      </c>
      <c r="N393" s="12"/>
      <c r="O393" s="12"/>
    </row>
    <row r="394" spans="1:15" x14ac:dyDescent="0.3">
      <c r="A394" s="11" t="str">
        <f t="shared" si="6"/>
        <v>DISTRIBUCION VOLUMEN X CRITERIO (Consumiciones)VinoBCN AM</v>
      </c>
      <c r="B394" s="11" t="s">
        <v>47</v>
      </c>
      <c r="C394" s="11" t="s">
        <v>80</v>
      </c>
      <c r="D394" s="11" t="s">
        <v>143</v>
      </c>
      <c r="E394" s="12">
        <v>6.0960674991836399</v>
      </c>
      <c r="F394" s="12">
        <v>6.1689787726252598</v>
      </c>
      <c r="G394" s="12">
        <v>6.2510547712752498</v>
      </c>
      <c r="H394" s="12">
        <v>6.4206478087789103</v>
      </c>
      <c r="I394" s="12">
        <v>6.7340469104653602</v>
      </c>
      <c r="J394" s="12">
        <v>5.4021472958324397</v>
      </c>
      <c r="K394" s="12">
        <v>7.3334728852355804</v>
      </c>
      <c r="L394" s="12">
        <v>6.4881698338646796</v>
      </c>
      <c r="M394" s="12">
        <v>6.2234002594715099</v>
      </c>
      <c r="N394" s="12"/>
      <c r="O394" s="12"/>
    </row>
    <row r="395" spans="1:15" x14ac:dyDescent="0.3">
      <c r="A395" s="11" t="str">
        <f t="shared" si="6"/>
        <v>DISTRIBUCION VOLUMEN X CRITERIO (Consumiciones)VinoREST.CAT ARAGON</v>
      </c>
      <c r="B395" s="11" t="s">
        <v>47</v>
      </c>
      <c r="C395" s="11" t="s">
        <v>80</v>
      </c>
      <c r="D395" s="11" t="s">
        <v>144</v>
      </c>
      <c r="E395" s="12">
        <v>13.758063656921401</v>
      </c>
      <c r="F395" s="12">
        <v>14.658132577827701</v>
      </c>
      <c r="G395" s="12">
        <v>14.8729439411421</v>
      </c>
      <c r="H395" s="12">
        <v>14.4182838503762</v>
      </c>
      <c r="I395" s="12">
        <v>16.143381322465299</v>
      </c>
      <c r="J395" s="12">
        <v>17.4600153056995</v>
      </c>
      <c r="K395" s="12">
        <v>16.6194215403467</v>
      </c>
      <c r="L395" s="12">
        <v>16.109812454716501</v>
      </c>
      <c r="M395" s="12">
        <v>19.598986386770701</v>
      </c>
      <c r="N395" s="12"/>
      <c r="O395" s="12"/>
    </row>
    <row r="396" spans="1:15" x14ac:dyDescent="0.3">
      <c r="A396" s="11" t="str">
        <f t="shared" si="6"/>
        <v>DISTRIBUCION VOLUMEN X CRITERIO (Consumiciones)VinoLEVANTE</v>
      </c>
      <c r="B396" s="11" t="s">
        <v>47</v>
      </c>
      <c r="C396" s="11" t="s">
        <v>80</v>
      </c>
      <c r="D396" s="11" t="s">
        <v>145</v>
      </c>
      <c r="E396" s="12">
        <v>8.7009294399139208</v>
      </c>
      <c r="F396" s="12">
        <v>8.4959921685592708</v>
      </c>
      <c r="G396" s="12">
        <v>8.1149150950519502</v>
      </c>
      <c r="H396" s="12">
        <v>8.0153113655893193</v>
      </c>
      <c r="I396" s="12">
        <v>8.6409361879453694</v>
      </c>
      <c r="J396" s="12">
        <v>8.3106671472990499</v>
      </c>
      <c r="K396" s="12">
        <v>7.8935474263736101</v>
      </c>
      <c r="L396" s="12">
        <v>8.99876805328093</v>
      </c>
      <c r="M396" s="12">
        <v>10.5951427909845</v>
      </c>
      <c r="N396" s="12"/>
      <c r="O396" s="12"/>
    </row>
    <row r="397" spans="1:15" x14ac:dyDescent="0.3">
      <c r="A397" s="11" t="str">
        <f t="shared" si="6"/>
        <v>DISTRIBUCION VOLUMEN X CRITERIO (Consumiciones)VinoANDALUCIA</v>
      </c>
      <c r="B397" s="11" t="s">
        <v>47</v>
      </c>
      <c r="C397" s="11" t="s">
        <v>80</v>
      </c>
      <c r="D397" s="11" t="s">
        <v>146</v>
      </c>
      <c r="E397" s="12">
        <v>10.189608896847201</v>
      </c>
      <c r="F397" s="12">
        <v>11.746126183258299</v>
      </c>
      <c r="G397" s="12">
        <v>13.309738138542301</v>
      </c>
      <c r="H397" s="12">
        <v>12.995835013941701</v>
      </c>
      <c r="I397" s="12">
        <v>11.705144623731501</v>
      </c>
      <c r="J397" s="12">
        <v>13.622183433218799</v>
      </c>
      <c r="K397" s="12">
        <v>14.0421072337239</v>
      </c>
      <c r="L397" s="12">
        <v>11.9214855147607</v>
      </c>
      <c r="M397" s="12">
        <v>10.715798590011101</v>
      </c>
      <c r="N397" s="12"/>
      <c r="O397" s="12"/>
    </row>
    <row r="398" spans="1:15" x14ac:dyDescent="0.3">
      <c r="A398" s="11" t="str">
        <f t="shared" si="6"/>
        <v>DISTRIBUCION VOLUMEN X CRITERIO (Consumiciones)VinoMDD AM</v>
      </c>
      <c r="B398" s="11" t="s">
        <v>47</v>
      </c>
      <c r="C398" s="11" t="s">
        <v>80</v>
      </c>
      <c r="D398" s="11" t="s">
        <v>147</v>
      </c>
      <c r="E398" s="12">
        <v>14.5210650891193</v>
      </c>
      <c r="F398" s="12">
        <v>15.694851221386701</v>
      </c>
      <c r="G398" s="12">
        <v>13.916632335545099</v>
      </c>
      <c r="H398" s="12">
        <v>15.9282359749575</v>
      </c>
      <c r="I398" s="12">
        <v>12.533402168896901</v>
      </c>
      <c r="J398" s="12">
        <v>14.4783259214423</v>
      </c>
      <c r="K398" s="12">
        <v>14.162572860558701</v>
      </c>
      <c r="L398" s="12">
        <v>14.730529448788101</v>
      </c>
      <c r="M398" s="12">
        <v>11.5032329077398</v>
      </c>
      <c r="N398" s="12"/>
      <c r="O398" s="12"/>
    </row>
    <row r="399" spans="1:15" x14ac:dyDescent="0.3">
      <c r="A399" s="11" t="str">
        <f t="shared" si="6"/>
        <v>DISTRIBUCION VOLUMEN X CRITERIO (Consumiciones)VinoRTO CENTRO</v>
      </c>
      <c r="B399" s="11" t="s">
        <v>47</v>
      </c>
      <c r="C399" s="11" t="s">
        <v>80</v>
      </c>
      <c r="D399" s="11" t="s">
        <v>148</v>
      </c>
      <c r="E399" s="12">
        <v>6.3419600494212096</v>
      </c>
      <c r="F399" s="12">
        <v>8.5496856997781592</v>
      </c>
      <c r="G399" s="12">
        <v>7.3131349325675004</v>
      </c>
      <c r="H399" s="12">
        <v>7.6433000719008097</v>
      </c>
      <c r="I399" s="12">
        <v>7.1184000526889504</v>
      </c>
      <c r="J399" s="12">
        <v>7.94949247662539</v>
      </c>
      <c r="K399" s="12">
        <v>8.8056790816804096</v>
      </c>
      <c r="L399" s="12">
        <v>8.7433729032625394</v>
      </c>
      <c r="M399" s="12">
        <v>8.71349645508697</v>
      </c>
      <c r="N399" s="12"/>
      <c r="O399" s="12"/>
    </row>
    <row r="400" spans="1:15" x14ac:dyDescent="0.3">
      <c r="A400" s="11" t="str">
        <f t="shared" si="6"/>
        <v>DISTRIBUCION VOLUMEN X CRITERIO (Consumiciones)VinoNORTE-CENTRO</v>
      </c>
      <c r="B400" s="11" t="s">
        <v>47</v>
      </c>
      <c r="C400" s="11" t="s">
        <v>80</v>
      </c>
      <c r="D400" s="11" t="s">
        <v>149</v>
      </c>
      <c r="E400" s="12">
        <v>25.274743314062999</v>
      </c>
      <c r="F400" s="12">
        <v>21.075660562526501</v>
      </c>
      <c r="G400" s="12">
        <v>21.895230248124602</v>
      </c>
      <c r="H400" s="12">
        <v>20.547024884695599</v>
      </c>
      <c r="I400" s="12">
        <v>21.983341368701701</v>
      </c>
      <c r="J400" s="12">
        <v>19.734457036413001</v>
      </c>
      <c r="K400" s="12">
        <v>15.792954330789099</v>
      </c>
      <c r="L400" s="12">
        <v>17.8842860213779</v>
      </c>
      <c r="M400" s="12">
        <v>18.3020929796402</v>
      </c>
      <c r="N400" s="12"/>
      <c r="O400" s="12"/>
    </row>
    <row r="401" spans="1:15" x14ac:dyDescent="0.3">
      <c r="A401" s="11" t="str">
        <f t="shared" si="6"/>
        <v>DISTRIBUCION VOLUMEN X CRITERIO (Consumiciones)VinoNOROESTE</v>
      </c>
      <c r="B401" s="11" t="s">
        <v>47</v>
      </c>
      <c r="C401" s="11" t="s">
        <v>80</v>
      </c>
      <c r="D401" s="11" t="s">
        <v>150</v>
      </c>
      <c r="E401" s="12">
        <v>15.1175588357466</v>
      </c>
      <c r="F401" s="12">
        <v>13.6105712762905</v>
      </c>
      <c r="G401" s="12">
        <v>14.326348881909301</v>
      </c>
      <c r="H401" s="12">
        <v>14.0313820739</v>
      </c>
      <c r="I401" s="12">
        <v>15.141359505415901</v>
      </c>
      <c r="J401" s="12">
        <v>13.0427258409942</v>
      </c>
      <c r="K401" s="12">
        <v>15.350254852406801</v>
      </c>
      <c r="L401" s="12">
        <v>15.123584779358699</v>
      </c>
      <c r="M401" s="12">
        <v>14.3478565064449</v>
      </c>
      <c r="N401" s="12"/>
      <c r="O401" s="12"/>
    </row>
    <row r="402" spans="1:15" x14ac:dyDescent="0.3">
      <c r="A402" s="11" t="str">
        <f t="shared" si="6"/>
        <v>DISTRIBUCION VOLUMEN X CRITERIO (Consumiciones)Vino&lt;2MIL</v>
      </c>
      <c r="B402" s="11" t="s">
        <v>47</v>
      </c>
      <c r="C402" s="11" t="s">
        <v>80</v>
      </c>
      <c r="D402" s="11" t="s">
        <v>151</v>
      </c>
      <c r="E402" s="12">
        <v>5.59423979327683</v>
      </c>
      <c r="F402" s="12">
        <v>7.2992462884156204</v>
      </c>
      <c r="G402" s="12">
        <v>7.9245214285808903</v>
      </c>
      <c r="H402" s="12">
        <v>6.2108675446749597</v>
      </c>
      <c r="I402" s="12">
        <v>8.9972679747548305</v>
      </c>
      <c r="J402" s="12">
        <v>7.6667273882706404</v>
      </c>
      <c r="K402" s="12">
        <v>7.3297066857274196</v>
      </c>
      <c r="L402" s="12">
        <v>7.8143441699117098</v>
      </c>
      <c r="M402" s="12">
        <v>9.2321936516291601</v>
      </c>
      <c r="N402" s="12"/>
      <c r="O402" s="12"/>
    </row>
    <row r="403" spans="1:15" x14ac:dyDescent="0.3">
      <c r="A403" s="11" t="str">
        <f t="shared" si="6"/>
        <v>DISTRIBUCION VOLUMEN X CRITERIO (Consumiciones)Vino2-5MIL</v>
      </c>
      <c r="B403" s="11" t="s">
        <v>47</v>
      </c>
      <c r="C403" s="11" t="s">
        <v>80</v>
      </c>
      <c r="D403" s="11" t="s">
        <v>152</v>
      </c>
      <c r="E403" s="12">
        <v>5.2311738566517896</v>
      </c>
      <c r="F403" s="12">
        <v>5.8849214318644103</v>
      </c>
      <c r="G403" s="12">
        <v>6.1706239079722804</v>
      </c>
      <c r="H403" s="12">
        <v>6.0651754555179496</v>
      </c>
      <c r="I403" s="12">
        <v>5.4483819014064103</v>
      </c>
      <c r="J403" s="12">
        <v>7.1027409539267596</v>
      </c>
      <c r="K403" s="12">
        <v>3.46525923467695</v>
      </c>
      <c r="L403" s="12">
        <v>4.1812167136087002</v>
      </c>
      <c r="M403" s="12">
        <v>4.6723454495102397</v>
      </c>
      <c r="N403" s="12"/>
      <c r="O403" s="12"/>
    </row>
    <row r="404" spans="1:15" x14ac:dyDescent="0.3">
      <c r="A404" s="11" t="str">
        <f t="shared" si="6"/>
        <v>DISTRIBUCION VOLUMEN X CRITERIO (Consumiciones)Vino5-10MIL</v>
      </c>
      <c r="B404" s="11" t="s">
        <v>47</v>
      </c>
      <c r="C404" s="11" t="s">
        <v>80</v>
      </c>
      <c r="D404" s="11" t="s">
        <v>153</v>
      </c>
      <c r="E404" s="12">
        <v>8.9574648987603993</v>
      </c>
      <c r="F404" s="12">
        <v>8.8734092386027505</v>
      </c>
      <c r="G404" s="12">
        <v>9.1702079604929398</v>
      </c>
      <c r="H404" s="12">
        <v>8.8472896901250397</v>
      </c>
      <c r="I404" s="12">
        <v>8.1964991288568108</v>
      </c>
      <c r="J404" s="12">
        <v>9.2346893206441294</v>
      </c>
      <c r="K404" s="12">
        <v>9.2808345884495296</v>
      </c>
      <c r="L404" s="12">
        <v>8.23603320724364</v>
      </c>
      <c r="M404" s="12">
        <v>8.1909365814431006</v>
      </c>
      <c r="N404" s="12"/>
      <c r="O404" s="12"/>
    </row>
    <row r="405" spans="1:15" x14ac:dyDescent="0.3">
      <c r="A405" s="11" t="str">
        <f t="shared" si="6"/>
        <v>DISTRIBUCION VOLUMEN X CRITERIO (Consumiciones)Vino10-30MIL</v>
      </c>
      <c r="B405" s="11" t="s">
        <v>47</v>
      </c>
      <c r="C405" s="11" t="s">
        <v>80</v>
      </c>
      <c r="D405" s="11" t="s">
        <v>154</v>
      </c>
      <c r="E405" s="12">
        <v>18.141033265003902</v>
      </c>
      <c r="F405" s="12">
        <v>16.124928456295201</v>
      </c>
      <c r="G405" s="12">
        <v>16.142890212384899</v>
      </c>
      <c r="H405" s="12">
        <v>16.4158620205882</v>
      </c>
      <c r="I405" s="12">
        <v>17.392695205199299</v>
      </c>
      <c r="J405" s="12">
        <v>16.548082835833799</v>
      </c>
      <c r="K405" s="12">
        <v>17.237808354393799</v>
      </c>
      <c r="L405" s="12">
        <v>20.5733660579128</v>
      </c>
      <c r="M405" s="12">
        <v>19.500829349607301</v>
      </c>
      <c r="N405" s="12"/>
      <c r="O405" s="12"/>
    </row>
    <row r="406" spans="1:15" x14ac:dyDescent="0.3">
      <c r="A406" s="11" t="str">
        <f t="shared" si="6"/>
        <v>DISTRIBUCION VOLUMEN X CRITERIO (Consumiciones)Vino30-100MIL</v>
      </c>
      <c r="B406" s="11" t="s">
        <v>47</v>
      </c>
      <c r="C406" s="11" t="s">
        <v>80</v>
      </c>
      <c r="D406" s="11" t="s">
        <v>155</v>
      </c>
      <c r="E406" s="12">
        <v>15.3074525949594</v>
      </c>
      <c r="F406" s="12">
        <v>16.987758606849901</v>
      </c>
      <c r="G406" s="12">
        <v>14.956595416894601</v>
      </c>
      <c r="H406" s="12">
        <v>15.903502095645599</v>
      </c>
      <c r="I406" s="12">
        <v>16.575166659913599</v>
      </c>
      <c r="J406" s="12">
        <v>17.216261438311701</v>
      </c>
      <c r="K406" s="12">
        <v>20.469421965809801</v>
      </c>
      <c r="L406" s="12">
        <v>16.489748282491099</v>
      </c>
      <c r="M406" s="12">
        <v>17.631874667043899</v>
      </c>
      <c r="N406" s="12"/>
      <c r="O406" s="12"/>
    </row>
    <row r="407" spans="1:15" x14ac:dyDescent="0.3">
      <c r="A407" s="11" t="str">
        <f t="shared" si="6"/>
        <v>DISTRIBUCION VOLUMEN X CRITERIO (Consumiciones)Vino100-200MIL</v>
      </c>
      <c r="B407" s="11" t="s">
        <v>47</v>
      </c>
      <c r="C407" s="11" t="s">
        <v>80</v>
      </c>
      <c r="D407" s="11" t="s">
        <v>156</v>
      </c>
      <c r="E407" s="12">
        <v>11.185825699317</v>
      </c>
      <c r="F407" s="12">
        <v>10.206974669299701</v>
      </c>
      <c r="G407" s="12">
        <v>11.187592975521399</v>
      </c>
      <c r="H407" s="12">
        <v>11.809701348578599</v>
      </c>
      <c r="I407" s="12">
        <v>11.1583146638113</v>
      </c>
      <c r="J407" s="12">
        <v>11.8767120118899</v>
      </c>
      <c r="K407" s="12">
        <v>11.965072881831899</v>
      </c>
      <c r="L407" s="12">
        <v>11.111912548180101</v>
      </c>
      <c r="M407" s="12">
        <v>11.8658913578659</v>
      </c>
      <c r="N407" s="12"/>
      <c r="O407" s="12"/>
    </row>
    <row r="408" spans="1:15" x14ac:dyDescent="0.3">
      <c r="A408" s="11" t="str">
        <f t="shared" si="6"/>
        <v>DISTRIBUCION VOLUMEN X CRITERIO (Consumiciones)Vino200-500MIL</v>
      </c>
      <c r="B408" s="11" t="s">
        <v>47</v>
      </c>
      <c r="C408" s="11" t="s">
        <v>80</v>
      </c>
      <c r="D408" s="11" t="s">
        <v>157</v>
      </c>
      <c r="E408" s="12">
        <v>17.091613185232799</v>
      </c>
      <c r="F408" s="12">
        <v>15.635140484002999</v>
      </c>
      <c r="G408" s="12">
        <v>13.743230918409401</v>
      </c>
      <c r="H408" s="12">
        <v>14.526706767444701</v>
      </c>
      <c r="I408" s="12">
        <v>14.702019859424301</v>
      </c>
      <c r="J408" s="12">
        <v>12.1220096216434</v>
      </c>
      <c r="K408" s="12">
        <v>12.2544575770726</v>
      </c>
      <c r="L408" s="12">
        <v>12.8017751420649</v>
      </c>
      <c r="M408" s="12">
        <v>13.518087453966301</v>
      </c>
      <c r="N408" s="12"/>
      <c r="O408" s="12"/>
    </row>
    <row r="409" spans="1:15" x14ac:dyDescent="0.3">
      <c r="A409" s="11" t="str">
        <f t="shared" si="6"/>
        <v>DISTRIBUCION VOLUMEN X CRITERIO (Consumiciones)Vino&gt;500MIL</v>
      </c>
      <c r="B409" s="11" t="s">
        <v>47</v>
      </c>
      <c r="C409" s="11" t="s">
        <v>80</v>
      </c>
      <c r="D409" s="11" t="s">
        <v>158</v>
      </c>
      <c r="E409" s="12">
        <v>18.4911886598384</v>
      </c>
      <c r="F409" s="12">
        <v>18.987630051154699</v>
      </c>
      <c r="G409" s="12">
        <v>20.704332212217999</v>
      </c>
      <c r="H409" s="12">
        <v>20.220910860530001</v>
      </c>
      <c r="I409" s="12">
        <v>17.529668264483401</v>
      </c>
      <c r="J409" s="12">
        <v>18.232770003913199</v>
      </c>
      <c r="K409" s="12">
        <v>17.997447221300401</v>
      </c>
      <c r="L409" s="12">
        <v>18.791611086115001</v>
      </c>
      <c r="M409" s="12">
        <v>15.387853522196</v>
      </c>
      <c r="N409" s="12"/>
      <c r="O409" s="12"/>
    </row>
    <row r="410" spans="1:15" x14ac:dyDescent="0.3">
      <c r="A410" s="11" t="str">
        <f t="shared" si="6"/>
        <v>DISTRIBUCION VOLUMEN X CRITERIO (Consumiciones)VinoDE 15 A 19 AÑOS</v>
      </c>
      <c r="B410" s="11" t="s">
        <v>47</v>
      </c>
      <c r="C410" s="11" t="s">
        <v>80</v>
      </c>
      <c r="D410" s="11" t="s">
        <v>159</v>
      </c>
      <c r="E410" s="12">
        <v>0.119182277633943</v>
      </c>
      <c r="F410" s="12">
        <v>0.53157164873294205</v>
      </c>
      <c r="G410" s="12" t="s">
        <v>134</v>
      </c>
      <c r="H410" s="12" t="s">
        <v>134</v>
      </c>
      <c r="I410" s="12">
        <v>0.12295682738465701</v>
      </c>
      <c r="J410" s="12">
        <v>0.43181188768366702</v>
      </c>
      <c r="K410" s="12" t="s">
        <v>134</v>
      </c>
      <c r="L410" s="12" t="s">
        <v>134</v>
      </c>
      <c r="M410" s="12" t="s">
        <v>134</v>
      </c>
      <c r="N410" s="12"/>
      <c r="O410" s="12"/>
    </row>
    <row r="411" spans="1:15" x14ac:dyDescent="0.3">
      <c r="A411" s="11" t="str">
        <f t="shared" si="6"/>
        <v>DISTRIBUCION VOLUMEN X CRITERIO (Consumiciones)VinoDE 20 A 24 AÑOS</v>
      </c>
      <c r="B411" s="11" t="s">
        <v>47</v>
      </c>
      <c r="C411" s="11" t="s">
        <v>80</v>
      </c>
      <c r="D411" s="11" t="s">
        <v>160</v>
      </c>
      <c r="E411" s="12">
        <v>0.60292729073197904</v>
      </c>
      <c r="F411" s="12">
        <v>0.70882673244945704</v>
      </c>
      <c r="G411" s="12">
        <v>0.55602491313453495</v>
      </c>
      <c r="H411" s="12">
        <v>0.60370411939042101</v>
      </c>
      <c r="I411" s="12">
        <v>0.744647223048016</v>
      </c>
      <c r="J411" s="12">
        <v>0.39385542346732599</v>
      </c>
      <c r="K411" s="12">
        <v>1.17320246087867</v>
      </c>
      <c r="L411" s="12">
        <v>0.44842265953097399</v>
      </c>
      <c r="M411" s="12">
        <v>0.59227131086402396</v>
      </c>
      <c r="N411" s="12"/>
      <c r="O411" s="12"/>
    </row>
    <row r="412" spans="1:15" x14ac:dyDescent="0.3">
      <c r="A412" s="11" t="str">
        <f t="shared" si="6"/>
        <v>DISTRIBUCION VOLUMEN X CRITERIO (Consumiciones)VinoDE 25 A 34 AÑOS</v>
      </c>
      <c r="B412" s="11" t="s">
        <v>47</v>
      </c>
      <c r="C412" s="11" t="s">
        <v>80</v>
      </c>
      <c r="D412" s="11" t="s">
        <v>161</v>
      </c>
      <c r="E412" s="12">
        <v>3.41244352845011</v>
      </c>
      <c r="F412" s="12">
        <v>3.8195480929008601</v>
      </c>
      <c r="G412" s="12">
        <v>3.0900907136413598</v>
      </c>
      <c r="H412" s="12">
        <v>2.7918804692843202</v>
      </c>
      <c r="I412" s="12">
        <v>2.70346516345335</v>
      </c>
      <c r="J412" s="12">
        <v>3.2085150965473499</v>
      </c>
      <c r="K412" s="12">
        <v>2.0319454726469801</v>
      </c>
      <c r="L412" s="12">
        <v>2.1306876179894898</v>
      </c>
      <c r="M412" s="12">
        <v>2.0429951889299498</v>
      </c>
      <c r="N412" s="12"/>
      <c r="O412" s="12"/>
    </row>
    <row r="413" spans="1:15" x14ac:dyDescent="0.3">
      <c r="A413" s="11" t="str">
        <f t="shared" si="6"/>
        <v>DISTRIBUCION VOLUMEN X CRITERIO (Consumiciones)VinoDE 35 A 49 AÑOS</v>
      </c>
      <c r="B413" s="11" t="s">
        <v>47</v>
      </c>
      <c r="C413" s="11" t="s">
        <v>80</v>
      </c>
      <c r="D413" s="11" t="s">
        <v>162</v>
      </c>
      <c r="E413" s="12">
        <v>12.117645903848199</v>
      </c>
      <c r="F413" s="12">
        <v>12.821709858407299</v>
      </c>
      <c r="G413" s="12">
        <v>10.9095622219014</v>
      </c>
      <c r="H413" s="12">
        <v>10.961836451958</v>
      </c>
      <c r="I413" s="12">
        <v>10.904082892829701</v>
      </c>
      <c r="J413" s="12">
        <v>12.3097180911184</v>
      </c>
      <c r="K413" s="12">
        <v>9.6446804346531199</v>
      </c>
      <c r="L413" s="12">
        <v>9.3308008482539702</v>
      </c>
      <c r="M413" s="12">
        <v>8.6044355635150804</v>
      </c>
      <c r="N413" s="12"/>
      <c r="O413" s="12"/>
    </row>
    <row r="414" spans="1:15" x14ac:dyDescent="0.3">
      <c r="A414" s="11" t="str">
        <f t="shared" si="6"/>
        <v>DISTRIBUCION VOLUMEN X CRITERIO (Consumiciones)VinoDE 50 A 59 AÑOS</v>
      </c>
      <c r="B414" s="11" t="s">
        <v>47</v>
      </c>
      <c r="C414" s="11" t="s">
        <v>80</v>
      </c>
      <c r="D414" s="11" t="s">
        <v>163</v>
      </c>
      <c r="E414" s="12">
        <v>24.583799185229299</v>
      </c>
      <c r="F414" s="12">
        <v>22.751374823197501</v>
      </c>
      <c r="G414" s="12">
        <v>26.1845064862638</v>
      </c>
      <c r="H414" s="12">
        <v>23.2620521543938</v>
      </c>
      <c r="I414" s="12">
        <v>25.359531517537398</v>
      </c>
      <c r="J414" s="12">
        <v>23.2748638904364</v>
      </c>
      <c r="K414" s="12">
        <v>26.699580493367002</v>
      </c>
      <c r="L414" s="12">
        <v>24.892801535491799</v>
      </c>
      <c r="M414" s="12">
        <v>25.745301569876499</v>
      </c>
      <c r="N414" s="12"/>
      <c r="O414" s="12"/>
    </row>
    <row r="415" spans="1:15" x14ac:dyDescent="0.3">
      <c r="A415" s="11" t="str">
        <f t="shared" si="6"/>
        <v>DISTRIBUCION VOLUMEN X CRITERIO (Consumiciones)VinoDE 60 A 75 AÑOS</v>
      </c>
      <c r="B415" s="11" t="s">
        <v>47</v>
      </c>
      <c r="C415" s="11" t="s">
        <v>80</v>
      </c>
      <c r="D415" s="11" t="s">
        <v>164</v>
      </c>
      <c r="E415" s="12">
        <v>59.163998160786903</v>
      </c>
      <c r="F415" s="12">
        <v>59.366973918878898</v>
      </c>
      <c r="G415" s="12">
        <v>59.259815499474797</v>
      </c>
      <c r="H415" s="12">
        <v>62.380548199849201</v>
      </c>
      <c r="I415" s="12">
        <v>60.165317650479501</v>
      </c>
      <c r="J415" s="12">
        <v>60.381241715035102</v>
      </c>
      <c r="K415" s="12">
        <v>60.450616496056</v>
      </c>
      <c r="L415" s="12">
        <v>63.197299050966798</v>
      </c>
      <c r="M415" s="12">
        <v>63.014995679199401</v>
      </c>
      <c r="N415" s="12"/>
      <c r="O415" s="12"/>
    </row>
    <row r="416" spans="1:15" x14ac:dyDescent="0.3">
      <c r="A416" s="11" t="str">
        <f t="shared" si="6"/>
        <v>DISTRIBUCION VOLUMEN X CRITERIO (Consumiciones)VinoNIVEL ALTO</v>
      </c>
      <c r="B416" s="11" t="s">
        <v>47</v>
      </c>
      <c r="C416" s="11" t="s">
        <v>80</v>
      </c>
      <c r="D416" s="11" t="s">
        <v>165</v>
      </c>
      <c r="E416" s="12">
        <v>30.1056549685871</v>
      </c>
      <c r="F416" s="12">
        <v>26.749149394942499</v>
      </c>
      <c r="G416" s="12">
        <v>30.2398950593652</v>
      </c>
      <c r="H416" s="12">
        <v>29.5541798923242</v>
      </c>
      <c r="I416" s="12">
        <v>27.6101175531142</v>
      </c>
      <c r="J416" s="12">
        <v>28.391397965537099</v>
      </c>
      <c r="K416" s="12">
        <v>24.254648184548898</v>
      </c>
      <c r="L416" s="12">
        <v>22.551093715341899</v>
      </c>
      <c r="M416" s="12">
        <v>24.528773162525201</v>
      </c>
      <c r="N416" s="12"/>
      <c r="O416" s="12"/>
    </row>
    <row r="417" spans="1:15" x14ac:dyDescent="0.3">
      <c r="A417" s="11" t="str">
        <f t="shared" si="6"/>
        <v>DISTRIBUCION VOLUMEN X CRITERIO (Consumiciones)VinoNIVEL MEDIO ALTO</v>
      </c>
      <c r="B417" s="11" t="s">
        <v>47</v>
      </c>
      <c r="C417" s="11" t="s">
        <v>80</v>
      </c>
      <c r="D417" s="11" t="s">
        <v>166</v>
      </c>
      <c r="E417" s="12">
        <v>16.747090662034601</v>
      </c>
      <c r="F417" s="12">
        <v>14.7519720843461</v>
      </c>
      <c r="G417" s="12">
        <v>15.6798837069133</v>
      </c>
      <c r="H417" s="12">
        <v>14.441918173368601</v>
      </c>
      <c r="I417" s="12">
        <v>16.555878740752298</v>
      </c>
      <c r="J417" s="12">
        <v>13.7063615679153</v>
      </c>
      <c r="K417" s="12">
        <v>15.9290310502982</v>
      </c>
      <c r="L417" s="12">
        <v>15.934853316895399</v>
      </c>
      <c r="M417" s="12">
        <v>13.7833383672479</v>
      </c>
      <c r="N417" s="12"/>
      <c r="O417" s="12"/>
    </row>
    <row r="418" spans="1:15" x14ac:dyDescent="0.3">
      <c r="A418" s="11" t="str">
        <f t="shared" si="6"/>
        <v>DISTRIBUCION VOLUMEN X CRITERIO (Consumiciones)VinoNIVEL MEDIO</v>
      </c>
      <c r="B418" s="11" t="s">
        <v>47</v>
      </c>
      <c r="C418" s="11" t="s">
        <v>80</v>
      </c>
      <c r="D418" s="11" t="s">
        <v>167</v>
      </c>
      <c r="E418" s="12">
        <v>24.857106117025001</v>
      </c>
      <c r="F418" s="12">
        <v>24.919721889129001</v>
      </c>
      <c r="G418" s="12">
        <v>23.8131422182718</v>
      </c>
      <c r="H418" s="12">
        <v>24.187205162828999</v>
      </c>
      <c r="I418" s="12">
        <v>24.9950338540161</v>
      </c>
      <c r="J418" s="12">
        <v>25.0400794714072</v>
      </c>
      <c r="K418" s="12">
        <v>27.0920106535964</v>
      </c>
      <c r="L418" s="12">
        <v>24.878134216063302</v>
      </c>
      <c r="M418" s="12">
        <v>27.098390310542399</v>
      </c>
      <c r="N418" s="12"/>
      <c r="O418" s="12"/>
    </row>
    <row r="419" spans="1:15" x14ac:dyDescent="0.3">
      <c r="A419" s="11" t="str">
        <f t="shared" si="6"/>
        <v>DISTRIBUCION VOLUMEN X CRITERIO (Consumiciones)VinoNIVEL MEDIO BAJO</v>
      </c>
      <c r="B419" s="11" t="s">
        <v>47</v>
      </c>
      <c r="C419" s="11" t="s">
        <v>80</v>
      </c>
      <c r="D419" s="11" t="s">
        <v>168</v>
      </c>
      <c r="E419" s="12">
        <v>15.4015102855431</v>
      </c>
      <c r="F419" s="12">
        <v>14.3482349272292</v>
      </c>
      <c r="G419" s="12">
        <v>14.5398581009746</v>
      </c>
      <c r="H419" s="12">
        <v>14.199210844746901</v>
      </c>
      <c r="I419" s="12">
        <v>12.8705416414945</v>
      </c>
      <c r="J419" s="12">
        <v>12.4860484886104</v>
      </c>
      <c r="K419" s="12">
        <v>14.9130047056221</v>
      </c>
      <c r="L419" s="12">
        <v>14.791822266684701</v>
      </c>
      <c r="M419" s="12">
        <v>15.0216865166784</v>
      </c>
      <c r="N419" s="12"/>
      <c r="O419" s="12"/>
    </row>
    <row r="420" spans="1:15" x14ac:dyDescent="0.3">
      <c r="A420" s="11" t="str">
        <f t="shared" si="6"/>
        <v>DISTRIBUCION VOLUMEN X CRITERIO (Consumiciones)VinoNIVEL BAJO</v>
      </c>
      <c r="B420" s="11" t="s">
        <v>47</v>
      </c>
      <c r="C420" s="11" t="s">
        <v>80</v>
      </c>
      <c r="D420" s="11" t="s">
        <v>169</v>
      </c>
      <c r="E420" s="12">
        <v>12.8886347480264</v>
      </c>
      <c r="F420" s="12">
        <v>19.230917091110602</v>
      </c>
      <c r="G420" s="12">
        <v>15.727224226158899</v>
      </c>
      <c r="H420" s="12">
        <v>17.617505217193099</v>
      </c>
      <c r="I420" s="12">
        <v>17.9684342807784</v>
      </c>
      <c r="J420" s="12">
        <v>20.376114112921599</v>
      </c>
      <c r="K420" s="12">
        <v>17.8113156170492</v>
      </c>
      <c r="L420" s="12">
        <v>21.844107296306699</v>
      </c>
      <c r="M420" s="12">
        <v>19.567820238193299</v>
      </c>
      <c r="N420" s="12"/>
      <c r="O420" s="12"/>
    </row>
    <row r="421" spans="1:15" x14ac:dyDescent="0.3">
      <c r="A421" s="11" t="str">
        <f t="shared" si="6"/>
        <v>DISTRIBUCION VOLUMEN X CRITERIO (Consumiciones)VinoHOMBRE</v>
      </c>
      <c r="B421" s="11" t="s">
        <v>47</v>
      </c>
      <c r="C421" s="11" t="s">
        <v>80</v>
      </c>
      <c r="D421" s="11" t="s">
        <v>170</v>
      </c>
      <c r="E421" s="12">
        <v>67.572121276692002</v>
      </c>
      <c r="F421" s="12">
        <v>63.209405233077902</v>
      </c>
      <c r="G421" s="12">
        <v>68.882111344106505</v>
      </c>
      <c r="H421" s="12">
        <v>66.250372656647301</v>
      </c>
      <c r="I421" s="12">
        <v>67.3473132050011</v>
      </c>
      <c r="J421" s="12">
        <v>65.069704546024099</v>
      </c>
      <c r="K421" s="12">
        <v>65.120244386014207</v>
      </c>
      <c r="L421" s="12">
        <v>66.5367810062898</v>
      </c>
      <c r="M421" s="12">
        <v>66.936910810665395</v>
      </c>
      <c r="N421" s="12"/>
      <c r="O421" s="12"/>
    </row>
    <row r="422" spans="1:15" x14ac:dyDescent="0.3">
      <c r="A422" s="11" t="str">
        <f t="shared" si="6"/>
        <v>DISTRIBUCION VOLUMEN X CRITERIO (Consumiciones)VinoMUJER</v>
      </c>
      <c r="B422" s="11" t="s">
        <v>47</v>
      </c>
      <c r="C422" s="11" t="s">
        <v>80</v>
      </c>
      <c r="D422" s="11" t="s">
        <v>171</v>
      </c>
      <c r="E422" s="12">
        <v>32.427878723307998</v>
      </c>
      <c r="F422" s="12">
        <v>36.790594766922098</v>
      </c>
      <c r="G422" s="12">
        <v>31.117888655893498</v>
      </c>
      <c r="H422" s="12">
        <v>33.749644880136103</v>
      </c>
      <c r="I422" s="12">
        <v>32.6526867949989</v>
      </c>
      <c r="J422" s="12">
        <v>34.930295453975901</v>
      </c>
      <c r="K422" s="12">
        <v>34.8797556139858</v>
      </c>
      <c r="L422" s="12">
        <v>33.4632189937102</v>
      </c>
      <c r="M422" s="12">
        <v>33.063106379708898</v>
      </c>
      <c r="N422" s="12"/>
      <c r="O422" s="12"/>
    </row>
    <row r="423" spans="1:15" x14ac:dyDescent="0.3">
      <c r="A423" s="11" t="str">
        <f t="shared" si="6"/>
        <v>DISTRIBUCION VOLUMEN X CRITERIO (Consumiciones)TintoT.ESPAÑA</v>
      </c>
      <c r="B423" s="11" t="s">
        <v>47</v>
      </c>
      <c r="C423" s="11" t="s">
        <v>81</v>
      </c>
      <c r="D423" s="11" t="s">
        <v>142</v>
      </c>
      <c r="E423" s="12">
        <v>100</v>
      </c>
      <c r="F423" s="12">
        <v>100</v>
      </c>
      <c r="G423" s="12">
        <v>100</v>
      </c>
      <c r="H423" s="12">
        <v>100</v>
      </c>
      <c r="I423" s="12">
        <v>100</v>
      </c>
      <c r="J423" s="12">
        <v>100</v>
      </c>
      <c r="K423" s="12">
        <v>100</v>
      </c>
      <c r="L423" s="12">
        <v>100</v>
      </c>
      <c r="M423" s="12">
        <v>100</v>
      </c>
      <c r="N423" s="12"/>
      <c r="O423" s="12"/>
    </row>
    <row r="424" spans="1:15" x14ac:dyDescent="0.3">
      <c r="A424" s="11" t="str">
        <f t="shared" si="6"/>
        <v>DISTRIBUCION VOLUMEN X CRITERIO (Consumiciones)TintoBCN AM</v>
      </c>
      <c r="B424" s="11" t="s">
        <v>47</v>
      </c>
      <c r="C424" s="11" t="s">
        <v>81</v>
      </c>
      <c r="D424" s="11" t="s">
        <v>143</v>
      </c>
      <c r="E424" s="12">
        <v>5.9907950302332598</v>
      </c>
      <c r="F424" s="12">
        <v>7.1308873182774297</v>
      </c>
      <c r="G424" s="12">
        <v>7.6831864795782696</v>
      </c>
      <c r="H424" s="12">
        <v>8.1204028852085592</v>
      </c>
      <c r="I424" s="12">
        <v>9.0584293227522998</v>
      </c>
      <c r="J424" s="12">
        <v>6.4801388606819996</v>
      </c>
      <c r="K424" s="12">
        <v>10.008416969764101</v>
      </c>
      <c r="L424" s="12">
        <v>8.7566228952457301</v>
      </c>
      <c r="M424" s="12">
        <v>7.4352361928656201</v>
      </c>
      <c r="N424" s="12"/>
      <c r="O424" s="12"/>
    </row>
    <row r="425" spans="1:15" x14ac:dyDescent="0.3">
      <c r="A425" s="11" t="str">
        <f t="shared" si="6"/>
        <v>DISTRIBUCION VOLUMEN X CRITERIO (Consumiciones)TintoREST.CAT ARAGON</v>
      </c>
      <c r="B425" s="11" t="s">
        <v>47</v>
      </c>
      <c r="C425" s="11" t="s">
        <v>81</v>
      </c>
      <c r="D425" s="11" t="s">
        <v>144</v>
      </c>
      <c r="E425" s="12">
        <v>15.437590828942101</v>
      </c>
      <c r="F425" s="12">
        <v>17.210583025069401</v>
      </c>
      <c r="G425" s="12">
        <v>16.201969073258699</v>
      </c>
      <c r="H425" s="12">
        <v>17.658601332622499</v>
      </c>
      <c r="I425" s="12">
        <v>20.244868474887301</v>
      </c>
      <c r="J425" s="12">
        <v>21.634082232290702</v>
      </c>
      <c r="K425" s="12">
        <v>18.377729966314799</v>
      </c>
      <c r="L425" s="12">
        <v>17.9639782915932</v>
      </c>
      <c r="M425" s="12">
        <v>23.630277508208099</v>
      </c>
      <c r="N425" s="12"/>
      <c r="O425" s="12"/>
    </row>
    <row r="426" spans="1:15" x14ac:dyDescent="0.3">
      <c r="A426" s="11" t="str">
        <f t="shared" si="6"/>
        <v>DISTRIBUCION VOLUMEN X CRITERIO (Consumiciones)TintoLEVANTE</v>
      </c>
      <c r="B426" s="11" t="s">
        <v>47</v>
      </c>
      <c r="C426" s="11" t="s">
        <v>81</v>
      </c>
      <c r="D426" s="11" t="s">
        <v>145</v>
      </c>
      <c r="E426" s="12">
        <v>10.1964597725574</v>
      </c>
      <c r="F426" s="12">
        <v>10.430399400244101</v>
      </c>
      <c r="G426" s="12">
        <v>10.329880143505401</v>
      </c>
      <c r="H426" s="12">
        <v>9.7759155149745602</v>
      </c>
      <c r="I426" s="12">
        <v>9.2570192359629306</v>
      </c>
      <c r="J426" s="12">
        <v>10.402152457457101</v>
      </c>
      <c r="K426" s="12">
        <v>8.3658568504045103</v>
      </c>
      <c r="L426" s="12">
        <v>9.5202035615899891</v>
      </c>
      <c r="M426" s="12">
        <v>10.060451960919099</v>
      </c>
      <c r="N426" s="12"/>
      <c r="O426" s="12"/>
    </row>
    <row r="427" spans="1:15" x14ac:dyDescent="0.3">
      <c r="A427" s="11" t="str">
        <f t="shared" si="6"/>
        <v>DISTRIBUCION VOLUMEN X CRITERIO (Consumiciones)TintoANDALUCIA</v>
      </c>
      <c r="B427" s="11" t="s">
        <v>47</v>
      </c>
      <c r="C427" s="11" t="s">
        <v>81</v>
      </c>
      <c r="D427" s="11" t="s">
        <v>146</v>
      </c>
      <c r="E427" s="12">
        <v>12.1297617652816</v>
      </c>
      <c r="F427" s="12">
        <v>11.309699640168899</v>
      </c>
      <c r="G427" s="12">
        <v>14.3136072373303</v>
      </c>
      <c r="H427" s="12">
        <v>13.6804413788483</v>
      </c>
      <c r="I427" s="12">
        <v>11.708305368971301</v>
      </c>
      <c r="J427" s="12">
        <v>13.5274938013842</v>
      </c>
      <c r="K427" s="12">
        <v>13.4724525839232</v>
      </c>
      <c r="L427" s="12">
        <v>12.216680271871599</v>
      </c>
      <c r="M427" s="12">
        <v>9.1769057270667194</v>
      </c>
      <c r="N427" s="12"/>
      <c r="O427" s="12"/>
    </row>
    <row r="428" spans="1:15" x14ac:dyDescent="0.3">
      <c r="A428" s="11" t="str">
        <f t="shared" si="6"/>
        <v>DISTRIBUCION VOLUMEN X CRITERIO (Consumiciones)TintoMDD AM</v>
      </c>
      <c r="B428" s="11" t="s">
        <v>47</v>
      </c>
      <c r="C428" s="11" t="s">
        <v>81</v>
      </c>
      <c r="D428" s="11" t="s">
        <v>147</v>
      </c>
      <c r="E428" s="12">
        <v>11.921050773969901</v>
      </c>
      <c r="F428" s="12">
        <v>12.9733695816613</v>
      </c>
      <c r="G428" s="12">
        <v>10.4312488988756</v>
      </c>
      <c r="H428" s="12">
        <v>10.7379459637507</v>
      </c>
      <c r="I428" s="12">
        <v>9.5178467989626796</v>
      </c>
      <c r="J428" s="12">
        <v>10.1089933623308</v>
      </c>
      <c r="K428" s="12">
        <v>9.2264516534445296</v>
      </c>
      <c r="L428" s="12">
        <v>10.6307236605134</v>
      </c>
      <c r="M428" s="12">
        <v>9.4598725022134804</v>
      </c>
      <c r="N428" s="12"/>
      <c r="O428" s="12"/>
    </row>
    <row r="429" spans="1:15" x14ac:dyDescent="0.3">
      <c r="A429" s="11" t="str">
        <f t="shared" si="6"/>
        <v>DISTRIBUCION VOLUMEN X CRITERIO (Consumiciones)TintoRTO CENTRO</v>
      </c>
      <c r="B429" s="11" t="s">
        <v>47</v>
      </c>
      <c r="C429" s="11" t="s">
        <v>81</v>
      </c>
      <c r="D429" s="11" t="s">
        <v>148</v>
      </c>
      <c r="E429" s="12">
        <v>6.52363753857842</v>
      </c>
      <c r="F429" s="12">
        <v>7.8495718670540997</v>
      </c>
      <c r="G429" s="12">
        <v>7.6449015989043101</v>
      </c>
      <c r="H429" s="12">
        <v>6.6774985275275602</v>
      </c>
      <c r="I429" s="12">
        <v>7.0502383774316604</v>
      </c>
      <c r="J429" s="12">
        <v>7.63473971658044</v>
      </c>
      <c r="K429" s="12">
        <v>8.2420899220623198</v>
      </c>
      <c r="L429" s="12">
        <v>7.0269027555402896</v>
      </c>
      <c r="M429" s="12">
        <v>7.2799077983697398</v>
      </c>
      <c r="N429" s="12"/>
      <c r="O429" s="12"/>
    </row>
    <row r="430" spans="1:15" x14ac:dyDescent="0.3">
      <c r="A430" s="11" t="str">
        <f t="shared" si="6"/>
        <v>DISTRIBUCION VOLUMEN X CRITERIO (Consumiciones)TintoNORTE-CENTRO</v>
      </c>
      <c r="B430" s="11" t="s">
        <v>47</v>
      </c>
      <c r="C430" s="11" t="s">
        <v>81</v>
      </c>
      <c r="D430" s="11" t="s">
        <v>149</v>
      </c>
      <c r="E430" s="12">
        <v>24.495527777555399</v>
      </c>
      <c r="F430" s="12">
        <v>20.4493406831077</v>
      </c>
      <c r="G430" s="12">
        <v>18.441021308210701</v>
      </c>
      <c r="H430" s="12">
        <v>18.951801999212801</v>
      </c>
      <c r="I430" s="12">
        <v>19.314215539886501</v>
      </c>
      <c r="J430" s="12">
        <v>16.3155778483315</v>
      </c>
      <c r="K430" s="12">
        <v>16.108535095593101</v>
      </c>
      <c r="L430" s="12">
        <v>18.712104697250101</v>
      </c>
      <c r="M430" s="12">
        <v>18.2188094559394</v>
      </c>
      <c r="N430" s="12"/>
      <c r="O430" s="12"/>
    </row>
    <row r="431" spans="1:15" x14ac:dyDescent="0.3">
      <c r="A431" s="11" t="str">
        <f t="shared" si="6"/>
        <v>DISTRIBUCION VOLUMEN X CRITERIO (Consumiciones)TintoNOROESTE</v>
      </c>
      <c r="B431" s="11" t="s">
        <v>47</v>
      </c>
      <c r="C431" s="11" t="s">
        <v>81</v>
      </c>
      <c r="D431" s="11" t="s">
        <v>150</v>
      </c>
      <c r="E431" s="12">
        <v>13.305165597035</v>
      </c>
      <c r="F431" s="12">
        <v>12.6461428813162</v>
      </c>
      <c r="G431" s="12">
        <v>14.9541788885501</v>
      </c>
      <c r="H431" s="12">
        <v>14.3974133334822</v>
      </c>
      <c r="I431" s="12">
        <v>13.8490737768683</v>
      </c>
      <c r="J431" s="12">
        <v>13.8968392538576</v>
      </c>
      <c r="K431" s="12">
        <v>16.198466958493398</v>
      </c>
      <c r="L431" s="12">
        <v>15.1727738050281</v>
      </c>
      <c r="M431" s="12">
        <v>14.738535339564701</v>
      </c>
      <c r="N431" s="12"/>
      <c r="O431" s="12"/>
    </row>
    <row r="432" spans="1:15" x14ac:dyDescent="0.3">
      <c r="A432" s="11" t="str">
        <f t="shared" si="6"/>
        <v>DISTRIBUCION VOLUMEN X CRITERIO (Consumiciones)Tinto&lt;2MIL</v>
      </c>
      <c r="B432" s="11" t="s">
        <v>47</v>
      </c>
      <c r="C432" s="11" t="s">
        <v>81</v>
      </c>
      <c r="D432" s="11" t="s">
        <v>151</v>
      </c>
      <c r="E432" s="12">
        <v>5.7470077844542304</v>
      </c>
      <c r="F432" s="12">
        <v>8.0791028987082605</v>
      </c>
      <c r="G432" s="12">
        <v>6.9260844064218698</v>
      </c>
      <c r="H432" s="12">
        <v>6.8248504498368403</v>
      </c>
      <c r="I432" s="12">
        <v>10.159448084381699</v>
      </c>
      <c r="J432" s="12">
        <v>9.7303525430761795</v>
      </c>
      <c r="K432" s="12">
        <v>9.18919791466692</v>
      </c>
      <c r="L432" s="12">
        <v>8.8908583084426294</v>
      </c>
      <c r="M432" s="12">
        <v>12.0775207912356</v>
      </c>
      <c r="N432" s="12"/>
      <c r="O432" s="12"/>
    </row>
    <row r="433" spans="1:15" x14ac:dyDescent="0.3">
      <c r="A433" s="11" t="str">
        <f t="shared" si="6"/>
        <v>DISTRIBUCION VOLUMEN X CRITERIO (Consumiciones)Tinto2-5MIL</v>
      </c>
      <c r="B433" s="11" t="s">
        <v>47</v>
      </c>
      <c r="C433" s="11" t="s">
        <v>81</v>
      </c>
      <c r="D433" s="11" t="s">
        <v>152</v>
      </c>
      <c r="E433" s="12">
        <v>5.9675224448003803</v>
      </c>
      <c r="F433" s="12">
        <v>5.1537518924473602</v>
      </c>
      <c r="G433" s="12">
        <v>4.6064768575112396</v>
      </c>
      <c r="H433" s="12">
        <v>4.6282914295125304</v>
      </c>
      <c r="I433" s="12">
        <v>4.5110794750791703</v>
      </c>
      <c r="J433" s="12">
        <v>3.1954233249126598</v>
      </c>
      <c r="K433" s="12">
        <v>2.8724145922583499</v>
      </c>
      <c r="L433" s="12">
        <v>4.2126778598263703</v>
      </c>
      <c r="M433" s="12">
        <v>4.1490733616653896</v>
      </c>
      <c r="N433" s="12"/>
      <c r="O433" s="12"/>
    </row>
    <row r="434" spans="1:15" x14ac:dyDescent="0.3">
      <c r="A434" s="11" t="str">
        <f t="shared" si="6"/>
        <v>DISTRIBUCION VOLUMEN X CRITERIO (Consumiciones)Tinto5-10MIL</v>
      </c>
      <c r="B434" s="11" t="s">
        <v>47</v>
      </c>
      <c r="C434" s="11" t="s">
        <v>81</v>
      </c>
      <c r="D434" s="11" t="s">
        <v>153</v>
      </c>
      <c r="E434" s="12">
        <v>9.9360404148312895</v>
      </c>
      <c r="F434" s="12">
        <v>10.463354038659199</v>
      </c>
      <c r="G434" s="12">
        <v>10.331444417151999</v>
      </c>
      <c r="H434" s="12">
        <v>8.7904685672494196</v>
      </c>
      <c r="I434" s="12">
        <v>7.0132757510642998</v>
      </c>
      <c r="J434" s="12">
        <v>9.4068352066765293</v>
      </c>
      <c r="K434" s="12">
        <v>9.1708189423328008</v>
      </c>
      <c r="L434" s="12">
        <v>6.9170124982308803</v>
      </c>
      <c r="M434" s="12">
        <v>8.33225134434349</v>
      </c>
      <c r="N434" s="12"/>
      <c r="O434" s="12"/>
    </row>
    <row r="435" spans="1:15" x14ac:dyDescent="0.3">
      <c r="A435" s="11" t="str">
        <f t="shared" si="6"/>
        <v>DISTRIBUCION VOLUMEN X CRITERIO (Consumiciones)Tinto10-30MIL</v>
      </c>
      <c r="B435" s="11" t="s">
        <v>47</v>
      </c>
      <c r="C435" s="11" t="s">
        <v>81</v>
      </c>
      <c r="D435" s="11" t="s">
        <v>154</v>
      </c>
      <c r="E435" s="12">
        <v>16.9197408723508</v>
      </c>
      <c r="F435" s="12">
        <v>14.8717394154621</v>
      </c>
      <c r="G435" s="12">
        <v>15.975550817070101</v>
      </c>
      <c r="H435" s="12">
        <v>16.543559363668599</v>
      </c>
      <c r="I435" s="12">
        <v>19.3055049385943</v>
      </c>
      <c r="J435" s="12">
        <v>17.6758690115966</v>
      </c>
      <c r="K435" s="12">
        <v>17.553512614789302</v>
      </c>
      <c r="L435" s="12">
        <v>24.080696192979701</v>
      </c>
      <c r="M435" s="12">
        <v>21.034403735023702</v>
      </c>
      <c r="N435" s="12"/>
      <c r="O435" s="12"/>
    </row>
    <row r="436" spans="1:15" x14ac:dyDescent="0.3">
      <c r="A436" s="11" t="str">
        <f t="shared" si="6"/>
        <v>DISTRIBUCION VOLUMEN X CRITERIO (Consumiciones)Tinto30-100MIL</v>
      </c>
      <c r="B436" s="11" t="s">
        <v>47</v>
      </c>
      <c r="C436" s="11" t="s">
        <v>81</v>
      </c>
      <c r="D436" s="11" t="s">
        <v>155</v>
      </c>
      <c r="E436" s="12">
        <v>12.932574997325601</v>
      </c>
      <c r="F436" s="12">
        <v>16.724934247610001</v>
      </c>
      <c r="G436" s="12">
        <v>16.625304212993498</v>
      </c>
      <c r="H436" s="12">
        <v>17.431128765272501</v>
      </c>
      <c r="I436" s="12">
        <v>16.287424387572699</v>
      </c>
      <c r="J436" s="12">
        <v>19.3731778553447</v>
      </c>
      <c r="K436" s="12">
        <v>22.6763801956773</v>
      </c>
      <c r="L436" s="12">
        <v>16.373567848161901</v>
      </c>
      <c r="M436" s="12">
        <v>15.8673480326839</v>
      </c>
      <c r="N436" s="12"/>
      <c r="O436" s="12"/>
    </row>
    <row r="437" spans="1:15" x14ac:dyDescent="0.3">
      <c r="A437" s="11" t="str">
        <f t="shared" si="6"/>
        <v>DISTRIBUCION VOLUMEN X CRITERIO (Consumiciones)Tinto100-200MIL</v>
      </c>
      <c r="B437" s="11" t="s">
        <v>47</v>
      </c>
      <c r="C437" s="11" t="s">
        <v>81</v>
      </c>
      <c r="D437" s="11" t="s">
        <v>156</v>
      </c>
      <c r="E437" s="12">
        <v>10.955278503277301</v>
      </c>
      <c r="F437" s="12">
        <v>10.2374818319451</v>
      </c>
      <c r="G437" s="12">
        <v>12.080219520797</v>
      </c>
      <c r="H437" s="12">
        <v>12.4674485890783</v>
      </c>
      <c r="I437" s="12">
        <v>10.691887468716599</v>
      </c>
      <c r="J437" s="12">
        <v>12.0704969266262</v>
      </c>
      <c r="K437" s="12">
        <v>12.472467573047499</v>
      </c>
      <c r="L437" s="12">
        <v>11.4287209117477</v>
      </c>
      <c r="M437" s="12">
        <v>10.977835686937601</v>
      </c>
      <c r="N437" s="12"/>
      <c r="O437" s="12"/>
    </row>
    <row r="438" spans="1:15" x14ac:dyDescent="0.3">
      <c r="A438" s="11" t="str">
        <f t="shared" si="6"/>
        <v>DISTRIBUCION VOLUMEN X CRITERIO (Consumiciones)Tinto200-500MIL</v>
      </c>
      <c r="B438" s="11" t="s">
        <v>47</v>
      </c>
      <c r="C438" s="11" t="s">
        <v>81</v>
      </c>
      <c r="D438" s="11" t="s">
        <v>157</v>
      </c>
      <c r="E438" s="12">
        <v>20.354161011651598</v>
      </c>
      <c r="F438" s="12">
        <v>17.9626760634406</v>
      </c>
      <c r="G438" s="12">
        <v>14.7738859966287</v>
      </c>
      <c r="H438" s="12">
        <v>16.269100270488298</v>
      </c>
      <c r="I438" s="12">
        <v>15.232106792095999</v>
      </c>
      <c r="J438" s="12">
        <v>12.7626525546187</v>
      </c>
      <c r="K438" s="12">
        <v>12.008796309908201</v>
      </c>
      <c r="L438" s="12">
        <v>12.6346630213214</v>
      </c>
      <c r="M438" s="12">
        <v>13.6352475106931</v>
      </c>
      <c r="N438" s="12"/>
      <c r="O438" s="12"/>
    </row>
    <row r="439" spans="1:15" x14ac:dyDescent="0.3">
      <c r="A439" s="11" t="str">
        <f t="shared" si="6"/>
        <v>DISTRIBUCION VOLUMEN X CRITERIO (Consumiciones)Tinto&gt;500MIL</v>
      </c>
      <c r="B439" s="11" t="s">
        <v>47</v>
      </c>
      <c r="C439" s="11" t="s">
        <v>81</v>
      </c>
      <c r="D439" s="11" t="s">
        <v>158</v>
      </c>
      <c r="E439" s="12">
        <v>17.187659416846401</v>
      </c>
      <c r="F439" s="12">
        <v>16.506954008626501</v>
      </c>
      <c r="G439" s="12">
        <v>18.681030585532199</v>
      </c>
      <c r="H439" s="12">
        <v>17.0451700112494</v>
      </c>
      <c r="I439" s="12">
        <v>16.799266893941098</v>
      </c>
      <c r="J439" s="12">
        <v>15.7852101100629</v>
      </c>
      <c r="K439" s="12">
        <v>14.0564144515912</v>
      </c>
      <c r="L439" s="12">
        <v>15.4618000055002</v>
      </c>
      <c r="M439" s="12">
        <v>13.9263195374172</v>
      </c>
      <c r="N439" s="12"/>
      <c r="O439" s="12"/>
    </row>
    <row r="440" spans="1:15" x14ac:dyDescent="0.3">
      <c r="A440" s="11" t="str">
        <f t="shared" si="6"/>
        <v>DISTRIBUCION VOLUMEN X CRITERIO (Consumiciones)TintoDE 15 A 19 AÑOS</v>
      </c>
      <c r="B440" s="11" t="s">
        <v>47</v>
      </c>
      <c r="C440" s="11" t="s">
        <v>81</v>
      </c>
      <c r="D440" s="11" t="s">
        <v>159</v>
      </c>
      <c r="E440" s="12">
        <v>0.26945487716397598</v>
      </c>
      <c r="F440" s="12">
        <v>0.13369769365157499</v>
      </c>
      <c r="G440" s="12" t="s">
        <v>134</v>
      </c>
      <c r="H440" s="12" t="s">
        <v>134</v>
      </c>
      <c r="I440" s="12">
        <v>0.25152044383710997</v>
      </c>
      <c r="J440" s="12">
        <v>0.23116232994899399</v>
      </c>
      <c r="K440" s="12" t="s">
        <v>134</v>
      </c>
      <c r="L440" s="12" t="s">
        <v>134</v>
      </c>
      <c r="M440" s="12" t="s">
        <v>134</v>
      </c>
      <c r="N440" s="12"/>
      <c r="O440" s="12"/>
    </row>
    <row r="441" spans="1:15" x14ac:dyDescent="0.3">
      <c r="A441" s="11" t="str">
        <f t="shared" si="6"/>
        <v>DISTRIBUCION VOLUMEN X CRITERIO (Consumiciones)TintoDE 20 A 24 AÑOS</v>
      </c>
      <c r="B441" s="11" t="s">
        <v>47</v>
      </c>
      <c r="C441" s="11" t="s">
        <v>81</v>
      </c>
      <c r="D441" s="11" t="s">
        <v>160</v>
      </c>
      <c r="E441" s="12">
        <v>0.65613263190527404</v>
      </c>
      <c r="F441" s="12">
        <v>0.38933091129955</v>
      </c>
      <c r="G441" s="12">
        <v>0.282652778720271</v>
      </c>
      <c r="H441" s="12">
        <v>0.242897344245913</v>
      </c>
      <c r="I441" s="12">
        <v>0.40196537986106501</v>
      </c>
      <c r="J441" s="12">
        <v>0.33114181643915302</v>
      </c>
      <c r="K441" s="12">
        <v>0.38501871622762901</v>
      </c>
      <c r="L441" s="12">
        <v>0.60360257329538602</v>
      </c>
      <c r="M441" s="12">
        <v>0.414030731767841</v>
      </c>
      <c r="N441" s="12"/>
      <c r="O441" s="12"/>
    </row>
    <row r="442" spans="1:15" x14ac:dyDescent="0.3">
      <c r="A442" s="11" t="str">
        <f t="shared" si="6"/>
        <v>DISTRIBUCION VOLUMEN X CRITERIO (Consumiciones)TintoDE 25 A 34 AÑOS</v>
      </c>
      <c r="B442" s="11" t="s">
        <v>47</v>
      </c>
      <c r="C442" s="11" t="s">
        <v>81</v>
      </c>
      <c r="D442" s="11" t="s">
        <v>161</v>
      </c>
      <c r="E442" s="12">
        <v>2.3937073053940998</v>
      </c>
      <c r="F442" s="12">
        <v>2.5454153746849699</v>
      </c>
      <c r="G442" s="12">
        <v>2.3406844637042301</v>
      </c>
      <c r="H442" s="12">
        <v>1.6049946125652801</v>
      </c>
      <c r="I442" s="12">
        <v>2.2940756114960101</v>
      </c>
      <c r="J442" s="12">
        <v>2.5726071589811599</v>
      </c>
      <c r="K442" s="12">
        <v>1.33059493563612</v>
      </c>
      <c r="L442" s="12">
        <v>1.5734778324594501</v>
      </c>
      <c r="M442" s="12">
        <v>1.8740259023594901</v>
      </c>
      <c r="N442" s="12"/>
      <c r="O442" s="12"/>
    </row>
    <row r="443" spans="1:15" x14ac:dyDescent="0.3">
      <c r="A443" s="11" t="str">
        <f t="shared" si="6"/>
        <v>DISTRIBUCION VOLUMEN X CRITERIO (Consumiciones)TintoDE 35 A 49 AÑOS</v>
      </c>
      <c r="B443" s="11" t="s">
        <v>47</v>
      </c>
      <c r="C443" s="11" t="s">
        <v>81</v>
      </c>
      <c r="D443" s="11" t="s">
        <v>162</v>
      </c>
      <c r="E443" s="12">
        <v>13.329955485176599</v>
      </c>
      <c r="F443" s="12">
        <v>13.5999055317175</v>
      </c>
      <c r="G443" s="12">
        <v>12.5847726403123</v>
      </c>
      <c r="H443" s="12">
        <v>11.867182287901199</v>
      </c>
      <c r="I443" s="12">
        <v>11.134501493467701</v>
      </c>
      <c r="J443" s="12">
        <v>12.870105942635201</v>
      </c>
      <c r="K443" s="12">
        <v>9.7565016767641506</v>
      </c>
      <c r="L443" s="12">
        <v>8.6901742695950208</v>
      </c>
      <c r="M443" s="12">
        <v>8.0003121189679405</v>
      </c>
      <c r="N443" s="12"/>
      <c r="O443" s="12"/>
    </row>
    <row r="444" spans="1:15" x14ac:dyDescent="0.3">
      <c r="A444" s="11" t="str">
        <f t="shared" si="6"/>
        <v>DISTRIBUCION VOLUMEN X CRITERIO (Consumiciones)TintoDE 50 A 59 AÑOS</v>
      </c>
      <c r="B444" s="11" t="s">
        <v>47</v>
      </c>
      <c r="C444" s="11" t="s">
        <v>81</v>
      </c>
      <c r="D444" s="11" t="s">
        <v>163</v>
      </c>
      <c r="E444" s="12">
        <v>23.518082827990298</v>
      </c>
      <c r="F444" s="12">
        <v>20.329008486456701</v>
      </c>
      <c r="G444" s="12">
        <v>26.266980413446099</v>
      </c>
      <c r="H444" s="12">
        <v>22.679955672298799</v>
      </c>
      <c r="I444" s="12">
        <v>23.065833644278399</v>
      </c>
      <c r="J444" s="12">
        <v>23.729794411968001</v>
      </c>
      <c r="K444" s="12">
        <v>27.383809785707399</v>
      </c>
      <c r="L444" s="12">
        <v>22.759262998113201</v>
      </c>
      <c r="M444" s="12">
        <v>23.641992514065599</v>
      </c>
      <c r="N444" s="12"/>
      <c r="O444" s="12"/>
    </row>
    <row r="445" spans="1:15" x14ac:dyDescent="0.3">
      <c r="A445" s="11" t="str">
        <f t="shared" si="6"/>
        <v>DISTRIBUCION VOLUMEN X CRITERIO (Consumiciones)TintoDE 60 A 75 AÑOS</v>
      </c>
      <c r="B445" s="11" t="s">
        <v>47</v>
      </c>
      <c r="C445" s="11" t="s">
        <v>81</v>
      </c>
      <c r="D445" s="11" t="s">
        <v>164</v>
      </c>
      <c r="E445" s="12">
        <v>59.832667345389801</v>
      </c>
      <c r="F445" s="12">
        <v>63.002640181181903</v>
      </c>
      <c r="G445" s="12">
        <v>58.524893137171503</v>
      </c>
      <c r="H445" s="12">
        <v>63.6049824001161</v>
      </c>
      <c r="I445" s="12">
        <v>62.852110380640198</v>
      </c>
      <c r="J445" s="12">
        <v>60.265214551734502</v>
      </c>
      <c r="K445" s="12">
        <v>61.144067967607299</v>
      </c>
      <c r="L445" s="12">
        <v>66.373467234485503</v>
      </c>
      <c r="M445" s="12">
        <v>66.069645411060307</v>
      </c>
      <c r="N445" s="12"/>
      <c r="O445" s="12"/>
    </row>
    <row r="446" spans="1:15" x14ac:dyDescent="0.3">
      <c r="A446" s="11" t="str">
        <f t="shared" si="6"/>
        <v>DISTRIBUCION VOLUMEN X CRITERIO (Consumiciones)TintoNIVEL ALTO</v>
      </c>
      <c r="B446" s="11" t="s">
        <v>47</v>
      </c>
      <c r="C446" s="11" t="s">
        <v>81</v>
      </c>
      <c r="D446" s="11" t="s">
        <v>165</v>
      </c>
      <c r="E446" s="12">
        <v>28.100111414409898</v>
      </c>
      <c r="F446" s="12">
        <v>24.518559151376699</v>
      </c>
      <c r="G446" s="12">
        <v>28.142477611930801</v>
      </c>
      <c r="H446" s="12">
        <v>28.1437705343609</v>
      </c>
      <c r="I446" s="12">
        <v>24.349477022452</v>
      </c>
      <c r="J446" s="12">
        <v>23.414146431978899</v>
      </c>
      <c r="K446" s="12">
        <v>22.836054724139601</v>
      </c>
      <c r="L446" s="12">
        <v>21.033694849451798</v>
      </c>
      <c r="M446" s="12">
        <v>23.908302399695799</v>
      </c>
      <c r="N446" s="12"/>
      <c r="O446" s="12"/>
    </row>
    <row r="447" spans="1:15" x14ac:dyDescent="0.3">
      <c r="A447" s="11" t="str">
        <f t="shared" si="6"/>
        <v>DISTRIBUCION VOLUMEN X CRITERIO (Consumiciones)TintoNIVEL MEDIO ALTO</v>
      </c>
      <c r="B447" s="11" t="s">
        <v>47</v>
      </c>
      <c r="C447" s="11" t="s">
        <v>81</v>
      </c>
      <c r="D447" s="11" t="s">
        <v>166</v>
      </c>
      <c r="E447" s="12">
        <v>17.657026275898801</v>
      </c>
      <c r="F447" s="12">
        <v>15.3433384172136</v>
      </c>
      <c r="G447" s="12">
        <v>16.6106140586466</v>
      </c>
      <c r="H447" s="12">
        <v>17.525283259035099</v>
      </c>
      <c r="I447" s="12">
        <v>18.144210430246599</v>
      </c>
      <c r="J447" s="12">
        <v>14.768388739777899</v>
      </c>
      <c r="K447" s="12">
        <v>13.9529491390189</v>
      </c>
      <c r="L447" s="12">
        <v>13.867442152166801</v>
      </c>
      <c r="M447" s="12">
        <v>11.2942427758343</v>
      </c>
      <c r="N447" s="12"/>
      <c r="O447" s="12"/>
    </row>
    <row r="448" spans="1:15" x14ac:dyDescent="0.3">
      <c r="A448" s="11" t="str">
        <f t="shared" si="6"/>
        <v>DISTRIBUCION VOLUMEN X CRITERIO (Consumiciones)TintoNIVEL MEDIO</v>
      </c>
      <c r="B448" s="11" t="s">
        <v>47</v>
      </c>
      <c r="C448" s="11" t="s">
        <v>81</v>
      </c>
      <c r="D448" s="11" t="s">
        <v>167</v>
      </c>
      <c r="E448" s="12">
        <v>21.481564226295699</v>
      </c>
      <c r="F448" s="12">
        <v>23.244066596216999</v>
      </c>
      <c r="G448" s="12">
        <v>21.198020158421699</v>
      </c>
      <c r="H448" s="12">
        <v>20.7575347322054</v>
      </c>
      <c r="I448" s="12">
        <v>22.3574562560805</v>
      </c>
      <c r="J448" s="12">
        <v>25.593046446151298</v>
      </c>
      <c r="K448" s="12">
        <v>25.4493480019209</v>
      </c>
      <c r="L448" s="12">
        <v>22.3222106032058</v>
      </c>
      <c r="M448" s="12">
        <v>25.291021061352101</v>
      </c>
      <c r="N448" s="12"/>
      <c r="O448" s="12"/>
    </row>
    <row r="449" spans="1:15" x14ac:dyDescent="0.3">
      <c r="A449" s="11" t="str">
        <f t="shared" si="6"/>
        <v>DISTRIBUCION VOLUMEN X CRITERIO (Consumiciones)TintoNIVEL MEDIO BAJO</v>
      </c>
      <c r="B449" s="11" t="s">
        <v>47</v>
      </c>
      <c r="C449" s="11" t="s">
        <v>81</v>
      </c>
      <c r="D449" s="11" t="s">
        <v>168</v>
      </c>
      <c r="E449" s="12">
        <v>18.229446006219099</v>
      </c>
      <c r="F449" s="12">
        <v>14.7545925817184</v>
      </c>
      <c r="G449" s="12">
        <v>15.8457192902976</v>
      </c>
      <c r="H449" s="12">
        <v>15.7725490661315</v>
      </c>
      <c r="I449" s="12">
        <v>13.876720467926299</v>
      </c>
      <c r="J449" s="12">
        <v>13.2192154897454</v>
      </c>
      <c r="K449" s="12">
        <v>16.684806389517799</v>
      </c>
      <c r="L449" s="12">
        <v>17.833871392915899</v>
      </c>
      <c r="M449" s="12">
        <v>15.950505945550001</v>
      </c>
      <c r="N449" s="12"/>
      <c r="O449" s="12"/>
    </row>
    <row r="450" spans="1:15" x14ac:dyDescent="0.3">
      <c r="A450" s="11" t="str">
        <f t="shared" si="6"/>
        <v>DISTRIBUCION VOLUMEN X CRITERIO (Consumiciones)TintoNIVEL BAJO</v>
      </c>
      <c r="B450" s="11" t="s">
        <v>47</v>
      </c>
      <c r="C450" s="11" t="s">
        <v>81</v>
      </c>
      <c r="D450" s="11" t="s">
        <v>169</v>
      </c>
      <c r="E450" s="12">
        <v>14.5318411613297</v>
      </c>
      <c r="F450" s="12">
        <v>22.139440451923701</v>
      </c>
      <c r="G450" s="12">
        <v>18.203159323023101</v>
      </c>
      <c r="H450" s="12">
        <v>17.800883343894199</v>
      </c>
      <c r="I450" s="12">
        <v>21.272135823294601</v>
      </c>
      <c r="J450" s="12">
        <v>23.005214580956</v>
      </c>
      <c r="K450" s="12">
        <v>21.076841745402799</v>
      </c>
      <c r="L450" s="12">
        <v>24.942774294681399</v>
      </c>
      <c r="M450" s="12">
        <v>23.555927817567898</v>
      </c>
      <c r="N450" s="12"/>
      <c r="O450" s="12"/>
    </row>
    <row r="451" spans="1:15" x14ac:dyDescent="0.3">
      <c r="A451" s="11" t="str">
        <f t="shared" si="6"/>
        <v>DISTRIBUCION VOLUMEN X CRITERIO (Consumiciones)TintoHOMBRE</v>
      </c>
      <c r="B451" s="11" t="s">
        <v>47</v>
      </c>
      <c r="C451" s="11" t="s">
        <v>81</v>
      </c>
      <c r="D451" s="11" t="s">
        <v>170</v>
      </c>
      <c r="E451" s="12">
        <v>69.961590773635194</v>
      </c>
      <c r="F451" s="12">
        <v>63.015611359951102</v>
      </c>
      <c r="G451" s="12">
        <v>67.376388133566707</v>
      </c>
      <c r="H451" s="12">
        <v>66.620619917876496</v>
      </c>
      <c r="I451" s="12">
        <v>67.847450860847104</v>
      </c>
      <c r="J451" s="12">
        <v>65.579674676773394</v>
      </c>
      <c r="K451" s="12">
        <v>65.9773110779429</v>
      </c>
      <c r="L451" s="12">
        <v>67.512648816011804</v>
      </c>
      <c r="M451" s="12">
        <v>66.851629960468401</v>
      </c>
      <c r="N451" s="12"/>
      <c r="O451" s="12"/>
    </row>
    <row r="452" spans="1:15" x14ac:dyDescent="0.3">
      <c r="A452" s="11" t="str">
        <f t="shared" ref="A452:A515" si="7">B452&amp;C452&amp;D452</f>
        <v>DISTRIBUCION VOLUMEN X CRITERIO (Consumiciones)TintoMUJER</v>
      </c>
      <c r="B452" s="11" t="s">
        <v>47</v>
      </c>
      <c r="C452" s="11" t="s">
        <v>81</v>
      </c>
      <c r="D452" s="11" t="s">
        <v>171</v>
      </c>
      <c r="E452" s="12">
        <v>30.038401949133601</v>
      </c>
      <c r="F452" s="12">
        <v>36.984388640048898</v>
      </c>
      <c r="G452" s="12">
        <v>32.623611866433301</v>
      </c>
      <c r="H452" s="12">
        <v>33.379380082123497</v>
      </c>
      <c r="I452" s="12">
        <v>32.152549139152903</v>
      </c>
      <c r="J452" s="12">
        <v>34.420325323226599</v>
      </c>
      <c r="K452" s="12">
        <v>34.0226889220571</v>
      </c>
      <c r="L452" s="12">
        <v>32.487351183988203</v>
      </c>
      <c r="M452" s="12">
        <v>33.148355980118602</v>
      </c>
      <c r="N452" s="12"/>
      <c r="O452" s="12"/>
    </row>
    <row r="453" spans="1:15" x14ac:dyDescent="0.3">
      <c r="A453" s="11" t="str">
        <f t="shared" si="7"/>
        <v>DISTRIBUCION VOLUMEN X CRITERIO (Consumiciones)BlancoT.ESPAÑA</v>
      </c>
      <c r="B453" s="11" t="s">
        <v>47</v>
      </c>
      <c r="C453" s="11" t="s">
        <v>82</v>
      </c>
      <c r="D453" s="11" t="s">
        <v>142</v>
      </c>
      <c r="E453" s="12">
        <v>100</v>
      </c>
      <c r="F453" s="12">
        <v>100</v>
      </c>
      <c r="G453" s="12">
        <v>100</v>
      </c>
      <c r="H453" s="12">
        <v>100</v>
      </c>
      <c r="I453" s="12">
        <v>100</v>
      </c>
      <c r="J453" s="12">
        <v>100</v>
      </c>
      <c r="K453" s="12">
        <v>100</v>
      </c>
      <c r="L453" s="12">
        <v>100</v>
      </c>
      <c r="M453" s="12">
        <v>100</v>
      </c>
      <c r="N453" s="12"/>
      <c r="O453" s="12"/>
    </row>
    <row r="454" spans="1:15" x14ac:dyDescent="0.3">
      <c r="A454" s="11" t="str">
        <f t="shared" si="7"/>
        <v>DISTRIBUCION VOLUMEN X CRITERIO (Consumiciones)BlancoBCN AM</v>
      </c>
      <c r="B454" s="11" t="s">
        <v>47</v>
      </c>
      <c r="C454" s="11" t="s">
        <v>82</v>
      </c>
      <c r="D454" s="11" t="s">
        <v>143</v>
      </c>
      <c r="E454" s="12">
        <v>5.5993282032409804</v>
      </c>
      <c r="F454" s="12">
        <v>4.8077237008403397</v>
      </c>
      <c r="G454" s="12">
        <v>4.3205407422392401</v>
      </c>
      <c r="H454" s="12">
        <v>4.53416980135815</v>
      </c>
      <c r="I454" s="12">
        <v>4.7898271182541796</v>
      </c>
      <c r="J454" s="12">
        <v>4.1072126925829604</v>
      </c>
      <c r="K454" s="12">
        <v>3.5541734505688498</v>
      </c>
      <c r="L454" s="12">
        <v>3.8970089767461</v>
      </c>
      <c r="M454" s="12">
        <v>5.0569009573741903</v>
      </c>
      <c r="N454" s="12"/>
      <c r="O454" s="12"/>
    </row>
    <row r="455" spans="1:15" x14ac:dyDescent="0.3">
      <c r="A455" s="11" t="str">
        <f t="shared" si="7"/>
        <v>DISTRIBUCION VOLUMEN X CRITERIO (Consumiciones)BlancoREST.CAT ARAGON</v>
      </c>
      <c r="B455" s="11" t="s">
        <v>47</v>
      </c>
      <c r="C455" s="11" t="s">
        <v>82</v>
      </c>
      <c r="D455" s="11" t="s">
        <v>144</v>
      </c>
      <c r="E455" s="12">
        <v>12.6753341310149</v>
      </c>
      <c r="F455" s="12">
        <v>12.2278529510452</v>
      </c>
      <c r="G455" s="12">
        <v>14.0585682429644</v>
      </c>
      <c r="H455" s="12">
        <v>10.9361098085954</v>
      </c>
      <c r="I455" s="12">
        <v>12.166508243512499</v>
      </c>
      <c r="J455" s="12">
        <v>11.878378461933201</v>
      </c>
      <c r="K455" s="12">
        <v>14.1427856662238</v>
      </c>
      <c r="L455" s="12">
        <v>14.190961837475699</v>
      </c>
      <c r="M455" s="12">
        <v>15.826987416244</v>
      </c>
      <c r="N455" s="12"/>
      <c r="O455" s="12"/>
    </row>
    <row r="456" spans="1:15" x14ac:dyDescent="0.3">
      <c r="A456" s="11" t="str">
        <f t="shared" si="7"/>
        <v>DISTRIBUCION VOLUMEN X CRITERIO (Consumiciones)BlancoLEVANTE</v>
      </c>
      <c r="B456" s="11" t="s">
        <v>47</v>
      </c>
      <c r="C456" s="11" t="s">
        <v>82</v>
      </c>
      <c r="D456" s="11" t="s">
        <v>145</v>
      </c>
      <c r="E456" s="12">
        <v>7.9121742020266197</v>
      </c>
      <c r="F456" s="12">
        <v>6.5107322355706696</v>
      </c>
      <c r="G456" s="12">
        <v>6.0527959872999499</v>
      </c>
      <c r="H456" s="12">
        <v>6.7955970798441703</v>
      </c>
      <c r="I456" s="12">
        <v>8.4924141970061306</v>
      </c>
      <c r="J456" s="12">
        <v>5.7986850179849698</v>
      </c>
      <c r="K456" s="12">
        <v>7.7878909502669202</v>
      </c>
      <c r="L456" s="12">
        <v>8.7437226572552493</v>
      </c>
      <c r="M456" s="12">
        <v>11.596917639646</v>
      </c>
      <c r="N456" s="12"/>
      <c r="O456" s="12"/>
    </row>
    <row r="457" spans="1:15" x14ac:dyDescent="0.3">
      <c r="A457" s="11" t="str">
        <f t="shared" si="7"/>
        <v>DISTRIBUCION VOLUMEN X CRITERIO (Consumiciones)BlancoANDALUCIA</v>
      </c>
      <c r="B457" s="11" t="s">
        <v>47</v>
      </c>
      <c r="C457" s="11" t="s">
        <v>82</v>
      </c>
      <c r="D457" s="11" t="s">
        <v>146</v>
      </c>
      <c r="E457" s="12">
        <v>8.8095131125239803</v>
      </c>
      <c r="F457" s="12">
        <v>10.6131576535451</v>
      </c>
      <c r="G457" s="12">
        <v>11.0520679515559</v>
      </c>
      <c r="H457" s="12">
        <v>11.573030656204301</v>
      </c>
      <c r="I457" s="12">
        <v>11.794793320580199</v>
      </c>
      <c r="J457" s="12">
        <v>12.5121110662839</v>
      </c>
      <c r="K457" s="12">
        <v>13.782702343408801</v>
      </c>
      <c r="L457" s="12">
        <v>9.5539048088630008</v>
      </c>
      <c r="M457" s="12">
        <v>11.7876315180978</v>
      </c>
      <c r="N457" s="12"/>
      <c r="O457" s="12"/>
    </row>
    <row r="458" spans="1:15" x14ac:dyDescent="0.3">
      <c r="A458" s="11" t="str">
        <f t="shared" si="7"/>
        <v>DISTRIBUCION VOLUMEN X CRITERIO (Consumiciones)BlancoMDD AM</v>
      </c>
      <c r="B458" s="11" t="s">
        <v>47</v>
      </c>
      <c r="C458" s="11" t="s">
        <v>82</v>
      </c>
      <c r="D458" s="11" t="s">
        <v>147</v>
      </c>
      <c r="E458" s="12">
        <v>17.158533596114601</v>
      </c>
      <c r="F458" s="12">
        <v>18.660798261034401</v>
      </c>
      <c r="G458" s="12">
        <v>17.442575452653799</v>
      </c>
      <c r="H458" s="12">
        <v>21.0908247067742</v>
      </c>
      <c r="I458" s="12">
        <v>15.6498136599979</v>
      </c>
      <c r="J458" s="12">
        <v>20.507339290710402</v>
      </c>
      <c r="K458" s="12">
        <v>21.923094385607701</v>
      </c>
      <c r="L458" s="12">
        <v>19.723180592409001</v>
      </c>
      <c r="M458" s="12">
        <v>13.555628833053399</v>
      </c>
      <c r="N458" s="12"/>
      <c r="O458" s="12"/>
    </row>
    <row r="459" spans="1:15" x14ac:dyDescent="0.3">
      <c r="A459" s="11" t="str">
        <f t="shared" si="7"/>
        <v>DISTRIBUCION VOLUMEN X CRITERIO (Consumiciones)BlancoRTO CENTRO</v>
      </c>
      <c r="B459" s="11" t="s">
        <v>47</v>
      </c>
      <c r="C459" s="11" t="s">
        <v>82</v>
      </c>
      <c r="D459" s="11" t="s">
        <v>148</v>
      </c>
      <c r="E459" s="12">
        <v>6.4594962977840904</v>
      </c>
      <c r="F459" s="12">
        <v>10.054582623482601</v>
      </c>
      <c r="G459" s="12">
        <v>7.0580250312278796</v>
      </c>
      <c r="H459" s="12">
        <v>8.8007877934354806</v>
      </c>
      <c r="I459" s="12">
        <v>7.6620477173184502</v>
      </c>
      <c r="J459" s="12">
        <v>8.6273841488014895</v>
      </c>
      <c r="K459" s="12">
        <v>9.9432467748277205</v>
      </c>
      <c r="L459" s="12">
        <v>11.3259849875762</v>
      </c>
      <c r="M459" s="12">
        <v>10.113724716046599</v>
      </c>
      <c r="N459" s="12"/>
      <c r="O459" s="12"/>
    </row>
    <row r="460" spans="1:15" x14ac:dyDescent="0.3">
      <c r="A460" s="11" t="str">
        <f t="shared" si="7"/>
        <v>DISTRIBUCION VOLUMEN X CRITERIO (Consumiciones)BlancoNORTE-CENTRO</v>
      </c>
      <c r="B460" s="11" t="s">
        <v>47</v>
      </c>
      <c r="C460" s="11" t="s">
        <v>82</v>
      </c>
      <c r="D460" s="11" t="s">
        <v>149</v>
      </c>
      <c r="E460" s="12">
        <v>23.599008425869499</v>
      </c>
      <c r="F460" s="12">
        <v>22.889346672430701</v>
      </c>
      <c r="G460" s="12">
        <v>25.986515613163402</v>
      </c>
      <c r="H460" s="12">
        <v>21.924418321349702</v>
      </c>
      <c r="I460" s="12">
        <v>22.1522964306536</v>
      </c>
      <c r="J460" s="12">
        <v>24.531996556036301</v>
      </c>
      <c r="K460" s="12">
        <v>15.3892136182315</v>
      </c>
      <c r="L460" s="12">
        <v>17.280506555771101</v>
      </c>
      <c r="M460" s="12">
        <v>18.0351312910968</v>
      </c>
      <c r="N460" s="12"/>
      <c r="O460" s="12"/>
    </row>
    <row r="461" spans="1:15" x14ac:dyDescent="0.3">
      <c r="A461" s="11" t="str">
        <f t="shared" si="7"/>
        <v>DISTRIBUCION VOLUMEN X CRITERIO (Consumiciones)BlancoNOROESTE</v>
      </c>
      <c r="B461" s="11" t="s">
        <v>47</v>
      </c>
      <c r="C461" s="11" t="s">
        <v>82</v>
      </c>
      <c r="D461" s="11" t="s">
        <v>150</v>
      </c>
      <c r="E461" s="12">
        <v>17.786628548851599</v>
      </c>
      <c r="F461" s="12">
        <v>14.235790167653899</v>
      </c>
      <c r="G461" s="12">
        <v>14.028918744610101</v>
      </c>
      <c r="H461" s="12">
        <v>14.3450698206096</v>
      </c>
      <c r="I461" s="12">
        <v>17.292309227895299</v>
      </c>
      <c r="J461" s="12">
        <v>12.0369082233135</v>
      </c>
      <c r="K461" s="12">
        <v>13.476893264890499</v>
      </c>
      <c r="L461" s="12">
        <v>15.284732178963999</v>
      </c>
      <c r="M461" s="12">
        <v>14.027073952312501</v>
      </c>
      <c r="N461" s="12"/>
      <c r="O461" s="12"/>
    </row>
    <row r="462" spans="1:15" x14ac:dyDescent="0.3">
      <c r="A462" s="11" t="str">
        <f t="shared" si="7"/>
        <v>DISTRIBUCION VOLUMEN X CRITERIO (Consumiciones)Blanco&lt;2MIL</v>
      </c>
      <c r="B462" s="11" t="s">
        <v>47</v>
      </c>
      <c r="C462" s="11" t="s">
        <v>82</v>
      </c>
      <c r="D462" s="11" t="s">
        <v>151</v>
      </c>
      <c r="E462" s="12">
        <v>5.5812581389617701</v>
      </c>
      <c r="F462" s="12">
        <v>6.96182166555674</v>
      </c>
      <c r="G462" s="12">
        <v>10.044113141802301</v>
      </c>
      <c r="H462" s="12">
        <v>6.1410103918118102</v>
      </c>
      <c r="I462" s="12">
        <v>8.7205534542637402</v>
      </c>
      <c r="J462" s="12">
        <v>4.9836303520169896</v>
      </c>
      <c r="K462" s="12">
        <v>4.7898677786061201</v>
      </c>
      <c r="L462" s="12">
        <v>7.1520251201837297</v>
      </c>
      <c r="M462" s="12">
        <v>6.9038615158222401</v>
      </c>
      <c r="N462" s="12"/>
      <c r="O462" s="12"/>
    </row>
    <row r="463" spans="1:15" x14ac:dyDescent="0.3">
      <c r="A463" s="11" t="str">
        <f t="shared" si="7"/>
        <v>DISTRIBUCION VOLUMEN X CRITERIO (Consumiciones)Blanco2-5MIL</v>
      </c>
      <c r="B463" s="11" t="s">
        <v>47</v>
      </c>
      <c r="C463" s="11" t="s">
        <v>82</v>
      </c>
      <c r="D463" s="11" t="s">
        <v>152</v>
      </c>
      <c r="E463" s="12">
        <v>4.7214104824872303</v>
      </c>
      <c r="F463" s="12">
        <v>7.2187801043269202</v>
      </c>
      <c r="G463" s="12">
        <v>8.6095138546172798</v>
      </c>
      <c r="H463" s="12">
        <v>8.0607476448874493</v>
      </c>
      <c r="I463" s="12">
        <v>6.8185931495095904</v>
      </c>
      <c r="J463" s="12">
        <v>12.836006733351001</v>
      </c>
      <c r="K463" s="12">
        <v>4.6374467768254304</v>
      </c>
      <c r="L463" s="12">
        <v>4.3712752775092598</v>
      </c>
      <c r="M463" s="12">
        <v>5.5040542184863002</v>
      </c>
      <c r="N463" s="12"/>
      <c r="O463" s="12"/>
    </row>
    <row r="464" spans="1:15" x14ac:dyDescent="0.3">
      <c r="A464" s="11" t="str">
        <f t="shared" si="7"/>
        <v>DISTRIBUCION VOLUMEN X CRITERIO (Consumiciones)Blanco5-10MIL</v>
      </c>
      <c r="B464" s="11" t="s">
        <v>47</v>
      </c>
      <c r="C464" s="11" t="s">
        <v>82</v>
      </c>
      <c r="D464" s="11" t="s">
        <v>153</v>
      </c>
      <c r="E464" s="12">
        <v>8.1404978880818799</v>
      </c>
      <c r="F464" s="12">
        <v>6.8480344394483401</v>
      </c>
      <c r="G464" s="12">
        <v>7.5150451013289903</v>
      </c>
      <c r="H464" s="12">
        <v>8.3831662074799596</v>
      </c>
      <c r="I464" s="12">
        <v>8.5153679273095495</v>
      </c>
      <c r="J464" s="12">
        <v>9.1913100201104001</v>
      </c>
      <c r="K464" s="12">
        <v>9.6634170526642702</v>
      </c>
      <c r="L464" s="12">
        <v>9.7666219018764497</v>
      </c>
      <c r="M464" s="12">
        <v>8.0197136075210693</v>
      </c>
      <c r="N464" s="12"/>
      <c r="O464" s="12"/>
    </row>
    <row r="465" spans="1:15" x14ac:dyDescent="0.3">
      <c r="A465" s="11" t="str">
        <f t="shared" si="7"/>
        <v>DISTRIBUCION VOLUMEN X CRITERIO (Consumiciones)Blanco10-30MIL</v>
      </c>
      <c r="B465" s="11" t="s">
        <v>47</v>
      </c>
      <c r="C465" s="11" t="s">
        <v>82</v>
      </c>
      <c r="D465" s="11" t="s">
        <v>154</v>
      </c>
      <c r="E465" s="12">
        <v>19.358545752940302</v>
      </c>
      <c r="F465" s="12">
        <v>17.704937571812799</v>
      </c>
      <c r="G465" s="12">
        <v>15.829714186756901</v>
      </c>
      <c r="H465" s="12">
        <v>16.869531597610301</v>
      </c>
      <c r="I465" s="12">
        <v>15.8244702298876</v>
      </c>
      <c r="J465" s="12">
        <v>14.435888636929199</v>
      </c>
      <c r="K465" s="12">
        <v>16.706206260289399</v>
      </c>
      <c r="L465" s="12">
        <v>16.654547735053001</v>
      </c>
      <c r="M465" s="12">
        <v>17.986282893539698</v>
      </c>
      <c r="N465" s="12"/>
      <c r="O465" s="12"/>
    </row>
    <row r="466" spans="1:15" x14ac:dyDescent="0.3">
      <c r="A466" s="11" t="str">
        <f t="shared" si="7"/>
        <v>DISTRIBUCION VOLUMEN X CRITERIO (Consumiciones)Blanco30-100MIL</v>
      </c>
      <c r="B466" s="11" t="s">
        <v>47</v>
      </c>
      <c r="C466" s="11" t="s">
        <v>82</v>
      </c>
      <c r="D466" s="11" t="s">
        <v>155</v>
      </c>
      <c r="E466" s="12">
        <v>16.569340485599099</v>
      </c>
      <c r="F466" s="12">
        <v>17.289734367974798</v>
      </c>
      <c r="G466" s="12">
        <v>12.025011037021899</v>
      </c>
      <c r="H466" s="12">
        <v>13.9549195551228</v>
      </c>
      <c r="I466" s="12">
        <v>16.677410356511601</v>
      </c>
      <c r="J466" s="12">
        <v>13.6503310255067</v>
      </c>
      <c r="K466" s="12">
        <v>17.0886276525322</v>
      </c>
      <c r="L466" s="12">
        <v>15.6866464684473</v>
      </c>
      <c r="M466" s="12">
        <v>18.9822196685382</v>
      </c>
      <c r="N466" s="12"/>
      <c r="O466" s="12"/>
    </row>
    <row r="467" spans="1:15" x14ac:dyDescent="0.3">
      <c r="A467" s="11" t="str">
        <f t="shared" si="7"/>
        <v>DISTRIBUCION VOLUMEN X CRITERIO (Consumiciones)Blanco100-200MIL</v>
      </c>
      <c r="B467" s="11" t="s">
        <v>47</v>
      </c>
      <c r="C467" s="11" t="s">
        <v>82</v>
      </c>
      <c r="D467" s="11" t="s">
        <v>156</v>
      </c>
      <c r="E467" s="12">
        <v>10.7385800166892</v>
      </c>
      <c r="F467" s="12">
        <v>10.179722217086701</v>
      </c>
      <c r="G467" s="12">
        <v>10.3555221802399</v>
      </c>
      <c r="H467" s="12">
        <v>10.4887123148042</v>
      </c>
      <c r="I467" s="12">
        <v>10.515918552431</v>
      </c>
      <c r="J467" s="12">
        <v>12.2182650646361</v>
      </c>
      <c r="K467" s="12">
        <v>11.130247289692999</v>
      </c>
      <c r="L467" s="12">
        <v>10.677124759686601</v>
      </c>
      <c r="M467" s="12">
        <v>13.000617957226799</v>
      </c>
      <c r="N467" s="12"/>
      <c r="O467" s="12"/>
    </row>
    <row r="468" spans="1:15" x14ac:dyDescent="0.3">
      <c r="A468" s="11" t="str">
        <f t="shared" si="7"/>
        <v>DISTRIBUCION VOLUMEN X CRITERIO (Consumiciones)Blanco200-500MIL</v>
      </c>
      <c r="B468" s="11" t="s">
        <v>47</v>
      </c>
      <c r="C468" s="11" t="s">
        <v>82</v>
      </c>
      <c r="D468" s="11" t="s">
        <v>157</v>
      </c>
      <c r="E468" s="12">
        <v>15.257576047882001</v>
      </c>
      <c r="F468" s="12">
        <v>12.555694848676399</v>
      </c>
      <c r="G468" s="12">
        <v>13.072458388389</v>
      </c>
      <c r="H468" s="12">
        <v>12.7802989333395</v>
      </c>
      <c r="I468" s="12">
        <v>14.6735216079047</v>
      </c>
      <c r="J468" s="12">
        <v>11.421717066324099</v>
      </c>
      <c r="K468" s="12">
        <v>12.0483237821439</v>
      </c>
      <c r="L468" s="12">
        <v>12.771744983424099</v>
      </c>
      <c r="M468" s="12">
        <v>13.1454022842728</v>
      </c>
      <c r="N468" s="12"/>
      <c r="O468" s="12"/>
    </row>
    <row r="469" spans="1:15" x14ac:dyDescent="0.3">
      <c r="A469" s="11" t="str">
        <f t="shared" si="7"/>
        <v>DISTRIBUCION VOLUMEN X CRITERIO (Consumiciones)Blanco&gt;500MIL</v>
      </c>
      <c r="B469" s="11" t="s">
        <v>47</v>
      </c>
      <c r="C469" s="11" t="s">
        <v>82</v>
      </c>
      <c r="D469" s="11" t="s">
        <v>158</v>
      </c>
      <c r="E469" s="12">
        <v>19.632811008269901</v>
      </c>
      <c r="F469" s="12">
        <v>21.241259050720199</v>
      </c>
      <c r="G469" s="12">
        <v>22.548625992701002</v>
      </c>
      <c r="H469" s="12">
        <v>23.321621343115101</v>
      </c>
      <c r="I469" s="12">
        <v>18.254174637400499</v>
      </c>
      <c r="J469" s="12">
        <v>21.262866558772298</v>
      </c>
      <c r="K469" s="12">
        <v>23.935867947503699</v>
      </c>
      <c r="L469" s="12">
        <v>22.920018078920101</v>
      </c>
      <c r="M469" s="12">
        <v>16.457847854592899</v>
      </c>
      <c r="N469" s="12"/>
      <c r="O469" s="12"/>
    </row>
    <row r="470" spans="1:15" x14ac:dyDescent="0.3">
      <c r="A470" s="11" t="str">
        <f t="shared" si="7"/>
        <v>DISTRIBUCION VOLUMEN X CRITERIO (Consumiciones)BlancoDE 15 A 19 AÑOS</v>
      </c>
      <c r="B470" s="11" t="s">
        <v>47</v>
      </c>
      <c r="C470" s="11" t="s">
        <v>82</v>
      </c>
      <c r="D470" s="11" t="s">
        <v>159</v>
      </c>
      <c r="E470" s="12" t="s">
        <v>134</v>
      </c>
      <c r="F470" s="12" t="s">
        <v>134</v>
      </c>
      <c r="G470" s="12" t="s">
        <v>134</v>
      </c>
      <c r="H470" s="12" t="s">
        <v>134</v>
      </c>
      <c r="I470" s="12" t="s">
        <v>134</v>
      </c>
      <c r="J470" s="12">
        <v>0.35862722184350998</v>
      </c>
      <c r="K470" s="12" t="s">
        <v>134</v>
      </c>
      <c r="L470" s="12" t="s">
        <v>134</v>
      </c>
      <c r="M470" s="12" t="s">
        <v>134</v>
      </c>
      <c r="N470" s="12"/>
      <c r="O470" s="12"/>
    </row>
    <row r="471" spans="1:15" x14ac:dyDescent="0.3">
      <c r="A471" s="11" t="str">
        <f t="shared" si="7"/>
        <v>DISTRIBUCION VOLUMEN X CRITERIO (Consumiciones)BlancoDE 20 A 24 AÑOS</v>
      </c>
      <c r="B471" s="11" t="s">
        <v>47</v>
      </c>
      <c r="C471" s="11" t="s">
        <v>82</v>
      </c>
      <c r="D471" s="11" t="s">
        <v>160</v>
      </c>
      <c r="E471" s="12">
        <v>0.58472019149643295</v>
      </c>
      <c r="F471" s="12">
        <v>1.26654658699292</v>
      </c>
      <c r="G471" s="12">
        <v>0.79422875387848901</v>
      </c>
      <c r="H471" s="12">
        <v>1.09692607187277</v>
      </c>
      <c r="I471" s="12">
        <v>1.19381343260891</v>
      </c>
      <c r="J471" s="12">
        <v>0.50955746302917304</v>
      </c>
      <c r="K471" s="12">
        <v>2.52346586951843</v>
      </c>
      <c r="L471" s="12">
        <v>0.14920515465478101</v>
      </c>
      <c r="M471" s="12">
        <v>0.833532763312824</v>
      </c>
      <c r="N471" s="12"/>
      <c r="O471" s="12"/>
    </row>
    <row r="472" spans="1:15" x14ac:dyDescent="0.3">
      <c r="A472" s="11" t="str">
        <f t="shared" si="7"/>
        <v>DISTRIBUCION VOLUMEN X CRITERIO (Consumiciones)BlancoDE 25 A 34 AÑOS</v>
      </c>
      <c r="B472" s="11" t="s">
        <v>47</v>
      </c>
      <c r="C472" s="11" t="s">
        <v>82</v>
      </c>
      <c r="D472" s="11" t="s">
        <v>161</v>
      </c>
      <c r="E472" s="12">
        <v>4.3799721582263702</v>
      </c>
      <c r="F472" s="12">
        <v>5.4422132632313502</v>
      </c>
      <c r="G472" s="12">
        <v>3.8691162577953202</v>
      </c>
      <c r="H472" s="12">
        <v>3.9725210907687898</v>
      </c>
      <c r="I472" s="12">
        <v>3.1078336173492498</v>
      </c>
      <c r="J472" s="12">
        <v>3.8532686739966802</v>
      </c>
      <c r="K472" s="12">
        <v>3.2707101599169701</v>
      </c>
      <c r="L472" s="12">
        <v>2.9991483877106599</v>
      </c>
      <c r="M472" s="12">
        <v>2.2926713066762501</v>
      </c>
      <c r="N472" s="12"/>
      <c r="O472" s="12"/>
    </row>
    <row r="473" spans="1:15" x14ac:dyDescent="0.3">
      <c r="A473" s="11" t="str">
        <f t="shared" si="7"/>
        <v>DISTRIBUCION VOLUMEN X CRITERIO (Consumiciones)BlancoDE 35 A 49 AÑOS</v>
      </c>
      <c r="B473" s="11" t="s">
        <v>47</v>
      </c>
      <c r="C473" s="11" t="s">
        <v>82</v>
      </c>
      <c r="D473" s="11" t="s">
        <v>162</v>
      </c>
      <c r="E473" s="12">
        <v>10.842154189513</v>
      </c>
      <c r="F473" s="12">
        <v>11.735303384744199</v>
      </c>
      <c r="G473" s="12">
        <v>8.6728160772036293</v>
      </c>
      <c r="H473" s="12">
        <v>9.8035548959101408</v>
      </c>
      <c r="I473" s="12">
        <v>10.902152659988699</v>
      </c>
      <c r="J473" s="12">
        <v>11.2966299238402</v>
      </c>
      <c r="K473" s="12">
        <v>9.1520523328299692</v>
      </c>
      <c r="L473" s="12">
        <v>9.8899780933659507</v>
      </c>
      <c r="M473" s="12">
        <v>9.24390121065945</v>
      </c>
      <c r="N473" s="12"/>
      <c r="O473" s="12"/>
    </row>
    <row r="474" spans="1:15" x14ac:dyDescent="0.3">
      <c r="A474" s="11" t="str">
        <f t="shared" si="7"/>
        <v>DISTRIBUCION VOLUMEN X CRITERIO (Consumiciones)BlancoDE 50 A 59 AÑOS</v>
      </c>
      <c r="B474" s="11" t="s">
        <v>47</v>
      </c>
      <c r="C474" s="11" t="s">
        <v>82</v>
      </c>
      <c r="D474" s="11" t="s">
        <v>163</v>
      </c>
      <c r="E474" s="12">
        <v>24.870285348448299</v>
      </c>
      <c r="F474" s="12">
        <v>25.562211642588501</v>
      </c>
      <c r="G474" s="12">
        <v>26.436744565844101</v>
      </c>
      <c r="H474" s="12">
        <v>24.020478475473499</v>
      </c>
      <c r="I474" s="12">
        <v>28.1066031387615</v>
      </c>
      <c r="J474" s="12">
        <v>22.726647746506998</v>
      </c>
      <c r="K474" s="12">
        <v>24.928790593311799</v>
      </c>
      <c r="L474" s="12">
        <v>27.411998261309598</v>
      </c>
      <c r="M474" s="12">
        <v>27.210310952694499</v>
      </c>
      <c r="N474" s="12"/>
      <c r="O474" s="12"/>
    </row>
    <row r="475" spans="1:15" x14ac:dyDescent="0.3">
      <c r="A475" s="11" t="str">
        <f t="shared" si="7"/>
        <v>DISTRIBUCION VOLUMEN X CRITERIO (Consumiciones)BlancoDE 60 A 75 AÑOS</v>
      </c>
      <c r="B475" s="11" t="s">
        <v>47</v>
      </c>
      <c r="C475" s="11" t="s">
        <v>82</v>
      </c>
      <c r="D475" s="11" t="s">
        <v>164</v>
      </c>
      <c r="E475" s="12">
        <v>59.322897843683002</v>
      </c>
      <c r="F475" s="12">
        <v>55.993723549003398</v>
      </c>
      <c r="G475" s="12">
        <v>60.227116089279299</v>
      </c>
      <c r="H475" s="12">
        <v>61.106513474846402</v>
      </c>
      <c r="I475" s="12">
        <v>56.689599464842601</v>
      </c>
      <c r="J475" s="12">
        <v>61.255292311830203</v>
      </c>
      <c r="K475" s="12">
        <v>60.125002383635398</v>
      </c>
      <c r="L475" s="12">
        <v>59.549670535469097</v>
      </c>
      <c r="M475" s="12">
        <v>60.4195639155623</v>
      </c>
      <c r="N475" s="12"/>
      <c r="O475" s="12"/>
    </row>
    <row r="476" spans="1:15" x14ac:dyDescent="0.3">
      <c r="A476" s="11" t="str">
        <f t="shared" si="7"/>
        <v>DISTRIBUCION VOLUMEN X CRITERIO (Consumiciones)BlancoNIVEL ALTO</v>
      </c>
      <c r="B476" s="11" t="s">
        <v>47</v>
      </c>
      <c r="C476" s="11" t="s">
        <v>82</v>
      </c>
      <c r="D476" s="11" t="s">
        <v>165</v>
      </c>
      <c r="E476" s="12">
        <v>31.5789305032595</v>
      </c>
      <c r="F476" s="12">
        <v>30.544988378180999</v>
      </c>
      <c r="G476" s="12">
        <v>33.765707613856101</v>
      </c>
      <c r="H476" s="12">
        <v>33.090008315686099</v>
      </c>
      <c r="I476" s="12">
        <v>31.844372717020999</v>
      </c>
      <c r="J476" s="12">
        <v>35.355780928046201</v>
      </c>
      <c r="K476" s="12">
        <v>27.2027651987407</v>
      </c>
      <c r="L476" s="12">
        <v>25.438026716145799</v>
      </c>
      <c r="M476" s="12">
        <v>25.843783648065099</v>
      </c>
      <c r="N476" s="12"/>
      <c r="O476" s="12"/>
    </row>
    <row r="477" spans="1:15" x14ac:dyDescent="0.3">
      <c r="A477" s="11" t="str">
        <f t="shared" si="7"/>
        <v>DISTRIBUCION VOLUMEN X CRITERIO (Consumiciones)BlancoNIVEL MEDIO ALTO</v>
      </c>
      <c r="B477" s="11" t="s">
        <v>47</v>
      </c>
      <c r="C477" s="11" t="s">
        <v>82</v>
      </c>
      <c r="D477" s="11" t="s">
        <v>166</v>
      </c>
      <c r="E477" s="12">
        <v>15.317336095927899</v>
      </c>
      <c r="F477" s="12">
        <v>14.3712436585463</v>
      </c>
      <c r="G477" s="12">
        <v>15.2813964929256</v>
      </c>
      <c r="H477" s="12">
        <v>11.7315519179199</v>
      </c>
      <c r="I477" s="12">
        <v>15.8322668965235</v>
      </c>
      <c r="J477" s="12">
        <v>11.891127156148499</v>
      </c>
      <c r="K477" s="12">
        <v>18.924630808919598</v>
      </c>
      <c r="L477" s="12">
        <v>18.135669752625901</v>
      </c>
      <c r="M477" s="12">
        <v>16.913132712288199</v>
      </c>
      <c r="N477" s="12"/>
      <c r="O477" s="12"/>
    </row>
    <row r="478" spans="1:15" x14ac:dyDescent="0.3">
      <c r="A478" s="11" t="str">
        <f t="shared" si="7"/>
        <v>DISTRIBUCION VOLUMEN X CRITERIO (Consumiciones)BlancoNIVEL MEDIO</v>
      </c>
      <c r="B478" s="11" t="s">
        <v>47</v>
      </c>
      <c r="C478" s="11" t="s">
        <v>82</v>
      </c>
      <c r="D478" s="11" t="s">
        <v>167</v>
      </c>
      <c r="E478" s="12">
        <v>28.464791123931601</v>
      </c>
      <c r="F478" s="12">
        <v>26.373516492204999</v>
      </c>
      <c r="G478" s="12">
        <v>26.745319118451601</v>
      </c>
      <c r="H478" s="12">
        <v>26.713886077496401</v>
      </c>
      <c r="I478" s="12">
        <v>27.6744979263974</v>
      </c>
      <c r="J478" s="12">
        <v>23.661012259459699</v>
      </c>
      <c r="K478" s="12">
        <v>29.710031881691801</v>
      </c>
      <c r="L478" s="12">
        <v>27.101456045084799</v>
      </c>
      <c r="M478" s="12">
        <v>28.526703214737701</v>
      </c>
      <c r="N478" s="12"/>
      <c r="O478" s="12"/>
    </row>
    <row r="479" spans="1:15" x14ac:dyDescent="0.3">
      <c r="A479" s="11" t="str">
        <f t="shared" si="7"/>
        <v>DISTRIBUCION VOLUMEN X CRITERIO (Consumiciones)BlancoNIVEL MEDIO BAJO</v>
      </c>
      <c r="B479" s="11" t="s">
        <v>47</v>
      </c>
      <c r="C479" s="11" t="s">
        <v>82</v>
      </c>
      <c r="D479" s="11" t="s">
        <v>168</v>
      </c>
      <c r="E479" s="12">
        <v>13.7136591847131</v>
      </c>
      <c r="F479" s="12">
        <v>14.5404041615907</v>
      </c>
      <c r="G479" s="12">
        <v>12.402758692455601</v>
      </c>
      <c r="H479" s="12">
        <v>12.1771281086966</v>
      </c>
      <c r="I479" s="12">
        <v>11.471900932427101</v>
      </c>
      <c r="J479" s="12">
        <v>11.904803309172999</v>
      </c>
      <c r="K479" s="12">
        <v>11.9299955777887</v>
      </c>
      <c r="L479" s="12">
        <v>11.405527910954801</v>
      </c>
      <c r="M479" s="12">
        <v>13.3024979661818</v>
      </c>
      <c r="N479" s="12"/>
      <c r="O479" s="12"/>
    </row>
    <row r="480" spans="1:15" x14ac:dyDescent="0.3">
      <c r="A480" s="11" t="str">
        <f t="shared" si="7"/>
        <v>DISTRIBUCION VOLUMEN X CRITERIO (Consumiciones)BlancoNIVEL BAJO</v>
      </c>
      <c r="B480" s="11" t="s">
        <v>47</v>
      </c>
      <c r="C480" s="11" t="s">
        <v>82</v>
      </c>
      <c r="D480" s="11" t="s">
        <v>169</v>
      </c>
      <c r="E480" s="12">
        <v>10.925296306108899</v>
      </c>
      <c r="F480" s="12">
        <v>14.16983157508</v>
      </c>
      <c r="G480" s="12">
        <v>11.804821965168401</v>
      </c>
      <c r="H480" s="12">
        <v>16.287437562457502</v>
      </c>
      <c r="I480" s="12">
        <v>13.1769714428493</v>
      </c>
      <c r="J480" s="12">
        <v>17.1872879404077</v>
      </c>
      <c r="K480" s="12">
        <v>12.232581073117201</v>
      </c>
      <c r="L480" s="12">
        <v>17.919328225389599</v>
      </c>
      <c r="M480" s="12">
        <v>15.4138787825985</v>
      </c>
      <c r="N480" s="12"/>
      <c r="O480" s="12"/>
    </row>
    <row r="481" spans="1:15" x14ac:dyDescent="0.3">
      <c r="A481" s="11" t="str">
        <f t="shared" si="7"/>
        <v>DISTRIBUCION VOLUMEN X CRITERIO (Consumiciones)BlancoHOMBRE</v>
      </c>
      <c r="B481" s="11" t="s">
        <v>47</v>
      </c>
      <c r="C481" s="11" t="s">
        <v>82</v>
      </c>
      <c r="D481" s="11" t="s">
        <v>170</v>
      </c>
      <c r="E481" s="12">
        <v>66.048628624171101</v>
      </c>
      <c r="F481" s="12">
        <v>63.996906617533398</v>
      </c>
      <c r="G481" s="12">
        <v>71.5469264660601</v>
      </c>
      <c r="H481" s="12">
        <v>67.222616749117904</v>
      </c>
      <c r="I481" s="12">
        <v>67.011044231127698</v>
      </c>
      <c r="J481" s="12">
        <v>65.106526373064099</v>
      </c>
      <c r="K481" s="12">
        <v>64.2113254011999</v>
      </c>
      <c r="L481" s="12">
        <v>65.844378558746797</v>
      </c>
      <c r="M481" s="12">
        <v>67.592536429515903</v>
      </c>
      <c r="N481" s="12"/>
      <c r="O481" s="12"/>
    </row>
    <row r="482" spans="1:15" x14ac:dyDescent="0.3">
      <c r="A482" s="11" t="str">
        <f t="shared" si="7"/>
        <v>DISTRIBUCION VOLUMEN X CRITERIO (Consumiciones)BlancoMUJER</v>
      </c>
      <c r="B482" s="11" t="s">
        <v>47</v>
      </c>
      <c r="C482" s="11" t="s">
        <v>82</v>
      </c>
      <c r="D482" s="11" t="s">
        <v>171</v>
      </c>
      <c r="E482" s="12">
        <v>33.951371375828899</v>
      </c>
      <c r="F482" s="12">
        <v>36.003073714470297</v>
      </c>
      <c r="G482" s="12">
        <v>28.4530774167972</v>
      </c>
      <c r="H482" s="12">
        <v>32.777371268625402</v>
      </c>
      <c r="I482" s="12">
        <v>32.988959073945097</v>
      </c>
      <c r="J482" s="12">
        <v>34.8934929489944</v>
      </c>
      <c r="K482" s="12">
        <v>35.788660978026101</v>
      </c>
      <c r="L482" s="12">
        <v>34.155612791052199</v>
      </c>
      <c r="M482" s="12">
        <v>32.4074451898408</v>
      </c>
      <c r="N482" s="12"/>
      <c r="O482" s="12"/>
    </row>
    <row r="483" spans="1:15" x14ac:dyDescent="0.3">
      <c r="A483" s="11" t="str">
        <f t="shared" si="7"/>
        <v>DISTRIBUCION VOLUMEN X CRITERIO (Consumiciones)RosadoT.ESPAÑA</v>
      </c>
      <c r="B483" s="11" t="s">
        <v>47</v>
      </c>
      <c r="C483" s="11" t="s">
        <v>83</v>
      </c>
      <c r="D483" s="11" t="s">
        <v>142</v>
      </c>
      <c r="E483" s="12">
        <v>100</v>
      </c>
      <c r="F483" s="12">
        <v>100</v>
      </c>
      <c r="G483" s="12">
        <v>100</v>
      </c>
      <c r="H483" s="12">
        <v>100</v>
      </c>
      <c r="I483" s="12" t="s">
        <v>134</v>
      </c>
      <c r="J483" s="12" t="s">
        <v>134</v>
      </c>
      <c r="K483" s="12" t="s">
        <v>134</v>
      </c>
      <c r="L483" s="12" t="s">
        <v>134</v>
      </c>
      <c r="M483" s="12" t="s">
        <v>134</v>
      </c>
      <c r="N483" s="12"/>
      <c r="O483" s="12"/>
    </row>
    <row r="484" spans="1:15" x14ac:dyDescent="0.3">
      <c r="A484" s="11" t="str">
        <f t="shared" si="7"/>
        <v>DISTRIBUCION VOLUMEN X CRITERIO (Consumiciones)RosadoBCN AM</v>
      </c>
      <c r="B484" s="11" t="s">
        <v>47</v>
      </c>
      <c r="C484" s="11" t="s">
        <v>83</v>
      </c>
      <c r="D484" s="11" t="s">
        <v>143</v>
      </c>
      <c r="E484" s="12">
        <v>8.90692868955405</v>
      </c>
      <c r="F484" s="12">
        <v>7.4515981481117501</v>
      </c>
      <c r="G484" s="12">
        <v>10.886353813403501</v>
      </c>
      <c r="H484" s="12">
        <v>5.9987956611686402</v>
      </c>
      <c r="I484" s="12" t="s">
        <v>134</v>
      </c>
      <c r="J484" s="12" t="s">
        <v>134</v>
      </c>
      <c r="K484" s="12" t="s">
        <v>134</v>
      </c>
      <c r="L484" s="12" t="s">
        <v>134</v>
      </c>
      <c r="M484" s="12" t="s">
        <v>134</v>
      </c>
      <c r="N484" s="12"/>
      <c r="O484" s="12"/>
    </row>
    <row r="485" spans="1:15" x14ac:dyDescent="0.3">
      <c r="A485" s="11" t="str">
        <f t="shared" si="7"/>
        <v>DISTRIBUCION VOLUMEN X CRITERIO (Consumiciones)RosadoREST.CAT ARAGON</v>
      </c>
      <c r="B485" s="11" t="s">
        <v>47</v>
      </c>
      <c r="C485" s="11" t="s">
        <v>83</v>
      </c>
      <c r="D485" s="11" t="s">
        <v>144</v>
      </c>
      <c r="E485" s="12">
        <v>12.644003230537299</v>
      </c>
      <c r="F485" s="12">
        <v>6.5680834115947198</v>
      </c>
      <c r="G485" s="12">
        <v>9.2412558128691007</v>
      </c>
      <c r="H485" s="12">
        <v>16.149728756132099</v>
      </c>
      <c r="I485" s="12" t="s">
        <v>134</v>
      </c>
      <c r="J485" s="12" t="s">
        <v>134</v>
      </c>
      <c r="K485" s="12" t="s">
        <v>134</v>
      </c>
      <c r="L485" s="12" t="s">
        <v>134</v>
      </c>
      <c r="M485" s="12" t="s">
        <v>134</v>
      </c>
      <c r="N485" s="12"/>
      <c r="O485" s="12"/>
    </row>
    <row r="486" spans="1:15" x14ac:dyDescent="0.3">
      <c r="A486" s="11" t="str">
        <f t="shared" si="7"/>
        <v>DISTRIBUCION VOLUMEN X CRITERIO (Consumiciones)RosadoLEVANTE</v>
      </c>
      <c r="B486" s="11" t="s">
        <v>47</v>
      </c>
      <c r="C486" s="11" t="s">
        <v>83</v>
      </c>
      <c r="D486" s="11" t="s">
        <v>145</v>
      </c>
      <c r="E486" s="12">
        <v>5.9949866938936598</v>
      </c>
      <c r="F486" s="12">
        <v>4.0948024997892896</v>
      </c>
      <c r="G486" s="12">
        <v>3.42993845039177</v>
      </c>
      <c r="H486" s="12">
        <v>2.8547963463036199</v>
      </c>
      <c r="I486" s="12" t="s">
        <v>134</v>
      </c>
      <c r="J486" s="12" t="s">
        <v>134</v>
      </c>
      <c r="K486" s="12" t="s">
        <v>134</v>
      </c>
      <c r="L486" s="12" t="s">
        <v>134</v>
      </c>
      <c r="M486" s="12" t="s">
        <v>134</v>
      </c>
      <c r="N486" s="12"/>
      <c r="O486" s="12"/>
    </row>
    <row r="487" spans="1:15" x14ac:dyDescent="0.3">
      <c r="A487" s="11" t="str">
        <f t="shared" si="7"/>
        <v>DISTRIBUCION VOLUMEN X CRITERIO (Consumiciones)RosadoANDALUCIA</v>
      </c>
      <c r="B487" s="11" t="s">
        <v>47</v>
      </c>
      <c r="C487" s="11" t="s">
        <v>83</v>
      </c>
      <c r="D487" s="11" t="s">
        <v>146</v>
      </c>
      <c r="E487" s="12">
        <v>1.8615352072214799</v>
      </c>
      <c r="F487" s="12">
        <v>10.821779575726101</v>
      </c>
      <c r="G487" s="12">
        <v>6.3427615544504201</v>
      </c>
      <c r="H487" s="12">
        <v>11.1694451209558</v>
      </c>
      <c r="I487" s="12" t="s">
        <v>134</v>
      </c>
      <c r="J487" s="12" t="s">
        <v>134</v>
      </c>
      <c r="K487" s="12" t="s">
        <v>134</v>
      </c>
      <c r="L487" s="12" t="s">
        <v>134</v>
      </c>
      <c r="M487" s="12" t="s">
        <v>134</v>
      </c>
      <c r="N487" s="12"/>
      <c r="O487" s="12"/>
    </row>
    <row r="488" spans="1:15" x14ac:dyDescent="0.3">
      <c r="A488" s="11" t="str">
        <f t="shared" si="7"/>
        <v>DISTRIBUCION VOLUMEN X CRITERIO (Consumiciones)RosadoMDD AM</v>
      </c>
      <c r="B488" s="11" t="s">
        <v>47</v>
      </c>
      <c r="C488" s="11" t="s">
        <v>83</v>
      </c>
      <c r="D488" s="11" t="s">
        <v>147</v>
      </c>
      <c r="E488" s="12">
        <v>13.0994775779099</v>
      </c>
      <c r="F488" s="12">
        <v>27.371716561287201</v>
      </c>
      <c r="G488" s="12">
        <v>22.238100319405198</v>
      </c>
      <c r="H488" s="12">
        <v>20.447253973649101</v>
      </c>
      <c r="I488" s="12" t="s">
        <v>134</v>
      </c>
      <c r="J488" s="12" t="s">
        <v>134</v>
      </c>
      <c r="K488" s="12" t="s">
        <v>134</v>
      </c>
      <c r="L488" s="12" t="s">
        <v>134</v>
      </c>
      <c r="M488" s="12" t="s">
        <v>134</v>
      </c>
      <c r="N488" s="12"/>
      <c r="O488" s="12"/>
    </row>
    <row r="489" spans="1:15" x14ac:dyDescent="0.3">
      <c r="A489" s="11" t="str">
        <f t="shared" si="7"/>
        <v>DISTRIBUCION VOLUMEN X CRITERIO (Consumiciones)RosadoRTO CENTRO</v>
      </c>
      <c r="B489" s="11" t="s">
        <v>47</v>
      </c>
      <c r="C489" s="11" t="s">
        <v>83</v>
      </c>
      <c r="D489" s="11" t="s">
        <v>148</v>
      </c>
      <c r="E489" s="12">
        <v>5.0815162587595104</v>
      </c>
      <c r="F489" s="12">
        <v>6.1696849078170199</v>
      </c>
      <c r="G489" s="12">
        <v>8.5654565377628007</v>
      </c>
      <c r="H489" s="12">
        <v>7.8369646379356004</v>
      </c>
      <c r="I489" s="12" t="s">
        <v>134</v>
      </c>
      <c r="J489" s="12" t="s">
        <v>134</v>
      </c>
      <c r="K489" s="12" t="s">
        <v>134</v>
      </c>
      <c r="L489" s="12" t="s">
        <v>134</v>
      </c>
      <c r="M489" s="12" t="s">
        <v>134</v>
      </c>
      <c r="N489" s="12"/>
      <c r="O489" s="12"/>
    </row>
    <row r="490" spans="1:15" x14ac:dyDescent="0.3">
      <c r="A490" s="11" t="str">
        <f t="shared" si="7"/>
        <v>DISTRIBUCION VOLUMEN X CRITERIO (Consumiciones)RosadoNORTE-CENTRO</v>
      </c>
      <c r="B490" s="11" t="s">
        <v>47</v>
      </c>
      <c r="C490" s="11" t="s">
        <v>83</v>
      </c>
      <c r="D490" s="11" t="s">
        <v>149</v>
      </c>
      <c r="E490" s="12">
        <v>43.111784533140899</v>
      </c>
      <c r="F490" s="12">
        <v>17.335310439808499</v>
      </c>
      <c r="G490" s="12">
        <v>29.090331941054401</v>
      </c>
      <c r="H490" s="12">
        <v>23.7085125344909</v>
      </c>
      <c r="I490" s="12" t="s">
        <v>134</v>
      </c>
      <c r="J490" s="12" t="s">
        <v>134</v>
      </c>
      <c r="K490" s="12" t="s">
        <v>134</v>
      </c>
      <c r="L490" s="12" t="s">
        <v>134</v>
      </c>
      <c r="M490" s="12" t="s">
        <v>134</v>
      </c>
      <c r="N490" s="12"/>
      <c r="O490" s="12"/>
    </row>
    <row r="491" spans="1:15" x14ac:dyDescent="0.3">
      <c r="A491" s="11" t="str">
        <f t="shared" si="7"/>
        <v>DISTRIBUCION VOLUMEN X CRITERIO (Consumiciones)RosadoNOROESTE</v>
      </c>
      <c r="B491" s="11" t="s">
        <v>47</v>
      </c>
      <c r="C491" s="11" t="s">
        <v>83</v>
      </c>
      <c r="D491" s="11" t="s">
        <v>150</v>
      </c>
      <c r="E491" s="12">
        <v>9.2997813567948597</v>
      </c>
      <c r="F491" s="12">
        <v>20.187011130052301</v>
      </c>
      <c r="G491" s="12">
        <v>10.205779601469899</v>
      </c>
      <c r="H491" s="12">
        <v>11.834497081485599</v>
      </c>
      <c r="I491" s="12" t="s">
        <v>134</v>
      </c>
      <c r="J491" s="12" t="s">
        <v>134</v>
      </c>
      <c r="K491" s="12" t="s">
        <v>134</v>
      </c>
      <c r="L491" s="12" t="s">
        <v>134</v>
      </c>
      <c r="M491" s="12" t="s">
        <v>134</v>
      </c>
      <c r="N491" s="12"/>
      <c r="O491" s="12"/>
    </row>
    <row r="492" spans="1:15" x14ac:dyDescent="0.3">
      <c r="A492" s="11" t="str">
        <f t="shared" si="7"/>
        <v>DISTRIBUCION VOLUMEN X CRITERIO (Consumiciones)Rosado&lt;2MIL</v>
      </c>
      <c r="B492" s="11" t="s">
        <v>47</v>
      </c>
      <c r="C492" s="11" t="s">
        <v>83</v>
      </c>
      <c r="D492" s="11" t="s">
        <v>151</v>
      </c>
      <c r="E492" s="12">
        <v>6.0448180082438396</v>
      </c>
      <c r="F492" s="12">
        <v>3.1009280429411001</v>
      </c>
      <c r="G492" s="12">
        <v>1.12209132369319</v>
      </c>
      <c r="H492" s="12">
        <v>2.5769794646847699</v>
      </c>
      <c r="I492" s="12" t="s">
        <v>134</v>
      </c>
      <c r="J492" s="12" t="s">
        <v>134</v>
      </c>
      <c r="K492" s="12" t="s">
        <v>134</v>
      </c>
      <c r="L492" s="12" t="s">
        <v>134</v>
      </c>
      <c r="M492" s="12" t="s">
        <v>134</v>
      </c>
      <c r="N492" s="12"/>
      <c r="O492" s="12"/>
    </row>
    <row r="493" spans="1:15" x14ac:dyDescent="0.3">
      <c r="A493" s="11" t="str">
        <f t="shared" si="7"/>
        <v>DISTRIBUCION VOLUMEN X CRITERIO (Consumiciones)Rosado2-5MIL</v>
      </c>
      <c r="B493" s="11" t="s">
        <v>47</v>
      </c>
      <c r="C493" s="11" t="s">
        <v>83</v>
      </c>
      <c r="D493" s="11" t="s">
        <v>152</v>
      </c>
      <c r="E493" s="12">
        <v>3.7396609413820099</v>
      </c>
      <c r="F493" s="12">
        <v>0.46180572097146499</v>
      </c>
      <c r="G493" s="12">
        <v>2.63221912162683</v>
      </c>
      <c r="H493" s="12">
        <v>1.5718018782333201</v>
      </c>
      <c r="I493" s="12" t="s">
        <v>134</v>
      </c>
      <c r="J493" s="12" t="s">
        <v>134</v>
      </c>
      <c r="K493" s="12" t="s">
        <v>134</v>
      </c>
      <c r="L493" s="12" t="s">
        <v>134</v>
      </c>
      <c r="M493" s="12" t="s">
        <v>134</v>
      </c>
      <c r="N493" s="12"/>
      <c r="O493" s="12"/>
    </row>
    <row r="494" spans="1:15" x14ac:dyDescent="0.3">
      <c r="A494" s="11" t="str">
        <f t="shared" si="7"/>
        <v>DISTRIBUCION VOLUMEN X CRITERIO (Consumiciones)Rosado5-10MIL</v>
      </c>
      <c r="B494" s="11" t="s">
        <v>47</v>
      </c>
      <c r="C494" s="11" t="s">
        <v>83</v>
      </c>
      <c r="D494" s="11" t="s">
        <v>153</v>
      </c>
      <c r="E494" s="12">
        <v>11.0104204224639</v>
      </c>
      <c r="F494" s="12">
        <v>9.8158772399442604</v>
      </c>
      <c r="G494" s="12">
        <v>14.0536747734483</v>
      </c>
      <c r="H494" s="12">
        <v>15.286303455917199</v>
      </c>
      <c r="I494" s="12" t="s">
        <v>134</v>
      </c>
      <c r="J494" s="12" t="s">
        <v>134</v>
      </c>
      <c r="K494" s="12" t="s">
        <v>134</v>
      </c>
      <c r="L494" s="12" t="s">
        <v>134</v>
      </c>
      <c r="M494" s="12" t="s">
        <v>134</v>
      </c>
      <c r="N494" s="12"/>
      <c r="O494" s="12"/>
    </row>
    <row r="495" spans="1:15" x14ac:dyDescent="0.3">
      <c r="A495" s="11" t="str">
        <f t="shared" si="7"/>
        <v>DISTRIBUCION VOLUMEN X CRITERIO (Consumiciones)Rosado10-30MIL</v>
      </c>
      <c r="B495" s="11" t="s">
        <v>47</v>
      </c>
      <c r="C495" s="11" t="s">
        <v>83</v>
      </c>
      <c r="D495" s="11" t="s">
        <v>154</v>
      </c>
      <c r="E495" s="12">
        <v>18.1594497371571</v>
      </c>
      <c r="F495" s="12">
        <v>15.3785247192168</v>
      </c>
      <c r="G495" s="12">
        <v>15.205053273051099</v>
      </c>
      <c r="H495" s="12">
        <v>9.4353845453888603</v>
      </c>
      <c r="I495" s="12" t="s">
        <v>134</v>
      </c>
      <c r="J495" s="12" t="s">
        <v>134</v>
      </c>
      <c r="K495" s="12" t="s">
        <v>134</v>
      </c>
      <c r="L495" s="12" t="s">
        <v>134</v>
      </c>
      <c r="M495" s="12" t="s">
        <v>134</v>
      </c>
      <c r="N495" s="12"/>
      <c r="O495" s="12"/>
    </row>
    <row r="496" spans="1:15" x14ac:dyDescent="0.3">
      <c r="A496" s="11" t="str">
        <f t="shared" si="7"/>
        <v>DISTRIBUCION VOLUMEN X CRITERIO (Consumiciones)Rosado30-100MIL</v>
      </c>
      <c r="B496" s="11" t="s">
        <v>47</v>
      </c>
      <c r="C496" s="11" t="s">
        <v>83</v>
      </c>
      <c r="D496" s="11" t="s">
        <v>155</v>
      </c>
      <c r="E496" s="12">
        <v>23.838855554772099</v>
      </c>
      <c r="F496" s="12">
        <v>19.7424853241154</v>
      </c>
      <c r="G496" s="12">
        <v>22.644436234641699</v>
      </c>
      <c r="H496" s="12">
        <v>23.730934647222401</v>
      </c>
      <c r="I496" s="12" t="s">
        <v>134</v>
      </c>
      <c r="J496" s="12" t="s">
        <v>134</v>
      </c>
      <c r="K496" s="12" t="s">
        <v>134</v>
      </c>
      <c r="L496" s="12" t="s">
        <v>134</v>
      </c>
      <c r="M496" s="12" t="s">
        <v>134</v>
      </c>
      <c r="N496" s="12"/>
      <c r="O496" s="12"/>
    </row>
    <row r="497" spans="1:15" x14ac:dyDescent="0.3">
      <c r="A497" s="11" t="str">
        <f t="shared" si="7"/>
        <v>DISTRIBUCION VOLUMEN X CRITERIO (Consumiciones)Rosado100-200MIL</v>
      </c>
      <c r="B497" s="11" t="s">
        <v>47</v>
      </c>
      <c r="C497" s="11" t="s">
        <v>83</v>
      </c>
      <c r="D497" s="11" t="s">
        <v>156</v>
      </c>
      <c r="E497" s="12">
        <v>9.1488864468616296</v>
      </c>
      <c r="F497" s="12">
        <v>10.7061514951729</v>
      </c>
      <c r="G497" s="12">
        <v>11.0563370809489</v>
      </c>
      <c r="H497" s="12">
        <v>13.927316813373</v>
      </c>
      <c r="I497" s="12" t="s">
        <v>134</v>
      </c>
      <c r="J497" s="12" t="s">
        <v>134</v>
      </c>
      <c r="K497" s="12" t="s">
        <v>134</v>
      </c>
      <c r="L497" s="12" t="s">
        <v>134</v>
      </c>
      <c r="M497" s="12" t="s">
        <v>134</v>
      </c>
      <c r="N497" s="12"/>
      <c r="O497" s="12"/>
    </row>
    <row r="498" spans="1:15" x14ac:dyDescent="0.3">
      <c r="A498" s="11" t="str">
        <f t="shared" si="7"/>
        <v>DISTRIBUCION VOLUMEN X CRITERIO (Consumiciones)Rosado200-500MIL</v>
      </c>
      <c r="B498" s="11" t="s">
        <v>47</v>
      </c>
      <c r="C498" s="11" t="s">
        <v>83</v>
      </c>
      <c r="D498" s="11" t="s">
        <v>157</v>
      </c>
      <c r="E498" s="12">
        <v>7.4656108816022897</v>
      </c>
      <c r="F498" s="12">
        <v>11.009503636781</v>
      </c>
      <c r="G498" s="12">
        <v>3.66390676812548</v>
      </c>
      <c r="H498" s="12">
        <v>8.9975779407947005</v>
      </c>
      <c r="I498" s="12" t="s">
        <v>134</v>
      </c>
      <c r="J498" s="12" t="s">
        <v>134</v>
      </c>
      <c r="K498" s="12" t="s">
        <v>134</v>
      </c>
      <c r="L498" s="12" t="s">
        <v>134</v>
      </c>
      <c r="M498" s="12" t="s">
        <v>134</v>
      </c>
      <c r="N498" s="12"/>
      <c r="O498" s="12"/>
    </row>
    <row r="499" spans="1:15" x14ac:dyDescent="0.3">
      <c r="A499" s="11" t="str">
        <f t="shared" si="7"/>
        <v>DISTRIBUCION VOLUMEN X CRITERIO (Consumiciones)Rosado&gt;500MIL</v>
      </c>
      <c r="B499" s="11" t="s">
        <v>47</v>
      </c>
      <c r="C499" s="11" t="s">
        <v>83</v>
      </c>
      <c r="D499" s="11" t="s">
        <v>158</v>
      </c>
      <c r="E499" s="12">
        <v>20.5923134027577</v>
      </c>
      <c r="F499" s="12">
        <v>29.7847181573865</v>
      </c>
      <c r="G499" s="12">
        <v>29.622255420113699</v>
      </c>
      <c r="H499" s="12">
        <v>24.473695901768799</v>
      </c>
      <c r="I499" s="12" t="s">
        <v>134</v>
      </c>
      <c r="J499" s="12" t="s">
        <v>134</v>
      </c>
      <c r="K499" s="12" t="s">
        <v>134</v>
      </c>
      <c r="L499" s="12" t="s">
        <v>134</v>
      </c>
      <c r="M499" s="12" t="s">
        <v>134</v>
      </c>
      <c r="N499" s="12"/>
      <c r="O499" s="12"/>
    </row>
    <row r="500" spans="1:15" x14ac:dyDescent="0.3">
      <c r="A500" s="11" t="str">
        <f t="shared" si="7"/>
        <v>DISTRIBUCION VOLUMEN X CRITERIO (Consumiciones)RosadoDE 15 A 19 AÑOS</v>
      </c>
      <c r="B500" s="11" t="s">
        <v>47</v>
      </c>
      <c r="C500" s="11" t="s">
        <v>83</v>
      </c>
      <c r="D500" s="11" t="s">
        <v>159</v>
      </c>
      <c r="E500" s="12" t="s">
        <v>134</v>
      </c>
      <c r="F500" s="12">
        <v>9.9263748824413405</v>
      </c>
      <c r="G500" s="12" t="s">
        <v>134</v>
      </c>
      <c r="H500" s="12" t="s">
        <v>134</v>
      </c>
      <c r="I500" s="12" t="s">
        <v>134</v>
      </c>
      <c r="J500" s="12" t="s">
        <v>134</v>
      </c>
      <c r="K500" s="12" t="s">
        <v>134</v>
      </c>
      <c r="L500" s="12" t="s">
        <v>134</v>
      </c>
      <c r="M500" s="12" t="s">
        <v>134</v>
      </c>
      <c r="N500" s="12"/>
      <c r="O500" s="12"/>
    </row>
    <row r="501" spans="1:15" x14ac:dyDescent="0.3">
      <c r="A501" s="11" t="str">
        <f t="shared" si="7"/>
        <v>DISTRIBUCION VOLUMEN X CRITERIO (Consumiciones)RosadoDE 20 A 24 AÑOS</v>
      </c>
      <c r="B501" s="11" t="s">
        <v>47</v>
      </c>
      <c r="C501" s="11" t="s">
        <v>83</v>
      </c>
      <c r="D501" s="11" t="s">
        <v>160</v>
      </c>
      <c r="E501" s="12" t="s">
        <v>134</v>
      </c>
      <c r="F501" s="12" t="s">
        <v>134</v>
      </c>
      <c r="G501" s="12">
        <v>1.1860741321272099</v>
      </c>
      <c r="H501" s="12" t="s">
        <v>134</v>
      </c>
      <c r="I501" s="12" t="s">
        <v>134</v>
      </c>
      <c r="J501" s="12" t="s">
        <v>134</v>
      </c>
      <c r="K501" s="12" t="s">
        <v>134</v>
      </c>
      <c r="L501" s="12" t="s">
        <v>134</v>
      </c>
      <c r="M501" s="12" t="s">
        <v>134</v>
      </c>
      <c r="N501" s="12"/>
      <c r="O501" s="12"/>
    </row>
    <row r="502" spans="1:15" x14ac:dyDescent="0.3">
      <c r="A502" s="11" t="str">
        <f t="shared" si="7"/>
        <v>DISTRIBUCION VOLUMEN X CRITERIO (Consumiciones)RosadoDE 25 A 34 AÑOS</v>
      </c>
      <c r="B502" s="11" t="s">
        <v>47</v>
      </c>
      <c r="C502" s="11" t="s">
        <v>83</v>
      </c>
      <c r="D502" s="11" t="s">
        <v>161</v>
      </c>
      <c r="E502" s="12">
        <v>3.7545265855789101</v>
      </c>
      <c r="F502" s="12">
        <v>1.4691059345509301</v>
      </c>
      <c r="G502" s="12">
        <v>4.10955946836346</v>
      </c>
      <c r="H502" s="12">
        <v>5.2132589676407504</v>
      </c>
      <c r="I502" s="12" t="s">
        <v>134</v>
      </c>
      <c r="J502" s="12" t="s">
        <v>134</v>
      </c>
      <c r="K502" s="12" t="s">
        <v>134</v>
      </c>
      <c r="L502" s="12" t="s">
        <v>134</v>
      </c>
      <c r="M502" s="12" t="s">
        <v>134</v>
      </c>
      <c r="N502" s="12"/>
      <c r="O502" s="12"/>
    </row>
    <row r="503" spans="1:15" x14ac:dyDescent="0.3">
      <c r="A503" s="11" t="str">
        <f t="shared" si="7"/>
        <v>DISTRIBUCION VOLUMEN X CRITERIO (Consumiciones)RosadoDE 35 A 49 AÑOS</v>
      </c>
      <c r="B503" s="11" t="s">
        <v>47</v>
      </c>
      <c r="C503" s="11" t="s">
        <v>83</v>
      </c>
      <c r="D503" s="11" t="s">
        <v>162</v>
      </c>
      <c r="E503" s="12">
        <v>12.6940069715807</v>
      </c>
      <c r="F503" s="12">
        <v>10.8654349395491</v>
      </c>
      <c r="G503" s="12">
        <v>10.5960421378087</v>
      </c>
      <c r="H503" s="12">
        <v>9.1739092035573506</v>
      </c>
      <c r="I503" s="12" t="s">
        <v>134</v>
      </c>
      <c r="J503" s="12" t="s">
        <v>134</v>
      </c>
      <c r="K503" s="12" t="s">
        <v>134</v>
      </c>
      <c r="L503" s="12" t="s">
        <v>134</v>
      </c>
      <c r="M503" s="12" t="s">
        <v>134</v>
      </c>
      <c r="N503" s="12"/>
      <c r="O503" s="12"/>
    </row>
    <row r="504" spans="1:15" x14ac:dyDescent="0.3">
      <c r="A504" s="11" t="str">
        <f t="shared" si="7"/>
        <v>DISTRIBUCION VOLUMEN X CRITERIO (Consumiciones)RosadoDE 50 A 59 AÑOS</v>
      </c>
      <c r="B504" s="11" t="s">
        <v>47</v>
      </c>
      <c r="C504" s="11" t="s">
        <v>83</v>
      </c>
      <c r="D504" s="11" t="s">
        <v>163</v>
      </c>
      <c r="E504" s="12">
        <v>33.238970772751799</v>
      </c>
      <c r="F504" s="12">
        <v>28.4930137758925</v>
      </c>
      <c r="G504" s="12">
        <v>25.8599862983972</v>
      </c>
      <c r="H504" s="12">
        <v>20.080144734764399</v>
      </c>
      <c r="I504" s="12" t="s">
        <v>134</v>
      </c>
      <c r="J504" s="12" t="s">
        <v>134</v>
      </c>
      <c r="K504" s="12" t="s">
        <v>134</v>
      </c>
      <c r="L504" s="12" t="s">
        <v>134</v>
      </c>
      <c r="M504" s="12" t="s">
        <v>134</v>
      </c>
      <c r="N504" s="12"/>
      <c r="O504" s="12"/>
    </row>
    <row r="505" spans="1:15" x14ac:dyDescent="0.3">
      <c r="A505" s="11" t="str">
        <f t="shared" si="7"/>
        <v>DISTRIBUCION VOLUMEN X CRITERIO (Consumiciones)RosadoDE 60 A 75 AÑOS</v>
      </c>
      <c r="B505" s="11" t="s">
        <v>47</v>
      </c>
      <c r="C505" s="11" t="s">
        <v>83</v>
      </c>
      <c r="D505" s="11" t="s">
        <v>164</v>
      </c>
      <c r="E505" s="12">
        <v>50.312507986280998</v>
      </c>
      <c r="F505" s="12">
        <v>49.246075464746099</v>
      </c>
      <c r="G505" s="12">
        <v>58.248311062250799</v>
      </c>
      <c r="H505" s="12">
        <v>65.532679065111907</v>
      </c>
      <c r="I505" s="12" t="s">
        <v>134</v>
      </c>
      <c r="J505" s="12" t="s">
        <v>134</v>
      </c>
      <c r="K505" s="12" t="s">
        <v>134</v>
      </c>
      <c r="L505" s="12" t="s">
        <v>134</v>
      </c>
      <c r="M505" s="12" t="s">
        <v>134</v>
      </c>
      <c r="N505" s="12"/>
      <c r="O505" s="12"/>
    </row>
    <row r="506" spans="1:15" x14ac:dyDescent="0.3">
      <c r="A506" s="11" t="str">
        <f t="shared" si="7"/>
        <v>DISTRIBUCION VOLUMEN X CRITERIO (Consumiciones)RosadoNIVEL ALTO</v>
      </c>
      <c r="B506" s="11" t="s">
        <v>47</v>
      </c>
      <c r="C506" s="11" t="s">
        <v>83</v>
      </c>
      <c r="D506" s="11" t="s">
        <v>165</v>
      </c>
      <c r="E506" s="12">
        <v>35.802894120465297</v>
      </c>
      <c r="F506" s="12">
        <v>22.927567875862099</v>
      </c>
      <c r="G506" s="12">
        <v>22.594938297952499</v>
      </c>
      <c r="H506" s="12">
        <v>13.9106434113299</v>
      </c>
      <c r="I506" s="12" t="s">
        <v>134</v>
      </c>
      <c r="J506" s="12" t="s">
        <v>134</v>
      </c>
      <c r="K506" s="12" t="s">
        <v>134</v>
      </c>
      <c r="L506" s="12" t="s">
        <v>134</v>
      </c>
      <c r="M506" s="12" t="s">
        <v>134</v>
      </c>
      <c r="N506" s="12"/>
      <c r="O506" s="12"/>
    </row>
    <row r="507" spans="1:15" x14ac:dyDescent="0.3">
      <c r="A507" s="11" t="str">
        <f t="shared" si="7"/>
        <v>DISTRIBUCION VOLUMEN X CRITERIO (Consumiciones)RosadoNIVEL MEDIO ALTO</v>
      </c>
      <c r="B507" s="11" t="s">
        <v>47</v>
      </c>
      <c r="C507" s="11" t="s">
        <v>83</v>
      </c>
      <c r="D507" s="11" t="s">
        <v>166</v>
      </c>
      <c r="E507" s="12">
        <v>15.2529545775746</v>
      </c>
      <c r="F507" s="12">
        <v>12.3706121845239</v>
      </c>
      <c r="G507" s="12">
        <v>7.4293578360075996</v>
      </c>
      <c r="H507" s="12">
        <v>10.474525557408199</v>
      </c>
      <c r="I507" s="12" t="s">
        <v>134</v>
      </c>
      <c r="J507" s="12" t="s">
        <v>134</v>
      </c>
      <c r="K507" s="12" t="s">
        <v>134</v>
      </c>
      <c r="L507" s="12" t="s">
        <v>134</v>
      </c>
      <c r="M507" s="12" t="s">
        <v>134</v>
      </c>
      <c r="N507" s="12"/>
      <c r="O507" s="12"/>
    </row>
    <row r="508" spans="1:15" x14ac:dyDescent="0.3">
      <c r="A508" s="11" t="str">
        <f t="shared" si="7"/>
        <v>DISTRIBUCION VOLUMEN X CRITERIO (Consumiciones)RosadoNIVEL MEDIO</v>
      </c>
      <c r="B508" s="11" t="s">
        <v>47</v>
      </c>
      <c r="C508" s="11" t="s">
        <v>83</v>
      </c>
      <c r="D508" s="11" t="s">
        <v>167</v>
      </c>
      <c r="E508" s="12">
        <v>22.6459553470287</v>
      </c>
      <c r="F508" s="12">
        <v>32.159314760037098</v>
      </c>
      <c r="G508" s="12">
        <v>25.909004499649399</v>
      </c>
      <c r="H508" s="12">
        <v>33.888360466641103</v>
      </c>
      <c r="I508" s="12" t="s">
        <v>134</v>
      </c>
      <c r="J508" s="12" t="s">
        <v>134</v>
      </c>
      <c r="K508" s="12" t="s">
        <v>134</v>
      </c>
      <c r="L508" s="12" t="s">
        <v>134</v>
      </c>
      <c r="M508" s="12" t="s">
        <v>134</v>
      </c>
      <c r="N508" s="12"/>
      <c r="O508" s="12"/>
    </row>
    <row r="509" spans="1:15" x14ac:dyDescent="0.3">
      <c r="A509" s="11" t="str">
        <f t="shared" si="7"/>
        <v>DISTRIBUCION VOLUMEN X CRITERIO (Consumiciones)RosadoNIVEL MEDIO BAJO</v>
      </c>
      <c r="B509" s="11" t="s">
        <v>47</v>
      </c>
      <c r="C509" s="11" t="s">
        <v>83</v>
      </c>
      <c r="D509" s="11" t="s">
        <v>168</v>
      </c>
      <c r="E509" s="12">
        <v>6.5795193421182701</v>
      </c>
      <c r="F509" s="12">
        <v>7.1245360534871498</v>
      </c>
      <c r="G509" s="12">
        <v>17.270655076497601</v>
      </c>
      <c r="H509" s="12">
        <v>15.1570912808545</v>
      </c>
      <c r="I509" s="12" t="s">
        <v>134</v>
      </c>
      <c r="J509" s="12" t="s">
        <v>134</v>
      </c>
      <c r="K509" s="12" t="s">
        <v>134</v>
      </c>
      <c r="L509" s="12" t="s">
        <v>134</v>
      </c>
      <c r="M509" s="12" t="s">
        <v>134</v>
      </c>
      <c r="N509" s="12"/>
      <c r="O509" s="12"/>
    </row>
    <row r="510" spans="1:15" x14ac:dyDescent="0.3">
      <c r="A510" s="11" t="str">
        <f t="shared" si="7"/>
        <v>DISTRIBUCION VOLUMEN X CRITERIO (Consumiciones)RosadoNIVEL BAJO</v>
      </c>
      <c r="B510" s="11" t="s">
        <v>47</v>
      </c>
      <c r="C510" s="11" t="s">
        <v>83</v>
      </c>
      <c r="D510" s="11" t="s">
        <v>169</v>
      </c>
      <c r="E510" s="12">
        <v>19.7186981661497</v>
      </c>
      <c r="F510" s="12">
        <v>25.417959131730001</v>
      </c>
      <c r="G510" s="12">
        <v>26.796017388840401</v>
      </c>
      <c r="H510" s="12">
        <v>26.5693739311493</v>
      </c>
      <c r="I510" s="12" t="s">
        <v>134</v>
      </c>
      <c r="J510" s="12" t="s">
        <v>134</v>
      </c>
      <c r="K510" s="12" t="s">
        <v>134</v>
      </c>
      <c r="L510" s="12" t="s">
        <v>134</v>
      </c>
      <c r="M510" s="12" t="s">
        <v>134</v>
      </c>
      <c r="N510" s="12"/>
      <c r="O510" s="12"/>
    </row>
    <row r="511" spans="1:15" x14ac:dyDescent="0.3">
      <c r="A511" s="11" t="str">
        <f t="shared" si="7"/>
        <v>DISTRIBUCION VOLUMEN X CRITERIO (Consumiciones)RosadoHOMBRE</v>
      </c>
      <c r="B511" s="11" t="s">
        <v>47</v>
      </c>
      <c r="C511" s="11" t="s">
        <v>83</v>
      </c>
      <c r="D511" s="11" t="s">
        <v>170</v>
      </c>
      <c r="E511" s="12">
        <v>67.500123931685806</v>
      </c>
      <c r="F511" s="12">
        <v>58.456044638808798</v>
      </c>
      <c r="G511" s="12">
        <v>65.733080582999605</v>
      </c>
      <c r="H511" s="12">
        <v>60.976531450639499</v>
      </c>
      <c r="I511" s="12" t="s">
        <v>134</v>
      </c>
      <c r="J511" s="12" t="s">
        <v>134</v>
      </c>
      <c r="K511" s="12" t="s">
        <v>134</v>
      </c>
      <c r="L511" s="12" t="s">
        <v>134</v>
      </c>
      <c r="M511" s="12" t="s">
        <v>134</v>
      </c>
      <c r="N511" s="12"/>
      <c r="O511" s="12"/>
    </row>
    <row r="512" spans="1:15" x14ac:dyDescent="0.3">
      <c r="A512" s="11" t="str">
        <f t="shared" si="7"/>
        <v>DISTRIBUCION VOLUMEN X CRITERIO (Consumiciones)RosadoMUJER</v>
      </c>
      <c r="B512" s="11" t="s">
        <v>47</v>
      </c>
      <c r="C512" s="11" t="s">
        <v>83</v>
      </c>
      <c r="D512" s="11" t="s">
        <v>171</v>
      </c>
      <c r="E512" s="12">
        <v>32.499876068314201</v>
      </c>
      <c r="F512" s="12">
        <v>41.543955361191202</v>
      </c>
      <c r="G512" s="12">
        <v>34.266914933491599</v>
      </c>
      <c r="H512" s="12">
        <v>39.0234846072116</v>
      </c>
      <c r="I512" s="12" t="s">
        <v>134</v>
      </c>
      <c r="J512" s="12" t="s">
        <v>134</v>
      </c>
      <c r="K512" s="12" t="s">
        <v>134</v>
      </c>
      <c r="L512" s="12" t="s">
        <v>134</v>
      </c>
      <c r="M512" s="12" t="s">
        <v>134</v>
      </c>
      <c r="N512" s="12"/>
      <c r="O512" s="12"/>
    </row>
    <row r="513" spans="1:15" x14ac:dyDescent="0.3">
      <c r="A513" s="11" t="str">
        <f t="shared" si="7"/>
        <v>DISTRIBUCION VOLUMEN X CRITERIO (Consumiciones)Resto vinoT.ESPAÑA</v>
      </c>
      <c r="B513" s="11" t="s">
        <v>47</v>
      </c>
      <c r="C513" s="11" t="s">
        <v>84</v>
      </c>
      <c r="D513" s="11" t="s">
        <v>142</v>
      </c>
      <c r="E513" s="12">
        <v>100</v>
      </c>
      <c r="F513" s="12">
        <v>100</v>
      </c>
      <c r="G513" s="12">
        <v>100</v>
      </c>
      <c r="H513" s="12">
        <v>100</v>
      </c>
      <c r="I513" s="12">
        <v>100</v>
      </c>
      <c r="J513" s="12">
        <v>100</v>
      </c>
      <c r="K513" s="12">
        <v>100</v>
      </c>
      <c r="L513" s="12">
        <v>100</v>
      </c>
      <c r="M513" s="12">
        <v>100</v>
      </c>
      <c r="N513" s="12"/>
      <c r="O513" s="12"/>
    </row>
    <row r="514" spans="1:15" x14ac:dyDescent="0.3">
      <c r="A514" s="11" t="str">
        <f t="shared" si="7"/>
        <v>DISTRIBUCION VOLUMEN X CRITERIO (Consumiciones)Resto vinoBCN AM</v>
      </c>
      <c r="B514" s="11" t="s">
        <v>47</v>
      </c>
      <c r="C514" s="11" t="s">
        <v>84</v>
      </c>
      <c r="D514" s="11" t="s">
        <v>143</v>
      </c>
      <c r="E514" s="12">
        <v>13.860691873560301</v>
      </c>
      <c r="F514" s="12">
        <v>2.24433731816625</v>
      </c>
      <c r="G514" s="12">
        <v>0.78435088290756105</v>
      </c>
      <c r="H514" s="12">
        <v>5.9449033394928197</v>
      </c>
      <c r="I514" s="12">
        <v>2.0489166618749199</v>
      </c>
      <c r="J514" s="12">
        <v>3.8315783361707201</v>
      </c>
      <c r="K514" s="12">
        <v>2.6534583758668902</v>
      </c>
      <c r="L514" s="12">
        <v>3.4687332131353101</v>
      </c>
      <c r="M514" s="12">
        <v>5.1332796321535303</v>
      </c>
      <c r="N514" s="12"/>
      <c r="O514" s="12"/>
    </row>
    <row r="515" spans="1:15" x14ac:dyDescent="0.3">
      <c r="A515" s="11" t="str">
        <f t="shared" si="7"/>
        <v>DISTRIBUCION VOLUMEN X CRITERIO (Consumiciones)Resto vinoREST.CAT ARAGON</v>
      </c>
      <c r="B515" s="11" t="s">
        <v>47</v>
      </c>
      <c r="C515" s="11" t="s">
        <v>84</v>
      </c>
      <c r="D515" s="11" t="s">
        <v>144</v>
      </c>
      <c r="E515" s="12">
        <v>5.1431238326806197</v>
      </c>
      <c r="F515" s="12">
        <v>9.1292737461899591</v>
      </c>
      <c r="G515" s="12">
        <v>6.8460047917774496</v>
      </c>
      <c r="H515" s="12">
        <v>8.3044660274057094</v>
      </c>
      <c r="I515" s="12">
        <v>12.699885085686599</v>
      </c>
      <c r="J515" s="12">
        <v>18.2008217186415</v>
      </c>
      <c r="K515" s="12">
        <v>13.4612057253226</v>
      </c>
      <c r="L515" s="12">
        <v>11.8435029583949</v>
      </c>
      <c r="M515" s="12">
        <v>14.801222925930899</v>
      </c>
      <c r="N515" s="12"/>
      <c r="O515" s="12"/>
    </row>
    <row r="516" spans="1:15" x14ac:dyDescent="0.3">
      <c r="A516" s="11" t="str">
        <f t="shared" ref="A516:A579" si="8">B516&amp;C516&amp;D516</f>
        <v>DISTRIBUCION VOLUMEN X CRITERIO (Consumiciones)Resto vinoLEVANTE</v>
      </c>
      <c r="B516" s="11" t="s">
        <v>47</v>
      </c>
      <c r="C516" s="11" t="s">
        <v>84</v>
      </c>
      <c r="D516" s="11" t="s">
        <v>145</v>
      </c>
      <c r="E516" s="12">
        <v>1.2575376740337001</v>
      </c>
      <c r="F516" s="12">
        <v>2.6103365880954099</v>
      </c>
      <c r="G516" s="12">
        <v>2.2611037963357199</v>
      </c>
      <c r="H516" s="12">
        <v>0.96777480278788197</v>
      </c>
      <c r="I516" s="12">
        <v>4.1597959855004198</v>
      </c>
      <c r="J516" s="12">
        <v>5.2586091169427798</v>
      </c>
      <c r="K516" s="12">
        <v>1.01076325394552</v>
      </c>
      <c r="L516" s="12">
        <v>5.2283716814504997</v>
      </c>
      <c r="M516" s="12">
        <v>5.8157742517796596</v>
      </c>
      <c r="N516" s="12"/>
      <c r="O516" s="12"/>
    </row>
    <row r="517" spans="1:15" x14ac:dyDescent="0.3">
      <c r="A517" s="11" t="str">
        <f t="shared" si="8"/>
        <v>DISTRIBUCION VOLUMEN X CRITERIO (Consumiciones)Resto vinoANDALUCIA</v>
      </c>
      <c r="B517" s="11" t="s">
        <v>47</v>
      </c>
      <c r="C517" s="11" t="s">
        <v>84</v>
      </c>
      <c r="D517" s="11" t="s">
        <v>146</v>
      </c>
      <c r="E517" s="12">
        <v>23.8672822378654</v>
      </c>
      <c r="F517" s="12">
        <v>63.4529806638688</v>
      </c>
      <c r="G517" s="12">
        <v>54.687229579512703</v>
      </c>
      <c r="H517" s="12">
        <v>26.307606336842799</v>
      </c>
      <c r="I517" s="12">
        <v>10.8836901942802</v>
      </c>
      <c r="J517" s="12">
        <v>28.470688241619701</v>
      </c>
      <c r="K517" s="12">
        <v>26.5148775645592</v>
      </c>
      <c r="L517" s="12">
        <v>29.868588272293401</v>
      </c>
      <c r="M517" s="12">
        <v>16.522299421527901</v>
      </c>
      <c r="N517" s="12"/>
      <c r="O517" s="12"/>
    </row>
    <row r="518" spans="1:15" x14ac:dyDescent="0.3">
      <c r="A518" s="11" t="str">
        <f t="shared" si="8"/>
        <v>DISTRIBUCION VOLUMEN X CRITERIO (Consumiciones)Resto vinoMDD AM</v>
      </c>
      <c r="B518" s="11" t="s">
        <v>47</v>
      </c>
      <c r="C518" s="11" t="s">
        <v>84</v>
      </c>
      <c r="D518" s="11" t="s">
        <v>147</v>
      </c>
      <c r="E518" s="12">
        <v>11.198687573501999</v>
      </c>
      <c r="F518" s="12">
        <v>1.1010680986786501</v>
      </c>
      <c r="G518" s="12">
        <v>13.9483500548445</v>
      </c>
      <c r="H518" s="12">
        <v>23.5058332276279</v>
      </c>
      <c r="I518" s="12">
        <v>13.3653198117589</v>
      </c>
      <c r="J518" s="12">
        <v>11.4640387773161</v>
      </c>
      <c r="K518" s="12">
        <v>14.317272173140299</v>
      </c>
      <c r="L518" s="12">
        <v>17.390877321836999</v>
      </c>
      <c r="M518" s="12">
        <v>12.4181490402271</v>
      </c>
      <c r="N518" s="12"/>
      <c r="O518" s="12"/>
    </row>
    <row r="519" spans="1:15" x14ac:dyDescent="0.3">
      <c r="A519" s="11" t="str">
        <f t="shared" si="8"/>
        <v>DISTRIBUCION VOLUMEN X CRITERIO (Consumiciones)Resto vinoRTO CENTRO</v>
      </c>
      <c r="B519" s="11" t="s">
        <v>47</v>
      </c>
      <c r="C519" s="11" t="s">
        <v>84</v>
      </c>
      <c r="D519" s="11" t="s">
        <v>148</v>
      </c>
      <c r="E519" s="12">
        <v>2.4095086517279198</v>
      </c>
      <c r="F519" s="12">
        <v>1.8353693552053401</v>
      </c>
      <c r="G519" s="12">
        <v>0.80176542267519302</v>
      </c>
      <c r="H519" s="12">
        <v>6.5032722984253901</v>
      </c>
      <c r="I519" s="12">
        <v>2.95817521791251</v>
      </c>
      <c r="J519" s="12">
        <v>4.8044806659218997</v>
      </c>
      <c r="K519" s="12">
        <v>6.1112947091928804</v>
      </c>
      <c r="L519" s="12">
        <v>5.4100321721787799</v>
      </c>
      <c r="M519" s="12">
        <v>9.7840982310767792</v>
      </c>
      <c r="N519" s="12"/>
      <c r="O519" s="12"/>
    </row>
    <row r="520" spans="1:15" x14ac:dyDescent="0.3">
      <c r="A520" s="11" t="str">
        <f t="shared" si="8"/>
        <v>DISTRIBUCION VOLUMEN X CRITERIO (Consumiciones)Resto vinoNORTE-CENTRO</v>
      </c>
      <c r="B520" s="11" t="s">
        <v>47</v>
      </c>
      <c r="C520" s="11" t="s">
        <v>84</v>
      </c>
      <c r="D520" s="11" t="s">
        <v>149</v>
      </c>
      <c r="E520" s="12">
        <v>37.812669556310603</v>
      </c>
      <c r="F520" s="12">
        <v>7.34301146873519</v>
      </c>
      <c r="G520" s="12">
        <v>9.1469527474230894</v>
      </c>
      <c r="H520" s="12">
        <v>24.198264601924599</v>
      </c>
      <c r="I520" s="12">
        <v>45.587824511803902</v>
      </c>
      <c r="J520" s="12">
        <v>16.414017990482201</v>
      </c>
      <c r="K520" s="12">
        <v>14.786529286342001</v>
      </c>
      <c r="L520" s="12">
        <v>13.694952269144601</v>
      </c>
      <c r="M520" s="12">
        <v>22.125736985172399</v>
      </c>
      <c r="N520" s="12"/>
      <c r="O520" s="12"/>
    </row>
    <row r="521" spans="1:15" x14ac:dyDescent="0.3">
      <c r="A521" s="11" t="str">
        <f t="shared" si="8"/>
        <v>DISTRIBUCION VOLUMEN X CRITERIO (Consumiciones)Resto vinoNOROESTE</v>
      </c>
      <c r="B521" s="11" t="s">
        <v>47</v>
      </c>
      <c r="C521" s="11" t="s">
        <v>84</v>
      </c>
      <c r="D521" s="11" t="s">
        <v>150</v>
      </c>
      <c r="E521" s="12">
        <v>4.4504597815739801</v>
      </c>
      <c r="F521" s="12">
        <v>12.2836227610604</v>
      </c>
      <c r="G521" s="12">
        <v>11.5242443924234</v>
      </c>
      <c r="H521" s="12">
        <v>4.2678485109242299</v>
      </c>
      <c r="I521" s="12">
        <v>8.2963814396308706</v>
      </c>
      <c r="J521" s="12">
        <v>11.555747037005199</v>
      </c>
      <c r="K521" s="12">
        <v>21.1446238809697</v>
      </c>
      <c r="L521" s="12">
        <v>13.0949323446623</v>
      </c>
      <c r="M521" s="12">
        <v>13.399419662015999</v>
      </c>
      <c r="N521" s="12"/>
      <c r="O521" s="12"/>
    </row>
    <row r="522" spans="1:15" x14ac:dyDescent="0.3">
      <c r="A522" s="11" t="str">
        <f t="shared" si="8"/>
        <v>DISTRIBUCION VOLUMEN X CRITERIO (Consumiciones)Resto vino&lt;2MIL</v>
      </c>
      <c r="B522" s="11" t="s">
        <v>47</v>
      </c>
      <c r="C522" s="11" t="s">
        <v>84</v>
      </c>
      <c r="D522" s="11" t="s">
        <v>151</v>
      </c>
      <c r="E522" s="12">
        <v>0.945776388145108</v>
      </c>
      <c r="F522" s="12" t="s">
        <v>134</v>
      </c>
      <c r="G522" s="12" t="s">
        <v>134</v>
      </c>
      <c r="H522" s="12" t="s">
        <v>134</v>
      </c>
      <c r="I522" s="12">
        <v>0.51352425007246005</v>
      </c>
      <c r="J522" s="12">
        <v>7.1143740375928202</v>
      </c>
      <c r="K522" s="12">
        <v>3.1344657663016702</v>
      </c>
      <c r="L522" s="12">
        <v>1.25676289670719</v>
      </c>
      <c r="M522" s="12">
        <v>2.2389719704455602</v>
      </c>
      <c r="N522" s="12"/>
      <c r="O522" s="12"/>
    </row>
    <row r="523" spans="1:15" x14ac:dyDescent="0.3">
      <c r="A523" s="11" t="str">
        <f t="shared" si="8"/>
        <v>DISTRIBUCION VOLUMEN X CRITERIO (Consumiciones)Resto vino2-5MIL</v>
      </c>
      <c r="B523" s="11" t="s">
        <v>47</v>
      </c>
      <c r="C523" s="11" t="s">
        <v>84</v>
      </c>
      <c r="D523" s="11" t="s">
        <v>152</v>
      </c>
      <c r="E523" s="12">
        <v>5.2647411980700003</v>
      </c>
      <c r="F523" s="12">
        <v>15.170187758034499</v>
      </c>
      <c r="G523" s="12">
        <v>0.45695749603137997</v>
      </c>
      <c r="H523" s="12">
        <v>5.7988604379291804</v>
      </c>
      <c r="I523" s="12">
        <v>2.1606153009123399</v>
      </c>
      <c r="J523" s="12">
        <v>0.29912560589556397</v>
      </c>
      <c r="K523" s="12">
        <v>0.89445558272807102</v>
      </c>
      <c r="L523" s="12">
        <v>2.0979745396370202</v>
      </c>
      <c r="M523" s="12">
        <v>1.6006720455187</v>
      </c>
      <c r="N523" s="12"/>
      <c r="O523" s="12"/>
    </row>
    <row r="524" spans="1:15" x14ac:dyDescent="0.3">
      <c r="A524" s="11" t="str">
        <f t="shared" si="8"/>
        <v>DISTRIBUCION VOLUMEN X CRITERIO (Consumiciones)Resto vino5-10MIL</v>
      </c>
      <c r="B524" s="11" t="s">
        <v>47</v>
      </c>
      <c r="C524" s="11" t="s">
        <v>84</v>
      </c>
      <c r="D524" s="11" t="s">
        <v>153</v>
      </c>
      <c r="E524" s="12">
        <v>1.16616981613148</v>
      </c>
      <c r="F524" s="12" t="s">
        <v>134</v>
      </c>
      <c r="G524" s="12">
        <v>4.5453344923600403</v>
      </c>
      <c r="H524" s="12">
        <v>9.6831030096917594</v>
      </c>
      <c r="I524" s="12">
        <v>16.505808032676899</v>
      </c>
      <c r="J524" s="12">
        <v>7.0196882671677203</v>
      </c>
      <c r="K524" s="12">
        <v>7.0239044702460998</v>
      </c>
      <c r="L524" s="12">
        <v>9.7755721940175793</v>
      </c>
      <c r="M524" s="12">
        <v>8.4439017863913204</v>
      </c>
      <c r="N524" s="12"/>
      <c r="O524" s="12"/>
    </row>
    <row r="525" spans="1:15" x14ac:dyDescent="0.3">
      <c r="A525" s="11" t="str">
        <f t="shared" si="8"/>
        <v>DISTRIBUCION VOLUMEN X CRITERIO (Consumiciones)Resto vino10-30MIL</v>
      </c>
      <c r="B525" s="11" t="s">
        <v>47</v>
      </c>
      <c r="C525" s="11" t="s">
        <v>84</v>
      </c>
      <c r="D525" s="11" t="s">
        <v>154</v>
      </c>
      <c r="E525" s="12">
        <v>15.185522725287701</v>
      </c>
      <c r="F525" s="12">
        <v>23.587406683777701</v>
      </c>
      <c r="G525" s="12">
        <v>31.261883784679998</v>
      </c>
      <c r="H525" s="12">
        <v>15.060389247525601</v>
      </c>
      <c r="I525" s="12">
        <v>13.2569261632484</v>
      </c>
      <c r="J525" s="12">
        <v>24.009861552718402</v>
      </c>
      <c r="K525" s="12">
        <v>17.607971583912899</v>
      </c>
      <c r="L525" s="12">
        <v>15.1148216661165</v>
      </c>
      <c r="M525" s="12">
        <v>18.535267899147101</v>
      </c>
      <c r="N525" s="12"/>
      <c r="O525" s="12"/>
    </row>
    <row r="526" spans="1:15" x14ac:dyDescent="0.3">
      <c r="A526" s="11" t="str">
        <f t="shared" si="8"/>
        <v>DISTRIBUCION VOLUMEN X CRITERIO (Consumiciones)Resto vino30-100MIL</v>
      </c>
      <c r="B526" s="11" t="s">
        <v>47</v>
      </c>
      <c r="C526" s="11" t="s">
        <v>84</v>
      </c>
      <c r="D526" s="11" t="s">
        <v>155</v>
      </c>
      <c r="E526" s="12">
        <v>14.7447358693149</v>
      </c>
      <c r="F526" s="12">
        <v>9.7899143860907998</v>
      </c>
      <c r="G526" s="12">
        <v>20.819429264377799</v>
      </c>
      <c r="H526" s="12">
        <v>9.3092347724132694</v>
      </c>
      <c r="I526" s="12">
        <v>18.377580354643602</v>
      </c>
      <c r="J526" s="12">
        <v>25.792740169221101</v>
      </c>
      <c r="K526" s="12">
        <v>19.441053999867801</v>
      </c>
      <c r="L526" s="12">
        <v>25.097354536628799</v>
      </c>
      <c r="M526" s="12">
        <v>22.979200651719001</v>
      </c>
      <c r="N526" s="12"/>
      <c r="O526" s="12"/>
    </row>
    <row r="527" spans="1:15" x14ac:dyDescent="0.3">
      <c r="A527" s="11" t="str">
        <f t="shared" si="8"/>
        <v>DISTRIBUCION VOLUMEN X CRITERIO (Consumiciones)Resto vino100-200MIL</v>
      </c>
      <c r="B527" s="11" t="s">
        <v>47</v>
      </c>
      <c r="C527" s="11" t="s">
        <v>84</v>
      </c>
      <c r="D527" s="11" t="s">
        <v>156</v>
      </c>
      <c r="E527" s="12">
        <v>34.556659047017398</v>
      </c>
      <c r="F527" s="12">
        <v>8.1294889953718705</v>
      </c>
      <c r="G527" s="12">
        <v>5.0105116919762303</v>
      </c>
      <c r="H527" s="12">
        <v>18.849220579311702</v>
      </c>
      <c r="I527" s="12">
        <v>21.2171781282773</v>
      </c>
      <c r="J527" s="12">
        <v>4.6907639103402303</v>
      </c>
      <c r="K527" s="12">
        <v>12.349262302907499</v>
      </c>
      <c r="L527" s="12">
        <v>11.3487702492318</v>
      </c>
      <c r="M527" s="12">
        <v>9.6419793423815499</v>
      </c>
      <c r="N527" s="12"/>
      <c r="O527" s="12"/>
    </row>
    <row r="528" spans="1:15" x14ac:dyDescent="0.3">
      <c r="A528" s="11" t="str">
        <f t="shared" si="8"/>
        <v>DISTRIBUCION VOLUMEN X CRITERIO (Consumiciones)Resto vino200-500MIL</v>
      </c>
      <c r="B528" s="11" t="s">
        <v>47</v>
      </c>
      <c r="C528" s="11" t="s">
        <v>84</v>
      </c>
      <c r="D528" s="11" t="s">
        <v>157</v>
      </c>
      <c r="E528" s="12">
        <v>14.5479248292637</v>
      </c>
      <c r="F528" s="12">
        <v>25.602327629869698</v>
      </c>
      <c r="G528" s="12">
        <v>21.008902659416901</v>
      </c>
      <c r="H528" s="12">
        <v>17.350819874456199</v>
      </c>
      <c r="I528" s="12">
        <v>9.9695011516241401</v>
      </c>
      <c r="J528" s="12">
        <v>10.355944918373901</v>
      </c>
      <c r="K528" s="12">
        <v>18.6498588742745</v>
      </c>
      <c r="L528" s="12">
        <v>15.0196646826831</v>
      </c>
      <c r="M528" s="12">
        <v>16.2195136959844</v>
      </c>
      <c r="N528" s="12"/>
      <c r="O528" s="12"/>
    </row>
    <row r="529" spans="1:15" x14ac:dyDescent="0.3">
      <c r="A529" s="11" t="str">
        <f t="shared" si="8"/>
        <v>DISTRIBUCION VOLUMEN X CRITERIO (Consumiciones)Resto vino&gt;500MIL</v>
      </c>
      <c r="B529" s="11" t="s">
        <v>47</v>
      </c>
      <c r="C529" s="11" t="s">
        <v>84</v>
      </c>
      <c r="D529" s="11" t="s">
        <v>158</v>
      </c>
      <c r="E529" s="12">
        <v>13.588440130466299</v>
      </c>
      <c r="F529" s="12">
        <v>17.720676739919</v>
      </c>
      <c r="G529" s="12">
        <v>16.8969807092694</v>
      </c>
      <c r="H529" s="12">
        <v>23.948342595417799</v>
      </c>
      <c r="I529" s="12">
        <v>17.998850564983201</v>
      </c>
      <c r="J529" s="12">
        <v>20.717473250015701</v>
      </c>
      <c r="K529" s="12">
        <v>20.899047982746701</v>
      </c>
      <c r="L529" s="12">
        <v>20.2890690773988</v>
      </c>
      <c r="M529" s="12">
        <v>20.340477125322099</v>
      </c>
      <c r="N529" s="12"/>
      <c r="O529" s="12"/>
    </row>
    <row r="530" spans="1:15" x14ac:dyDescent="0.3">
      <c r="A530" s="11" t="str">
        <f t="shared" si="8"/>
        <v>DISTRIBUCION VOLUMEN X CRITERIO (Consumiciones)Resto vinoDE 15 A 19 AÑOS</v>
      </c>
      <c r="B530" s="11" t="s">
        <v>47</v>
      </c>
      <c r="C530" s="11" t="s">
        <v>84</v>
      </c>
      <c r="D530" s="11" t="s">
        <v>159</v>
      </c>
      <c r="E530" s="12" t="s">
        <v>134</v>
      </c>
      <c r="F530" s="12" t="s">
        <v>134</v>
      </c>
      <c r="G530" s="12" t="s">
        <v>134</v>
      </c>
      <c r="H530" s="12" t="s">
        <v>134</v>
      </c>
      <c r="I530" s="12" t="s">
        <v>134</v>
      </c>
      <c r="J530" s="12">
        <v>4.5010653542703603</v>
      </c>
      <c r="K530" s="12" t="s">
        <v>134</v>
      </c>
      <c r="L530" s="12" t="s">
        <v>134</v>
      </c>
      <c r="M530" s="12" t="s">
        <v>134</v>
      </c>
      <c r="N530" s="12"/>
      <c r="O530" s="12"/>
    </row>
    <row r="531" spans="1:15" x14ac:dyDescent="0.3">
      <c r="A531" s="11" t="str">
        <f t="shared" si="8"/>
        <v>DISTRIBUCION VOLUMEN X CRITERIO (Consumiciones)Resto vinoDE 20 A 24 AÑOS</v>
      </c>
      <c r="B531" s="11" t="s">
        <v>47</v>
      </c>
      <c r="C531" s="11" t="s">
        <v>84</v>
      </c>
      <c r="D531" s="11" t="s">
        <v>160</v>
      </c>
      <c r="E531" s="12">
        <v>1.5267006801220699</v>
      </c>
      <c r="F531" s="12" t="s">
        <v>134</v>
      </c>
      <c r="G531" s="12">
        <v>1.5770608861844899</v>
      </c>
      <c r="H531" s="12" t="s">
        <v>134</v>
      </c>
      <c r="I531" s="12" t="s">
        <v>134</v>
      </c>
      <c r="J531" s="12" t="s">
        <v>134</v>
      </c>
      <c r="K531" s="12" t="s">
        <v>134</v>
      </c>
      <c r="L531" s="12">
        <v>1.3435234688914399</v>
      </c>
      <c r="M531" s="12" t="s">
        <v>134</v>
      </c>
      <c r="N531" s="12"/>
      <c r="O531" s="12"/>
    </row>
    <row r="532" spans="1:15" x14ac:dyDescent="0.3">
      <c r="A532" s="11" t="str">
        <f t="shared" si="8"/>
        <v>DISTRIBUCION VOLUMEN X CRITERIO (Consumiciones)Resto vinoDE 25 A 34 AÑOS</v>
      </c>
      <c r="B532" s="11" t="s">
        <v>47</v>
      </c>
      <c r="C532" s="11" t="s">
        <v>84</v>
      </c>
      <c r="D532" s="11" t="s">
        <v>161</v>
      </c>
      <c r="E532" s="12">
        <v>1.2939611265552899</v>
      </c>
      <c r="F532" s="12">
        <v>16.192221137996</v>
      </c>
      <c r="G532" s="12">
        <v>4.2533274597104098</v>
      </c>
      <c r="H532" s="12">
        <v>2.7451124649029301</v>
      </c>
      <c r="I532" s="12">
        <v>2.9816747133928398</v>
      </c>
      <c r="J532" s="12">
        <v>5.5669696047714501</v>
      </c>
      <c r="K532" s="12">
        <v>0.58621692480556997</v>
      </c>
      <c r="L532" s="12">
        <v>0.77691299447388595</v>
      </c>
      <c r="M532" s="12">
        <v>1.2551434627415301</v>
      </c>
      <c r="N532" s="12"/>
      <c r="O532" s="12"/>
    </row>
    <row r="533" spans="1:15" x14ac:dyDescent="0.3">
      <c r="A533" s="11" t="str">
        <f t="shared" si="8"/>
        <v>DISTRIBUCION VOLUMEN X CRITERIO (Consumiciones)Resto vinoDE 35 A 49 AÑOS</v>
      </c>
      <c r="B533" s="11" t="s">
        <v>47</v>
      </c>
      <c r="C533" s="11" t="s">
        <v>84</v>
      </c>
      <c r="D533" s="11" t="s">
        <v>162</v>
      </c>
      <c r="E533" s="12">
        <v>15.1355171230369</v>
      </c>
      <c r="F533" s="12">
        <v>19.086461857198</v>
      </c>
      <c r="G533" s="12">
        <v>16.5243130706424</v>
      </c>
      <c r="H533" s="12">
        <v>15.3456568766263</v>
      </c>
      <c r="I533" s="12">
        <v>8.7545734408124201</v>
      </c>
      <c r="J533" s="12">
        <v>15.5792698363298</v>
      </c>
      <c r="K533" s="12">
        <v>13.0576081821097</v>
      </c>
      <c r="L533" s="12">
        <v>11.7423959775986</v>
      </c>
      <c r="M533" s="12">
        <v>8.5220794822454593</v>
      </c>
      <c r="N533" s="12"/>
      <c r="O533" s="12"/>
    </row>
    <row r="534" spans="1:15" x14ac:dyDescent="0.3">
      <c r="A534" s="11" t="str">
        <f t="shared" si="8"/>
        <v>DISTRIBUCION VOLUMEN X CRITERIO (Consumiciones)Resto vinoDE 50 A 59 AÑOS</v>
      </c>
      <c r="B534" s="11" t="s">
        <v>47</v>
      </c>
      <c r="C534" s="11" t="s">
        <v>84</v>
      </c>
      <c r="D534" s="11" t="s">
        <v>163</v>
      </c>
      <c r="E534" s="12">
        <v>17.973458564959198</v>
      </c>
      <c r="F534" s="12">
        <v>20.309522402308101</v>
      </c>
      <c r="G534" s="12">
        <v>17.9809977179209</v>
      </c>
      <c r="H534" s="12">
        <v>25.756543739779399</v>
      </c>
      <c r="I534" s="12">
        <v>22.665822346616199</v>
      </c>
      <c r="J534" s="12">
        <v>22.6329927698979</v>
      </c>
      <c r="K534" s="12">
        <v>34.172856369996602</v>
      </c>
      <c r="L534" s="12">
        <v>26.9906413534584</v>
      </c>
      <c r="M534" s="12">
        <v>33.680878423202103</v>
      </c>
      <c r="N534" s="12"/>
      <c r="O534" s="12"/>
    </row>
    <row r="535" spans="1:15" x14ac:dyDescent="0.3">
      <c r="A535" s="11" t="str">
        <f t="shared" si="8"/>
        <v>DISTRIBUCION VOLUMEN X CRITERIO (Consumiciones)Resto vinoDE 60 A 75 AÑOS</v>
      </c>
      <c r="B535" s="11" t="s">
        <v>47</v>
      </c>
      <c r="C535" s="11" t="s">
        <v>84</v>
      </c>
      <c r="D535" s="11" t="s">
        <v>164</v>
      </c>
      <c r="E535" s="12">
        <v>64.070321922092603</v>
      </c>
      <c r="F535" s="12">
        <v>44.411794602497899</v>
      </c>
      <c r="G535" s="12">
        <v>59.6643106767159</v>
      </c>
      <c r="H535" s="12">
        <v>56.152661549379303</v>
      </c>
      <c r="I535" s="12">
        <v>65.597917823860897</v>
      </c>
      <c r="J535" s="12">
        <v>51.719686641381799</v>
      </c>
      <c r="K535" s="12">
        <v>52.183323908631799</v>
      </c>
      <c r="L535" s="12">
        <v>59.146528940310603</v>
      </c>
      <c r="M535" s="12">
        <v>56.541903395838702</v>
      </c>
      <c r="N535" s="12"/>
      <c r="O535" s="12"/>
    </row>
    <row r="536" spans="1:15" x14ac:dyDescent="0.3">
      <c r="A536" s="11" t="str">
        <f t="shared" si="8"/>
        <v>DISTRIBUCION VOLUMEN X CRITERIO (Consumiciones)Resto vinoNIVEL ALTO</v>
      </c>
      <c r="B536" s="11" t="s">
        <v>47</v>
      </c>
      <c r="C536" s="11" t="s">
        <v>84</v>
      </c>
      <c r="D536" s="11" t="s">
        <v>165</v>
      </c>
      <c r="E536" s="12">
        <v>23.063495998581399</v>
      </c>
      <c r="F536" s="12">
        <v>20.820539092288801</v>
      </c>
      <c r="G536" s="12">
        <v>22.470326103806102</v>
      </c>
      <c r="H536" s="12">
        <v>16.609412014769099</v>
      </c>
      <c r="I536" s="12">
        <v>20.8744112356251</v>
      </c>
      <c r="J536" s="12">
        <v>23.797473528721799</v>
      </c>
      <c r="K536" s="12">
        <v>16.5586914107921</v>
      </c>
      <c r="L536" s="12">
        <v>14.149812573129701</v>
      </c>
      <c r="M536" s="12">
        <v>17.335475293156399</v>
      </c>
      <c r="N536" s="12"/>
      <c r="O536" s="12"/>
    </row>
    <row r="537" spans="1:15" x14ac:dyDescent="0.3">
      <c r="A537" s="11" t="str">
        <f t="shared" si="8"/>
        <v>DISTRIBUCION VOLUMEN X CRITERIO (Consumiciones)Resto vinoNIVEL MEDIO ALTO</v>
      </c>
      <c r="B537" s="11" t="s">
        <v>47</v>
      </c>
      <c r="C537" s="11" t="s">
        <v>84</v>
      </c>
      <c r="D537" s="11" t="s">
        <v>166</v>
      </c>
      <c r="E537" s="12">
        <v>37.148904296794001</v>
      </c>
      <c r="F537" s="12">
        <v>10.056933024827799</v>
      </c>
      <c r="G537" s="12">
        <v>15.1408982718598</v>
      </c>
      <c r="H537" s="12">
        <v>5.4629632042126799</v>
      </c>
      <c r="I537" s="12">
        <v>8.0118510311202709</v>
      </c>
      <c r="J537" s="12">
        <v>18.643736892101199</v>
      </c>
      <c r="K537" s="12">
        <v>17.189784113135602</v>
      </c>
      <c r="L537" s="12">
        <v>20.138221212541499</v>
      </c>
      <c r="M537" s="12">
        <v>8.0975172666231803</v>
      </c>
      <c r="N537" s="12"/>
      <c r="O537" s="12"/>
    </row>
    <row r="538" spans="1:15" x14ac:dyDescent="0.3">
      <c r="A538" s="11" t="str">
        <f t="shared" si="8"/>
        <v>DISTRIBUCION VOLUMEN X CRITERIO (Consumiciones)Resto vinoNIVEL MEDIO</v>
      </c>
      <c r="B538" s="11" t="s">
        <v>47</v>
      </c>
      <c r="C538" s="11" t="s">
        <v>84</v>
      </c>
      <c r="D538" s="11" t="s">
        <v>167</v>
      </c>
      <c r="E538" s="12">
        <v>16.689996144592801</v>
      </c>
      <c r="F538" s="12">
        <v>26.1501768212268</v>
      </c>
      <c r="G538" s="12">
        <v>25.671123556040399</v>
      </c>
      <c r="H538" s="12">
        <v>35.779732662303601</v>
      </c>
      <c r="I538" s="12">
        <v>26.1318505290816</v>
      </c>
      <c r="J538" s="12">
        <v>32.826619224685899</v>
      </c>
      <c r="K538" s="12">
        <v>26.761187855109299</v>
      </c>
      <c r="L538" s="12">
        <v>34.568883037428698</v>
      </c>
      <c r="M538" s="12">
        <v>32.087585062708499</v>
      </c>
      <c r="N538" s="12"/>
      <c r="O538" s="12"/>
    </row>
    <row r="539" spans="1:15" x14ac:dyDescent="0.3">
      <c r="A539" s="11" t="str">
        <f t="shared" si="8"/>
        <v>DISTRIBUCION VOLUMEN X CRITERIO (Consumiciones)Resto vinoNIVEL MEDIO BAJO</v>
      </c>
      <c r="B539" s="11" t="s">
        <v>47</v>
      </c>
      <c r="C539" s="11" t="s">
        <v>84</v>
      </c>
      <c r="D539" s="11" t="s">
        <v>168</v>
      </c>
      <c r="E539" s="12">
        <v>17.187705397481899</v>
      </c>
      <c r="F539" s="12">
        <v>16.862838023729601</v>
      </c>
      <c r="G539" s="12">
        <v>22.349266026062399</v>
      </c>
      <c r="H539" s="12">
        <v>16.768114203043599</v>
      </c>
      <c r="I539" s="12">
        <v>15.761757555608799</v>
      </c>
      <c r="J539" s="12">
        <v>7.8181953312074297</v>
      </c>
      <c r="K539" s="12">
        <v>16.986102849197401</v>
      </c>
      <c r="L539" s="12">
        <v>9.9431956916237105</v>
      </c>
      <c r="M539" s="12">
        <v>23.096983298509599</v>
      </c>
      <c r="N539" s="12"/>
      <c r="O539" s="12"/>
    </row>
    <row r="540" spans="1:15" x14ac:dyDescent="0.3">
      <c r="A540" s="11" t="str">
        <f t="shared" si="8"/>
        <v>DISTRIBUCION VOLUMEN X CRITERIO (Consumiciones)Resto vinoNIVEL BAJO</v>
      </c>
      <c r="B540" s="11" t="s">
        <v>47</v>
      </c>
      <c r="C540" s="11" t="s">
        <v>84</v>
      </c>
      <c r="D540" s="11" t="s">
        <v>169</v>
      </c>
      <c r="E540" s="12">
        <v>5.9098699307350104</v>
      </c>
      <c r="F540" s="12">
        <v>26.109506458736501</v>
      </c>
      <c r="G540" s="12">
        <v>14.368386042231201</v>
      </c>
      <c r="H540" s="12">
        <v>25.379754603330198</v>
      </c>
      <c r="I540" s="12">
        <v>29.220109216758399</v>
      </c>
      <c r="J540" s="12">
        <v>16.913956442873399</v>
      </c>
      <c r="K540" s="12">
        <v>22.504253355560898</v>
      </c>
      <c r="L540" s="12">
        <v>21.199875764992701</v>
      </c>
      <c r="M540" s="12">
        <v>19.3824271689328</v>
      </c>
      <c r="N540" s="12"/>
      <c r="O540" s="12"/>
    </row>
    <row r="541" spans="1:15" x14ac:dyDescent="0.3">
      <c r="A541" s="11" t="str">
        <f t="shared" si="8"/>
        <v>DISTRIBUCION VOLUMEN X CRITERIO (Consumiciones)Resto vinoHOMBRE</v>
      </c>
      <c r="B541" s="11" t="s">
        <v>47</v>
      </c>
      <c r="C541" s="11" t="s">
        <v>84</v>
      </c>
      <c r="D541" s="11" t="s">
        <v>170</v>
      </c>
      <c r="E541" s="12">
        <v>50.528676024925197</v>
      </c>
      <c r="F541" s="12">
        <v>64.486527627172194</v>
      </c>
      <c r="G541" s="12">
        <v>54.809133418232697</v>
      </c>
      <c r="H541" s="12">
        <v>49.039414997377399</v>
      </c>
      <c r="I541" s="12">
        <v>65.614380021663607</v>
      </c>
      <c r="J541" s="12">
        <v>56.5205859332359</v>
      </c>
      <c r="K541" s="12">
        <v>60.363817958829998</v>
      </c>
      <c r="L541" s="12">
        <v>61.4233503212334</v>
      </c>
      <c r="M541" s="12">
        <v>60.819246037023603</v>
      </c>
      <c r="N541" s="12"/>
      <c r="O541" s="12"/>
    </row>
    <row r="542" spans="1:15" x14ac:dyDescent="0.3">
      <c r="A542" s="11" t="str">
        <f t="shared" si="8"/>
        <v>DISTRIBUCION VOLUMEN X CRITERIO (Consumiciones)Resto vinoMUJER</v>
      </c>
      <c r="B542" s="11" t="s">
        <v>47</v>
      </c>
      <c r="C542" s="11" t="s">
        <v>84</v>
      </c>
      <c r="D542" s="11" t="s">
        <v>171</v>
      </c>
      <c r="E542" s="12">
        <v>49.471288685306099</v>
      </c>
      <c r="F542" s="12">
        <v>35.513472372827799</v>
      </c>
      <c r="G542" s="12">
        <v>45.190876392941398</v>
      </c>
      <c r="H542" s="12">
        <v>50.960557576339298</v>
      </c>
      <c r="I542" s="12">
        <v>34.3856199783364</v>
      </c>
      <c r="J542" s="12">
        <v>43.479376905943603</v>
      </c>
      <c r="K542" s="12">
        <v>39.636191833067699</v>
      </c>
      <c r="L542" s="12">
        <v>38.576641865244099</v>
      </c>
      <c r="M542" s="12">
        <v>39.180738082883799</v>
      </c>
      <c r="N542" s="12"/>
      <c r="O542" s="12"/>
    </row>
    <row r="543" spans="1:15" x14ac:dyDescent="0.3">
      <c r="A543" s="11" t="str">
        <f t="shared" si="8"/>
        <v>DISTRIBUCION VOLUMEN X CRITERIO (Consumiciones)CavaT.ESPAÑA</v>
      </c>
      <c r="B543" s="11" t="s">
        <v>47</v>
      </c>
      <c r="C543" s="11" t="s">
        <v>85</v>
      </c>
      <c r="D543" s="11" t="s">
        <v>142</v>
      </c>
      <c r="E543" s="12">
        <v>100</v>
      </c>
      <c r="F543" s="12">
        <v>100</v>
      </c>
      <c r="G543" s="12">
        <v>100</v>
      </c>
      <c r="H543" s="12">
        <v>100</v>
      </c>
      <c r="I543" s="12">
        <v>100</v>
      </c>
      <c r="J543" s="12">
        <v>100</v>
      </c>
      <c r="K543" s="12">
        <v>100</v>
      </c>
      <c r="L543" s="12">
        <v>100</v>
      </c>
      <c r="M543" s="12">
        <v>100</v>
      </c>
      <c r="N543" s="12"/>
      <c r="O543" s="12"/>
    </row>
    <row r="544" spans="1:15" x14ac:dyDescent="0.3">
      <c r="A544" s="11" t="str">
        <f t="shared" si="8"/>
        <v>DISTRIBUCION VOLUMEN X CRITERIO (Consumiciones)CavaBCN AM</v>
      </c>
      <c r="B544" s="11" t="s">
        <v>47</v>
      </c>
      <c r="C544" s="11" t="s">
        <v>85</v>
      </c>
      <c r="D544" s="11" t="s">
        <v>143</v>
      </c>
      <c r="E544" s="12">
        <v>30.411912023105</v>
      </c>
      <c r="F544" s="12">
        <v>26.4295289867914</v>
      </c>
      <c r="G544" s="12">
        <v>26.099814314571301</v>
      </c>
      <c r="H544" s="12">
        <v>41.059691371160199</v>
      </c>
      <c r="I544" s="12">
        <v>26.669082907437598</v>
      </c>
      <c r="J544" s="12">
        <v>18.935408167651602</v>
      </c>
      <c r="K544" s="12">
        <v>15.334722517542</v>
      </c>
      <c r="L544" s="12">
        <v>47.890150528790599</v>
      </c>
      <c r="M544" s="12">
        <v>19.4061317503411</v>
      </c>
      <c r="N544" s="12"/>
      <c r="O544" s="12"/>
    </row>
    <row r="545" spans="1:15" x14ac:dyDescent="0.3">
      <c r="A545" s="11" t="str">
        <f t="shared" si="8"/>
        <v>DISTRIBUCION VOLUMEN X CRITERIO (Consumiciones)CavaREST.CAT ARAGON</v>
      </c>
      <c r="B545" s="11" t="s">
        <v>47</v>
      </c>
      <c r="C545" s="11" t="s">
        <v>85</v>
      </c>
      <c r="D545" s="11" t="s">
        <v>144</v>
      </c>
      <c r="E545" s="12">
        <v>30.945181063559101</v>
      </c>
      <c r="F545" s="12">
        <v>28.001561996369801</v>
      </c>
      <c r="G545" s="12">
        <v>36.895246868857498</v>
      </c>
      <c r="H545" s="12">
        <v>27.893269102588398</v>
      </c>
      <c r="I545" s="12">
        <v>48.907312659520002</v>
      </c>
      <c r="J545" s="12">
        <v>37.409976112351799</v>
      </c>
      <c r="K545" s="12">
        <v>38.328822028492503</v>
      </c>
      <c r="L545" s="12">
        <v>31.037664841370301</v>
      </c>
      <c r="M545" s="12">
        <v>53.095333549025398</v>
      </c>
      <c r="N545" s="12"/>
      <c r="O545" s="12"/>
    </row>
    <row r="546" spans="1:15" x14ac:dyDescent="0.3">
      <c r="A546" s="11" t="str">
        <f t="shared" si="8"/>
        <v>DISTRIBUCION VOLUMEN X CRITERIO (Consumiciones)CavaLEVANTE</v>
      </c>
      <c r="B546" s="11" t="s">
        <v>47</v>
      </c>
      <c r="C546" s="11" t="s">
        <v>85</v>
      </c>
      <c r="D546" s="11" t="s">
        <v>145</v>
      </c>
      <c r="E546" s="12">
        <v>14.4279658877467</v>
      </c>
      <c r="F546" s="12">
        <v>7.0233419633702301</v>
      </c>
      <c r="G546" s="12">
        <v>13.4130453209991</v>
      </c>
      <c r="H546" s="12">
        <v>12.9001787652694</v>
      </c>
      <c r="I546" s="12">
        <v>3.4289138989904901</v>
      </c>
      <c r="J546" s="12">
        <v>15.9375492542018</v>
      </c>
      <c r="K546" s="12">
        <v>17.1694397193281</v>
      </c>
      <c r="L546" s="12">
        <v>9.6833935053269293</v>
      </c>
      <c r="M546" s="12">
        <v>8.2905700366207604</v>
      </c>
      <c r="N546" s="12"/>
      <c r="O546" s="12"/>
    </row>
    <row r="547" spans="1:15" x14ac:dyDescent="0.3">
      <c r="A547" s="11" t="str">
        <f t="shared" si="8"/>
        <v>DISTRIBUCION VOLUMEN X CRITERIO (Consumiciones)CavaANDALUCIA</v>
      </c>
      <c r="B547" s="11" t="s">
        <v>47</v>
      </c>
      <c r="C547" s="11" t="s">
        <v>85</v>
      </c>
      <c r="D547" s="11" t="s">
        <v>146</v>
      </c>
      <c r="E547" s="12">
        <v>4.4787947104800798</v>
      </c>
      <c r="F547" s="12">
        <v>8.0453821241065704</v>
      </c>
      <c r="G547" s="12">
        <v>2.1461421093288902</v>
      </c>
      <c r="H547" s="12">
        <v>2.7427676241938399</v>
      </c>
      <c r="I547" s="12">
        <v>1.8600705329337699</v>
      </c>
      <c r="J547" s="12">
        <v>0.86151304814169705</v>
      </c>
      <c r="K547" s="12">
        <v>5.27080852647246</v>
      </c>
      <c r="L547" s="12">
        <v>2.3305644960973901</v>
      </c>
      <c r="M547" s="12">
        <v>6.6487314024204398</v>
      </c>
      <c r="N547" s="12"/>
      <c r="O547" s="12"/>
    </row>
    <row r="548" spans="1:15" x14ac:dyDescent="0.3">
      <c r="A548" s="11" t="str">
        <f t="shared" si="8"/>
        <v>DISTRIBUCION VOLUMEN X CRITERIO (Consumiciones)CavaMDD AM</v>
      </c>
      <c r="B548" s="11" t="s">
        <v>47</v>
      </c>
      <c r="C548" s="11" t="s">
        <v>85</v>
      </c>
      <c r="D548" s="11" t="s">
        <v>147</v>
      </c>
      <c r="E548" s="12">
        <v>0.98892841274008803</v>
      </c>
      <c r="F548" s="12">
        <v>6.24429523149111</v>
      </c>
      <c r="G548" s="12">
        <v>7.0032363003017997</v>
      </c>
      <c r="H548" s="12" t="s">
        <v>134</v>
      </c>
      <c r="I548" s="12" t="s">
        <v>134</v>
      </c>
      <c r="J548" s="12">
        <v>1.68117102696418</v>
      </c>
      <c r="K548" s="12">
        <v>1.33225813310653</v>
      </c>
      <c r="L548" s="12">
        <v>3.42433074760106</v>
      </c>
      <c r="M548" s="12">
        <v>7.3900849639184703</v>
      </c>
      <c r="N548" s="12"/>
      <c r="O548" s="12"/>
    </row>
    <row r="549" spans="1:15" x14ac:dyDescent="0.3">
      <c r="A549" s="11" t="str">
        <f t="shared" si="8"/>
        <v>DISTRIBUCION VOLUMEN X CRITERIO (Consumiciones)CavaRTO CENTRO</v>
      </c>
      <c r="B549" s="11" t="s">
        <v>47</v>
      </c>
      <c r="C549" s="11" t="s">
        <v>85</v>
      </c>
      <c r="D549" s="11" t="s">
        <v>148</v>
      </c>
      <c r="E549" s="12">
        <v>5.8662623957344504</v>
      </c>
      <c r="F549" s="12">
        <v>5.6010954823445598</v>
      </c>
      <c r="G549" s="12">
        <v>0.99335706780157096</v>
      </c>
      <c r="H549" s="12">
        <v>7.6731187211700602</v>
      </c>
      <c r="I549" s="12">
        <v>2.8933836500206001</v>
      </c>
      <c r="J549" s="12">
        <v>2.1904052303100898</v>
      </c>
      <c r="K549" s="12">
        <v>8.6986444822453795</v>
      </c>
      <c r="L549" s="12">
        <v>2.7570684895116102</v>
      </c>
      <c r="M549" s="12">
        <v>0.28155885580047502</v>
      </c>
      <c r="N549" s="12"/>
      <c r="O549" s="12"/>
    </row>
    <row r="550" spans="1:15" x14ac:dyDescent="0.3">
      <c r="A550" s="11" t="str">
        <f t="shared" si="8"/>
        <v>DISTRIBUCION VOLUMEN X CRITERIO (Consumiciones)CavaNORTE-CENTRO</v>
      </c>
      <c r="B550" s="11" t="s">
        <v>47</v>
      </c>
      <c r="C550" s="11" t="s">
        <v>85</v>
      </c>
      <c r="D550" s="11" t="s">
        <v>149</v>
      </c>
      <c r="E550" s="12">
        <v>10.209913305596499</v>
      </c>
      <c r="F550" s="12">
        <v>10.8422562966676</v>
      </c>
      <c r="G550" s="12">
        <v>1.9594618801089501</v>
      </c>
      <c r="H550" s="12">
        <v>4.5451785955292996</v>
      </c>
      <c r="I550" s="12">
        <v>6.3935422011405398</v>
      </c>
      <c r="J550" s="12">
        <v>18.0176527059363</v>
      </c>
      <c r="K550" s="12">
        <v>9.62471826493727</v>
      </c>
      <c r="L550" s="12">
        <v>2.4548267294226398</v>
      </c>
      <c r="M550" s="12">
        <v>2.5749746796269499</v>
      </c>
      <c r="N550" s="12"/>
      <c r="O550" s="12"/>
    </row>
    <row r="551" spans="1:15" x14ac:dyDescent="0.3">
      <c r="A551" s="11" t="str">
        <f t="shared" si="8"/>
        <v>DISTRIBUCION VOLUMEN X CRITERIO (Consumiciones)CavaNOROESTE</v>
      </c>
      <c r="B551" s="11" t="s">
        <v>47</v>
      </c>
      <c r="C551" s="11" t="s">
        <v>85</v>
      </c>
      <c r="D551" s="11" t="s">
        <v>150</v>
      </c>
      <c r="E551" s="12">
        <v>2.6710598731646198</v>
      </c>
      <c r="F551" s="12">
        <v>7.8125462584015697</v>
      </c>
      <c r="G551" s="12">
        <v>11.489697737388701</v>
      </c>
      <c r="H551" s="12">
        <v>3.1857867120852399</v>
      </c>
      <c r="I551" s="12">
        <v>9.8476687817777595</v>
      </c>
      <c r="J551" s="12">
        <v>4.9663428767933704</v>
      </c>
      <c r="K551" s="12">
        <v>4.2405783542419702</v>
      </c>
      <c r="L551" s="12">
        <v>0.42197387152185001</v>
      </c>
      <c r="M551" s="12">
        <v>2.31262455044615</v>
      </c>
      <c r="N551" s="12"/>
      <c r="O551" s="12"/>
    </row>
    <row r="552" spans="1:15" x14ac:dyDescent="0.3">
      <c r="A552" s="11" t="str">
        <f t="shared" si="8"/>
        <v>DISTRIBUCION VOLUMEN X CRITERIO (Consumiciones)Cava&lt;2MIL</v>
      </c>
      <c r="B552" s="11" t="s">
        <v>47</v>
      </c>
      <c r="C552" s="11" t="s">
        <v>85</v>
      </c>
      <c r="D552" s="11" t="s">
        <v>151</v>
      </c>
      <c r="E552" s="12">
        <v>5.0527550845232598</v>
      </c>
      <c r="F552" s="12">
        <v>8.3944670469220206</v>
      </c>
      <c r="G552" s="12">
        <v>7.45154106110986</v>
      </c>
      <c r="H552" s="12">
        <v>6.0287282991465796</v>
      </c>
      <c r="I552" s="12">
        <v>7.4197743077658096</v>
      </c>
      <c r="J552" s="12">
        <v>1.77578054476938</v>
      </c>
      <c r="K552" s="12">
        <v>6.5796831809483303</v>
      </c>
      <c r="L552" s="12" t="s">
        <v>134</v>
      </c>
      <c r="M552" s="12">
        <v>2.6386671402514201</v>
      </c>
      <c r="N552" s="12"/>
      <c r="O552" s="12"/>
    </row>
    <row r="553" spans="1:15" x14ac:dyDescent="0.3">
      <c r="A553" s="11" t="str">
        <f t="shared" si="8"/>
        <v>DISTRIBUCION VOLUMEN X CRITERIO (Consumiciones)Cava2-5MIL</v>
      </c>
      <c r="B553" s="11" t="s">
        <v>47</v>
      </c>
      <c r="C553" s="11" t="s">
        <v>85</v>
      </c>
      <c r="D553" s="11" t="s">
        <v>152</v>
      </c>
      <c r="E553" s="12">
        <v>1.85914242219215</v>
      </c>
      <c r="F553" s="12">
        <v>2.4085733835985401</v>
      </c>
      <c r="G553" s="12">
        <v>3.95094530036737</v>
      </c>
      <c r="H553" s="12">
        <v>3.5914174454699701</v>
      </c>
      <c r="I553" s="12">
        <v>4.93824492601183</v>
      </c>
      <c r="J553" s="12">
        <v>4.4113296434046996</v>
      </c>
      <c r="K553" s="12">
        <v>1.16033914522645</v>
      </c>
      <c r="L553" s="12">
        <v>3.7291622422553701</v>
      </c>
      <c r="M553" s="12">
        <v>3.5045740785025301</v>
      </c>
      <c r="N553" s="12"/>
      <c r="O553" s="12"/>
    </row>
    <row r="554" spans="1:15" x14ac:dyDescent="0.3">
      <c r="A554" s="11" t="str">
        <f t="shared" si="8"/>
        <v>DISTRIBUCION VOLUMEN X CRITERIO (Consumiciones)Cava5-10MIL</v>
      </c>
      <c r="B554" s="11" t="s">
        <v>47</v>
      </c>
      <c r="C554" s="11" t="s">
        <v>85</v>
      </c>
      <c r="D554" s="11" t="s">
        <v>153</v>
      </c>
      <c r="E554" s="12">
        <v>4.8100271645830404</v>
      </c>
      <c r="F554" s="12">
        <v>2.0927523952209399</v>
      </c>
      <c r="G554" s="12">
        <v>13.3224337106218</v>
      </c>
      <c r="H554" s="12">
        <v>6.7412267155959702</v>
      </c>
      <c r="I554" s="12">
        <v>7.8712527323643</v>
      </c>
      <c r="J554" s="12">
        <v>4.4932952877673502</v>
      </c>
      <c r="K554" s="12">
        <v>5.8803210716563896</v>
      </c>
      <c r="L554" s="12">
        <v>5.6694655211099798</v>
      </c>
      <c r="M554" s="12">
        <v>4.3709868380949697</v>
      </c>
      <c r="N554" s="12"/>
      <c r="O554" s="12"/>
    </row>
    <row r="555" spans="1:15" x14ac:dyDescent="0.3">
      <c r="A555" s="11" t="str">
        <f t="shared" si="8"/>
        <v>DISTRIBUCION VOLUMEN X CRITERIO (Consumiciones)Cava10-30MIL</v>
      </c>
      <c r="B555" s="11" t="s">
        <v>47</v>
      </c>
      <c r="C555" s="11" t="s">
        <v>85</v>
      </c>
      <c r="D555" s="11" t="s">
        <v>154</v>
      </c>
      <c r="E555" s="12">
        <v>9.8771976551612699</v>
      </c>
      <c r="F555" s="12">
        <v>13.6597875167885</v>
      </c>
      <c r="G555" s="12">
        <v>9.5717959667397601</v>
      </c>
      <c r="H555" s="12">
        <v>9.5051538879997093</v>
      </c>
      <c r="I555" s="12">
        <v>9.5279968393127898</v>
      </c>
      <c r="J555" s="12">
        <v>19.212695251332001</v>
      </c>
      <c r="K555" s="12">
        <v>16.8008452051882</v>
      </c>
      <c r="L555" s="12">
        <v>14.8331606093193</v>
      </c>
      <c r="M555" s="12">
        <v>14.737611773035701</v>
      </c>
      <c r="N555" s="12"/>
      <c r="O555" s="12"/>
    </row>
    <row r="556" spans="1:15" x14ac:dyDescent="0.3">
      <c r="A556" s="11" t="str">
        <f t="shared" si="8"/>
        <v>DISTRIBUCION VOLUMEN X CRITERIO (Consumiciones)Cava30-100MIL</v>
      </c>
      <c r="B556" s="11" t="s">
        <v>47</v>
      </c>
      <c r="C556" s="11" t="s">
        <v>85</v>
      </c>
      <c r="D556" s="11" t="s">
        <v>155</v>
      </c>
      <c r="E556" s="12">
        <v>32.880531375598302</v>
      </c>
      <c r="F556" s="12">
        <v>24.061574180441902</v>
      </c>
      <c r="G556" s="12">
        <v>18.847214958472701</v>
      </c>
      <c r="H556" s="12">
        <v>48.2873889755069</v>
      </c>
      <c r="I556" s="12">
        <v>34.919890578587101</v>
      </c>
      <c r="J556" s="12">
        <v>36.457775971932499</v>
      </c>
      <c r="K556" s="12">
        <v>37.478396768020403</v>
      </c>
      <c r="L556" s="12">
        <v>23.668012688273599</v>
      </c>
      <c r="M556" s="12">
        <v>43.407582982833702</v>
      </c>
      <c r="N556" s="12"/>
      <c r="O556" s="12"/>
    </row>
    <row r="557" spans="1:15" x14ac:dyDescent="0.3">
      <c r="A557" s="11" t="str">
        <f t="shared" si="8"/>
        <v>DISTRIBUCION VOLUMEN X CRITERIO (Consumiciones)Cava100-200MIL</v>
      </c>
      <c r="B557" s="11" t="s">
        <v>47</v>
      </c>
      <c r="C557" s="11" t="s">
        <v>85</v>
      </c>
      <c r="D557" s="11" t="s">
        <v>156</v>
      </c>
      <c r="E557" s="12">
        <v>13.2159041564842</v>
      </c>
      <c r="F557" s="12">
        <v>7.5089076741723897</v>
      </c>
      <c r="G557" s="12">
        <v>5.0512690103654396</v>
      </c>
      <c r="H557" s="12">
        <v>3.1293518661885198</v>
      </c>
      <c r="I557" s="12">
        <v>7.7723919985004599</v>
      </c>
      <c r="J557" s="12">
        <v>1.5704296706288401</v>
      </c>
      <c r="K557" s="12">
        <v>7.6208271316181202</v>
      </c>
      <c r="L557" s="12">
        <v>1.4484315633937199</v>
      </c>
      <c r="M557" s="12">
        <v>5.4299920991058199</v>
      </c>
      <c r="N557" s="12"/>
      <c r="O557" s="12"/>
    </row>
    <row r="558" spans="1:15" x14ac:dyDescent="0.3">
      <c r="A558" s="11" t="str">
        <f t="shared" si="8"/>
        <v>DISTRIBUCION VOLUMEN X CRITERIO (Consumiciones)Cava200-500MIL</v>
      </c>
      <c r="B558" s="11" t="s">
        <v>47</v>
      </c>
      <c r="C558" s="11" t="s">
        <v>85</v>
      </c>
      <c r="D558" s="11" t="s">
        <v>157</v>
      </c>
      <c r="E558" s="12">
        <v>10.930147133076201</v>
      </c>
      <c r="F558" s="12">
        <v>15.1219470497408</v>
      </c>
      <c r="G558" s="12">
        <v>28.153293637275301</v>
      </c>
      <c r="H558" s="12">
        <v>15.5035525353784</v>
      </c>
      <c r="I558" s="12">
        <v>15.2441992604706</v>
      </c>
      <c r="J558" s="12">
        <v>15.816345537799601</v>
      </c>
      <c r="K558" s="12">
        <v>15.901732936423601</v>
      </c>
      <c r="L558" s="12">
        <v>13.6546100051855</v>
      </c>
      <c r="M558" s="12">
        <v>9.8666929248313107</v>
      </c>
      <c r="N558" s="12"/>
      <c r="O558" s="12"/>
    </row>
    <row r="559" spans="1:15" x14ac:dyDescent="0.3">
      <c r="A559" s="11" t="str">
        <f t="shared" si="8"/>
        <v>DISTRIBUCION VOLUMEN X CRITERIO (Consumiciones)Cava&gt;500MIL</v>
      </c>
      <c r="B559" s="11" t="s">
        <v>47</v>
      </c>
      <c r="C559" s="11" t="s">
        <v>85</v>
      </c>
      <c r="D559" s="11" t="s">
        <v>158</v>
      </c>
      <c r="E559" s="12">
        <v>21.374310787066001</v>
      </c>
      <c r="F559" s="12">
        <v>26.7520065982463</v>
      </c>
      <c r="G559" s="12">
        <v>13.6515095537632</v>
      </c>
      <c r="H559" s="12">
        <v>7.2131695107097702</v>
      </c>
      <c r="I559" s="12">
        <v>12.3062258679323</v>
      </c>
      <c r="J559" s="12">
        <v>16.2623660029844</v>
      </c>
      <c r="K559" s="12">
        <v>8.5778439294067592</v>
      </c>
      <c r="L559" s="12">
        <v>36.997146114009901</v>
      </c>
      <c r="M559" s="12">
        <v>16.0439027135</v>
      </c>
      <c r="N559" s="12"/>
      <c r="O559" s="12"/>
    </row>
    <row r="560" spans="1:15" x14ac:dyDescent="0.3">
      <c r="A560" s="11" t="str">
        <f t="shared" si="8"/>
        <v>DISTRIBUCION VOLUMEN X CRITERIO (Consumiciones)CavaDE 15 A 19 AÑOS</v>
      </c>
      <c r="B560" s="11" t="s">
        <v>47</v>
      </c>
      <c r="C560" s="11" t="s">
        <v>85</v>
      </c>
      <c r="D560" s="11" t="s">
        <v>159</v>
      </c>
      <c r="E560" s="12" t="s">
        <v>134</v>
      </c>
      <c r="F560" s="12">
        <v>3.2201843622730801</v>
      </c>
      <c r="G560" s="12" t="s">
        <v>134</v>
      </c>
      <c r="H560" s="12" t="s">
        <v>134</v>
      </c>
      <c r="I560" s="12">
        <v>1.10788287981449</v>
      </c>
      <c r="J560" s="12" t="s">
        <v>134</v>
      </c>
      <c r="K560" s="12" t="s">
        <v>134</v>
      </c>
      <c r="L560" s="12" t="s">
        <v>134</v>
      </c>
      <c r="M560" s="12" t="s">
        <v>134</v>
      </c>
      <c r="N560" s="12"/>
      <c r="O560" s="12"/>
    </row>
    <row r="561" spans="1:15" x14ac:dyDescent="0.3">
      <c r="A561" s="11" t="str">
        <f t="shared" si="8"/>
        <v>DISTRIBUCION VOLUMEN X CRITERIO (Consumiciones)CavaDE 20 A 24 AÑOS</v>
      </c>
      <c r="B561" s="11" t="s">
        <v>47</v>
      </c>
      <c r="C561" s="11" t="s">
        <v>85</v>
      </c>
      <c r="D561" s="11" t="s">
        <v>160</v>
      </c>
      <c r="E561" s="12" t="s">
        <v>134</v>
      </c>
      <c r="F561" s="12">
        <v>1.01924057621237</v>
      </c>
      <c r="G561" s="12" t="s">
        <v>134</v>
      </c>
      <c r="H561" s="12" t="s">
        <v>134</v>
      </c>
      <c r="I561" s="12" t="s">
        <v>134</v>
      </c>
      <c r="J561" s="12">
        <v>7.61235587069147</v>
      </c>
      <c r="K561" s="12" t="s">
        <v>134</v>
      </c>
      <c r="L561" s="12" t="s">
        <v>134</v>
      </c>
      <c r="M561" s="12">
        <v>2.2772399152236402</v>
      </c>
      <c r="N561" s="12"/>
      <c r="O561" s="12"/>
    </row>
    <row r="562" spans="1:15" x14ac:dyDescent="0.3">
      <c r="A562" s="11" t="str">
        <f t="shared" si="8"/>
        <v>DISTRIBUCION VOLUMEN X CRITERIO (Consumiciones)CavaDE 25 A 34 AÑOS</v>
      </c>
      <c r="B562" s="11" t="s">
        <v>47</v>
      </c>
      <c r="C562" s="11" t="s">
        <v>85</v>
      </c>
      <c r="D562" s="11" t="s">
        <v>161</v>
      </c>
      <c r="E562" s="12">
        <v>1.19773721042958</v>
      </c>
      <c r="F562" s="12">
        <v>0.42261216997822998</v>
      </c>
      <c r="G562" s="12">
        <v>0.585930850170571</v>
      </c>
      <c r="H562" s="12" t="s">
        <v>134</v>
      </c>
      <c r="I562" s="12" t="s">
        <v>134</v>
      </c>
      <c r="J562" s="12">
        <v>1.4108578265310501</v>
      </c>
      <c r="K562" s="12" t="s">
        <v>134</v>
      </c>
      <c r="L562" s="12">
        <v>1.0594648382185099</v>
      </c>
      <c r="M562" s="12">
        <v>1.3461242245635801</v>
      </c>
      <c r="N562" s="12"/>
      <c r="O562" s="12"/>
    </row>
    <row r="563" spans="1:15" x14ac:dyDescent="0.3">
      <c r="A563" s="11" t="str">
        <f t="shared" si="8"/>
        <v>DISTRIBUCION VOLUMEN X CRITERIO (Consumiciones)CavaDE 35 A 49 AÑOS</v>
      </c>
      <c r="B563" s="11" t="s">
        <v>47</v>
      </c>
      <c r="C563" s="11" t="s">
        <v>85</v>
      </c>
      <c r="D563" s="11" t="s">
        <v>162</v>
      </c>
      <c r="E563" s="12">
        <v>4.7951882586391497</v>
      </c>
      <c r="F563" s="12">
        <v>9.5057945228384604</v>
      </c>
      <c r="G563" s="12">
        <v>4.86663276028347</v>
      </c>
      <c r="H563" s="12">
        <v>5.63367940986761</v>
      </c>
      <c r="I563" s="12">
        <v>4.4527454242146796</v>
      </c>
      <c r="J563" s="12">
        <v>6.51933221025224</v>
      </c>
      <c r="K563" s="12">
        <v>8.6385870720816502</v>
      </c>
      <c r="L563" s="12">
        <v>4.6384772570876303</v>
      </c>
      <c r="M563" s="12">
        <v>12.173554745928801</v>
      </c>
      <c r="N563" s="12"/>
      <c r="O563" s="12"/>
    </row>
    <row r="564" spans="1:15" x14ac:dyDescent="0.3">
      <c r="A564" s="11" t="str">
        <f t="shared" si="8"/>
        <v>DISTRIBUCION VOLUMEN X CRITERIO (Consumiciones)CavaDE 50 A 59 AÑOS</v>
      </c>
      <c r="B564" s="11" t="s">
        <v>47</v>
      </c>
      <c r="C564" s="11" t="s">
        <v>85</v>
      </c>
      <c r="D564" s="11" t="s">
        <v>163</v>
      </c>
      <c r="E564" s="12">
        <v>20.330790650940202</v>
      </c>
      <c r="F564" s="12">
        <v>36.3096188703839</v>
      </c>
      <c r="G564" s="12">
        <v>26.9276098718755</v>
      </c>
      <c r="H564" s="12">
        <v>18.807853417447099</v>
      </c>
      <c r="I564" s="12">
        <v>24.835837344872399</v>
      </c>
      <c r="J564" s="12">
        <v>16.973458509795599</v>
      </c>
      <c r="K564" s="12">
        <v>26.249287688709298</v>
      </c>
      <c r="L564" s="12">
        <v>35.955151290477303</v>
      </c>
      <c r="M564" s="12">
        <v>20.2791160845325</v>
      </c>
      <c r="N564" s="12"/>
      <c r="O564" s="12"/>
    </row>
    <row r="565" spans="1:15" x14ac:dyDescent="0.3">
      <c r="A565" s="11" t="str">
        <f t="shared" si="8"/>
        <v>DISTRIBUCION VOLUMEN X CRITERIO (Consumiciones)CavaDE 60 A 75 AÑOS</v>
      </c>
      <c r="B565" s="11" t="s">
        <v>47</v>
      </c>
      <c r="C565" s="11" t="s">
        <v>85</v>
      </c>
      <c r="D565" s="11" t="s">
        <v>164</v>
      </c>
      <c r="E565" s="12">
        <v>73.676294609496495</v>
      </c>
      <c r="F565" s="12">
        <v>49.522582022530898</v>
      </c>
      <c r="G565" s="12">
        <v>67.619827877124607</v>
      </c>
      <c r="H565" s="12">
        <v>75.558457236681406</v>
      </c>
      <c r="I565" s="12">
        <v>69.603518848322295</v>
      </c>
      <c r="J565" s="12">
        <v>67.484039079946896</v>
      </c>
      <c r="K565" s="12">
        <v>65.112109291941294</v>
      </c>
      <c r="L565" s="12">
        <v>58.346884851741301</v>
      </c>
      <c r="M565" s="12">
        <v>63.923977924385902</v>
      </c>
      <c r="N565" s="12"/>
      <c r="O565" s="12"/>
    </row>
    <row r="566" spans="1:15" x14ac:dyDescent="0.3">
      <c r="A566" s="11" t="str">
        <f t="shared" si="8"/>
        <v>DISTRIBUCION VOLUMEN X CRITERIO (Consumiciones)CavaNIVEL ALTO</v>
      </c>
      <c r="B566" s="11" t="s">
        <v>47</v>
      </c>
      <c r="C566" s="11" t="s">
        <v>85</v>
      </c>
      <c r="D566" s="11" t="s">
        <v>165</v>
      </c>
      <c r="E566" s="12">
        <v>28.271356764890001</v>
      </c>
      <c r="F566" s="12">
        <v>29.760008806557199</v>
      </c>
      <c r="G566" s="12">
        <v>27.210352322507301</v>
      </c>
      <c r="H566" s="12">
        <v>16.153971627741001</v>
      </c>
      <c r="I566" s="12">
        <v>26.656431702519601</v>
      </c>
      <c r="J566" s="12">
        <v>20.2429345167306</v>
      </c>
      <c r="K566" s="12">
        <v>10.791383159685299</v>
      </c>
      <c r="L566" s="12">
        <v>12.0890325379024</v>
      </c>
      <c r="M566" s="12">
        <v>12.944935222045601</v>
      </c>
      <c r="N566" s="12"/>
      <c r="O566" s="12"/>
    </row>
    <row r="567" spans="1:15" x14ac:dyDescent="0.3">
      <c r="A567" s="11" t="str">
        <f t="shared" si="8"/>
        <v>DISTRIBUCION VOLUMEN X CRITERIO (Consumiciones)CavaNIVEL MEDIO ALTO</v>
      </c>
      <c r="B567" s="11" t="s">
        <v>47</v>
      </c>
      <c r="C567" s="11" t="s">
        <v>85</v>
      </c>
      <c r="D567" s="11" t="s">
        <v>166</v>
      </c>
      <c r="E567" s="12">
        <v>17.312599721285299</v>
      </c>
      <c r="F567" s="12">
        <v>13.8222501504245</v>
      </c>
      <c r="G567" s="12">
        <v>6.5624253299874802</v>
      </c>
      <c r="H567" s="12">
        <v>9.7781621539269192</v>
      </c>
      <c r="I567" s="12">
        <v>5.9489930477095596</v>
      </c>
      <c r="J567" s="12">
        <v>13.4188505681248</v>
      </c>
      <c r="K567" s="12">
        <v>14.0831490537955</v>
      </c>
      <c r="L567" s="12">
        <v>28.4961829368686</v>
      </c>
      <c r="M567" s="12">
        <v>19.877753004449801</v>
      </c>
      <c r="N567" s="12"/>
      <c r="O567" s="12"/>
    </row>
    <row r="568" spans="1:15" x14ac:dyDescent="0.3">
      <c r="A568" s="11" t="str">
        <f t="shared" si="8"/>
        <v>DISTRIBUCION VOLUMEN X CRITERIO (Consumiciones)CavaNIVEL MEDIO</v>
      </c>
      <c r="B568" s="11" t="s">
        <v>47</v>
      </c>
      <c r="C568" s="11" t="s">
        <v>85</v>
      </c>
      <c r="D568" s="11" t="s">
        <v>167</v>
      </c>
      <c r="E568" s="12">
        <v>20.6287427039363</v>
      </c>
      <c r="F568" s="12">
        <v>22.3006797144374</v>
      </c>
      <c r="G568" s="12">
        <v>25.6842132199709</v>
      </c>
      <c r="H568" s="12">
        <v>51.385699937651601</v>
      </c>
      <c r="I568" s="12">
        <v>33.785829616973402</v>
      </c>
      <c r="J568" s="12">
        <v>30.724965560438601</v>
      </c>
      <c r="K568" s="12">
        <v>32.1731607484584</v>
      </c>
      <c r="L568" s="12">
        <v>24.453127755485799</v>
      </c>
      <c r="M568" s="12">
        <v>30.530690402171899</v>
      </c>
      <c r="N568" s="12"/>
      <c r="O568" s="12"/>
    </row>
    <row r="569" spans="1:15" x14ac:dyDescent="0.3">
      <c r="A569" s="11" t="str">
        <f t="shared" si="8"/>
        <v>DISTRIBUCION VOLUMEN X CRITERIO (Consumiciones)CavaNIVEL MEDIO BAJO</v>
      </c>
      <c r="B569" s="11" t="s">
        <v>47</v>
      </c>
      <c r="C569" s="11" t="s">
        <v>85</v>
      </c>
      <c r="D569" s="11" t="s">
        <v>168</v>
      </c>
      <c r="E569" s="12">
        <v>10.5877812392705</v>
      </c>
      <c r="F569" s="12">
        <v>13.186055617245</v>
      </c>
      <c r="G569" s="12">
        <v>12.359052604474</v>
      </c>
      <c r="H569" s="12">
        <v>7.4974634210158104</v>
      </c>
      <c r="I569" s="12">
        <v>9.5042588005267206</v>
      </c>
      <c r="J569" s="12">
        <v>14.2446119741186</v>
      </c>
      <c r="K569" s="12">
        <v>22.493477567510102</v>
      </c>
      <c r="L569" s="12">
        <v>11.717479545149301</v>
      </c>
      <c r="M569" s="12">
        <v>17.929789887793198</v>
      </c>
      <c r="N569" s="12"/>
      <c r="O569" s="12"/>
    </row>
    <row r="570" spans="1:15" x14ac:dyDescent="0.3">
      <c r="A570" s="11" t="str">
        <f t="shared" si="8"/>
        <v>DISTRIBUCION VOLUMEN X CRITERIO (Consumiciones)CavaNIVEL BAJO</v>
      </c>
      <c r="B570" s="11" t="s">
        <v>47</v>
      </c>
      <c r="C570" s="11" t="s">
        <v>85</v>
      </c>
      <c r="D570" s="11" t="s">
        <v>169</v>
      </c>
      <c r="E570" s="12">
        <v>23.1995321935653</v>
      </c>
      <c r="F570" s="12">
        <v>20.9310223904215</v>
      </c>
      <c r="G570" s="12">
        <v>28.183953324344898</v>
      </c>
      <c r="H570" s="12">
        <v>15.1846896116596</v>
      </c>
      <c r="I570" s="12">
        <v>24.104458645405</v>
      </c>
      <c r="J570" s="12">
        <v>21.368657849866</v>
      </c>
      <c r="K570" s="12">
        <v>20.458824154794801</v>
      </c>
      <c r="L570" s="12">
        <v>23.244162215990301</v>
      </c>
      <c r="M570" s="12">
        <v>18.7168432059343</v>
      </c>
      <c r="N570" s="12"/>
      <c r="O570" s="12"/>
    </row>
    <row r="571" spans="1:15" x14ac:dyDescent="0.3">
      <c r="A571" s="11" t="str">
        <f t="shared" si="8"/>
        <v>DISTRIBUCION VOLUMEN X CRITERIO (Consumiciones)CavaHOMBRE</v>
      </c>
      <c r="B571" s="11" t="s">
        <v>47</v>
      </c>
      <c r="C571" s="11" t="s">
        <v>85</v>
      </c>
      <c r="D571" s="11" t="s">
        <v>170</v>
      </c>
      <c r="E571" s="12">
        <v>54.939144770060402</v>
      </c>
      <c r="F571" s="12">
        <v>59.682480246750401</v>
      </c>
      <c r="G571" s="12">
        <v>54.495658543528897</v>
      </c>
      <c r="H571" s="12">
        <v>45.8348354639162</v>
      </c>
      <c r="I571" s="12">
        <v>56.618017702291297</v>
      </c>
      <c r="J571" s="12">
        <v>51.978509304310599</v>
      </c>
      <c r="K571" s="12">
        <v>55.457367637678097</v>
      </c>
      <c r="L571" s="12">
        <v>35.941493461126598</v>
      </c>
      <c r="M571" s="12">
        <v>52.266120637510703</v>
      </c>
      <c r="N571" s="12"/>
      <c r="O571" s="12"/>
    </row>
    <row r="572" spans="1:15" x14ac:dyDescent="0.3">
      <c r="A572" s="11" t="str">
        <f t="shared" si="8"/>
        <v>DISTRIBUCION VOLUMEN X CRITERIO (Consumiciones)CavaMUJER</v>
      </c>
      <c r="B572" s="11" t="s">
        <v>47</v>
      </c>
      <c r="C572" s="11" t="s">
        <v>85</v>
      </c>
      <c r="D572" s="11" t="s">
        <v>171</v>
      </c>
      <c r="E572" s="12">
        <v>45.060880475834601</v>
      </c>
      <c r="F572" s="12">
        <v>40.317536432335203</v>
      </c>
      <c r="G572" s="12">
        <v>45.504341456471103</v>
      </c>
      <c r="H572" s="12">
        <v>54.1651562560806</v>
      </c>
      <c r="I572" s="12">
        <v>43.381949413031997</v>
      </c>
      <c r="J572" s="12">
        <v>48.021495813009103</v>
      </c>
      <c r="K572" s="12">
        <v>44.542621730810097</v>
      </c>
      <c r="L572" s="12">
        <v>64.0584840259679</v>
      </c>
      <c r="M572" s="12">
        <v>47.733885223686698</v>
      </c>
      <c r="N572" s="12"/>
      <c r="O572" s="12"/>
    </row>
    <row r="573" spans="1:15" x14ac:dyDescent="0.3">
      <c r="A573" s="11" t="str">
        <f t="shared" si="8"/>
        <v>DISTRIBUCION VOLUMEN X CRITERIO (Consumiciones)Otr.Bebidas Deri.VinoT.ESPAÑA</v>
      </c>
      <c r="B573" s="11" t="s">
        <v>47</v>
      </c>
      <c r="C573" s="11" t="s">
        <v>86</v>
      </c>
      <c r="D573" s="11" t="s">
        <v>142</v>
      </c>
      <c r="E573" s="12">
        <v>100</v>
      </c>
      <c r="F573" s="12">
        <v>100</v>
      </c>
      <c r="G573" s="12">
        <v>100</v>
      </c>
      <c r="H573" s="12">
        <v>100</v>
      </c>
      <c r="I573" s="12">
        <v>100</v>
      </c>
      <c r="J573" s="12">
        <v>100</v>
      </c>
      <c r="K573" s="12">
        <v>100</v>
      </c>
      <c r="L573" s="12">
        <v>100</v>
      </c>
      <c r="M573" s="12">
        <v>100</v>
      </c>
      <c r="N573" s="12"/>
      <c r="O573" s="12"/>
    </row>
    <row r="574" spans="1:15" x14ac:dyDescent="0.3">
      <c r="A574" s="11" t="str">
        <f t="shared" si="8"/>
        <v>DISTRIBUCION VOLUMEN X CRITERIO (Consumiciones)Otr.Bebidas Deri.VinoBCN AM</v>
      </c>
      <c r="B574" s="11" t="s">
        <v>47</v>
      </c>
      <c r="C574" s="11" t="s">
        <v>86</v>
      </c>
      <c r="D574" s="11" t="s">
        <v>143</v>
      </c>
      <c r="E574" s="12">
        <v>3.6928519021983801</v>
      </c>
      <c r="F574" s="12">
        <v>4.6127130994881202</v>
      </c>
      <c r="G574" s="12">
        <v>7.4397798271763804</v>
      </c>
      <c r="H574" s="12">
        <v>2.6757263164503802</v>
      </c>
      <c r="I574" s="12">
        <v>3.0095416987280301</v>
      </c>
      <c r="J574" s="12">
        <v>2.6286490408437699</v>
      </c>
      <c r="K574" s="12">
        <v>3.41397149677899</v>
      </c>
      <c r="L574" s="12">
        <v>3.1881774408487802</v>
      </c>
      <c r="M574" s="12">
        <v>4.4884894462209504</v>
      </c>
      <c r="N574" s="12"/>
      <c r="O574" s="12"/>
    </row>
    <row r="575" spans="1:15" x14ac:dyDescent="0.3">
      <c r="A575" s="11" t="str">
        <f t="shared" si="8"/>
        <v>DISTRIBUCION VOLUMEN X CRITERIO (Consumiciones)Otr.Bebidas Deri.VinoREST.CAT ARAGON</v>
      </c>
      <c r="B575" s="11" t="s">
        <v>47</v>
      </c>
      <c r="C575" s="11" t="s">
        <v>86</v>
      </c>
      <c r="D575" s="11" t="s">
        <v>144</v>
      </c>
      <c r="E575" s="12">
        <v>6.1814160935164999</v>
      </c>
      <c r="F575" s="12">
        <v>8.7080958942732707</v>
      </c>
      <c r="G575" s="12">
        <v>6.1833734919031302</v>
      </c>
      <c r="H575" s="12">
        <v>5.4246691215370104</v>
      </c>
      <c r="I575" s="12">
        <v>5.1083037302544998</v>
      </c>
      <c r="J575" s="12">
        <v>6.1731108869540599</v>
      </c>
      <c r="K575" s="12">
        <v>5.4149921824078202</v>
      </c>
      <c r="L575" s="12">
        <v>4.8647745440618904</v>
      </c>
      <c r="M575" s="12">
        <v>5.4714184956087397</v>
      </c>
      <c r="N575" s="12"/>
      <c r="O575" s="12"/>
    </row>
    <row r="576" spans="1:15" x14ac:dyDescent="0.3">
      <c r="A576" s="11" t="str">
        <f t="shared" si="8"/>
        <v>DISTRIBUCION VOLUMEN X CRITERIO (Consumiciones)Otr.Bebidas Deri.VinoLEVANTE</v>
      </c>
      <c r="B576" s="11" t="s">
        <v>47</v>
      </c>
      <c r="C576" s="11" t="s">
        <v>86</v>
      </c>
      <c r="D576" s="11" t="s">
        <v>145</v>
      </c>
      <c r="E576" s="12">
        <v>10.711594250193601</v>
      </c>
      <c r="F576" s="12">
        <v>10.750674095282699</v>
      </c>
      <c r="G576" s="12">
        <v>13.6450377484184</v>
      </c>
      <c r="H576" s="12">
        <v>13.0995024759929</v>
      </c>
      <c r="I576" s="12">
        <v>12.6235347290467</v>
      </c>
      <c r="J576" s="12">
        <v>15.9935672825087</v>
      </c>
      <c r="K576" s="12">
        <v>17.090016274987299</v>
      </c>
      <c r="L576" s="12">
        <v>10.284624337983001</v>
      </c>
      <c r="M576" s="12">
        <v>12.1283642320384</v>
      </c>
      <c r="N576" s="12"/>
      <c r="O576" s="12"/>
    </row>
    <row r="577" spans="1:15" x14ac:dyDescent="0.3">
      <c r="A577" s="11" t="str">
        <f t="shared" si="8"/>
        <v>DISTRIBUCION VOLUMEN X CRITERIO (Consumiciones)Otr.Bebidas Deri.VinoANDALUCIA</v>
      </c>
      <c r="B577" s="11" t="s">
        <v>47</v>
      </c>
      <c r="C577" s="11" t="s">
        <v>86</v>
      </c>
      <c r="D577" s="11" t="s">
        <v>146</v>
      </c>
      <c r="E577" s="12">
        <v>35.424703147224598</v>
      </c>
      <c r="F577" s="12">
        <v>37.102776200366101</v>
      </c>
      <c r="G577" s="12">
        <v>37.846462047523097</v>
      </c>
      <c r="H577" s="12">
        <v>41.233740941028501</v>
      </c>
      <c r="I577" s="12">
        <v>39.439475550137502</v>
      </c>
      <c r="J577" s="12">
        <v>36.859382742266597</v>
      </c>
      <c r="K577" s="12">
        <v>34.188539929701697</v>
      </c>
      <c r="L577" s="12">
        <v>38.344640544395503</v>
      </c>
      <c r="M577" s="12">
        <v>35.5473496455053</v>
      </c>
      <c r="N577" s="12"/>
      <c r="O577" s="12"/>
    </row>
    <row r="578" spans="1:15" x14ac:dyDescent="0.3">
      <c r="A578" s="11" t="str">
        <f t="shared" si="8"/>
        <v>DISTRIBUCION VOLUMEN X CRITERIO (Consumiciones)Otr.Bebidas Deri.VinoMDD AM</v>
      </c>
      <c r="B578" s="11" t="s">
        <v>47</v>
      </c>
      <c r="C578" s="11" t="s">
        <v>86</v>
      </c>
      <c r="D578" s="11" t="s">
        <v>147</v>
      </c>
      <c r="E578" s="12">
        <v>19.5286139968672</v>
      </c>
      <c r="F578" s="12">
        <v>13.4031109646214</v>
      </c>
      <c r="G578" s="12">
        <v>9.7016541635086195</v>
      </c>
      <c r="H578" s="12">
        <v>15.167465255290599</v>
      </c>
      <c r="I578" s="12">
        <v>17.0062002086284</v>
      </c>
      <c r="J578" s="12">
        <v>13.0089102427975</v>
      </c>
      <c r="K578" s="12">
        <v>11.4977486934024</v>
      </c>
      <c r="L578" s="12">
        <v>17.5521944569571</v>
      </c>
      <c r="M578" s="12">
        <v>17.7128288592031</v>
      </c>
      <c r="N578" s="12"/>
      <c r="O578" s="12"/>
    </row>
    <row r="579" spans="1:15" x14ac:dyDescent="0.3">
      <c r="A579" s="11" t="str">
        <f t="shared" si="8"/>
        <v>DISTRIBUCION VOLUMEN X CRITERIO (Consumiciones)Otr.Bebidas Deri.VinoRTO CENTRO</v>
      </c>
      <c r="B579" s="11" t="s">
        <v>47</v>
      </c>
      <c r="C579" s="11" t="s">
        <v>86</v>
      </c>
      <c r="D579" s="11" t="s">
        <v>148</v>
      </c>
      <c r="E579" s="12">
        <v>7.7077209853981703</v>
      </c>
      <c r="F579" s="12">
        <v>4.2118037161612101</v>
      </c>
      <c r="G579" s="12">
        <v>4.4783492581735702</v>
      </c>
      <c r="H579" s="12">
        <v>6.6072734544955596</v>
      </c>
      <c r="I579" s="12">
        <v>9.8525710399847402</v>
      </c>
      <c r="J579" s="12">
        <v>6.1008290861470904</v>
      </c>
      <c r="K579" s="12">
        <v>5.5428228105743402</v>
      </c>
      <c r="L579" s="12">
        <v>8.0567986650014607</v>
      </c>
      <c r="M579" s="12">
        <v>11.1837604044257</v>
      </c>
      <c r="N579" s="12"/>
      <c r="O579" s="12"/>
    </row>
    <row r="580" spans="1:15" x14ac:dyDescent="0.3">
      <c r="A580" s="11" t="str">
        <f t="shared" ref="A580:A643" si="9">B580&amp;C580&amp;D580</f>
        <v>DISTRIBUCION VOLUMEN X CRITERIO (Consumiciones)Otr.Bebidas Deri.VinoNORTE-CENTRO</v>
      </c>
      <c r="B580" s="11" t="s">
        <v>47</v>
      </c>
      <c r="C580" s="11" t="s">
        <v>86</v>
      </c>
      <c r="D580" s="11" t="s">
        <v>149</v>
      </c>
      <c r="E580" s="12">
        <v>12.251762774346901</v>
      </c>
      <c r="F580" s="12">
        <v>17.191315984893901</v>
      </c>
      <c r="G580" s="12">
        <v>16.976398994904802</v>
      </c>
      <c r="H580" s="12">
        <v>11.475079035275501</v>
      </c>
      <c r="I580" s="12">
        <v>9.9189476882942405</v>
      </c>
      <c r="J580" s="12">
        <v>17.306841509166802</v>
      </c>
      <c r="K580" s="12">
        <v>16.769924863142201</v>
      </c>
      <c r="L580" s="12">
        <v>10.4874918858604</v>
      </c>
      <c r="M580" s="12">
        <v>9.3163142365625493</v>
      </c>
      <c r="N580" s="12"/>
      <c r="O580" s="12"/>
    </row>
    <row r="581" spans="1:15" x14ac:dyDescent="0.3">
      <c r="A581" s="11" t="str">
        <f t="shared" si="9"/>
        <v>DISTRIBUCION VOLUMEN X CRITERIO (Consumiciones)Otr.Bebidas Deri.VinoNOROESTE</v>
      </c>
      <c r="B581" s="11" t="s">
        <v>47</v>
      </c>
      <c r="C581" s="11" t="s">
        <v>86</v>
      </c>
      <c r="D581" s="11" t="s">
        <v>150</v>
      </c>
      <c r="E581" s="12">
        <v>4.5013340370177</v>
      </c>
      <c r="F581" s="12">
        <v>4.0194901893820596</v>
      </c>
      <c r="G581" s="12">
        <v>3.7289826994778599</v>
      </c>
      <c r="H581" s="12">
        <v>4.3165556083943102</v>
      </c>
      <c r="I581" s="12">
        <v>3.04142831671474</v>
      </c>
      <c r="J581" s="12">
        <v>1.9286950520280299</v>
      </c>
      <c r="K581" s="12">
        <v>6.0819877477736899</v>
      </c>
      <c r="L581" s="12">
        <v>7.2212937515345796</v>
      </c>
      <c r="M581" s="12">
        <v>4.1514718260953396</v>
      </c>
      <c r="N581" s="12"/>
      <c r="O581" s="12"/>
    </row>
    <row r="582" spans="1:15" x14ac:dyDescent="0.3">
      <c r="A582" s="11" t="str">
        <f t="shared" si="9"/>
        <v>DISTRIBUCION VOLUMEN X CRITERIO (Consumiciones)Otr.Bebidas Deri.Vino&lt;2MIL</v>
      </c>
      <c r="B582" s="11" t="s">
        <v>47</v>
      </c>
      <c r="C582" s="11" t="s">
        <v>86</v>
      </c>
      <c r="D582" s="11" t="s">
        <v>151</v>
      </c>
      <c r="E582" s="12">
        <v>3.36924805549054</v>
      </c>
      <c r="F582" s="12">
        <v>3.4538894999980099</v>
      </c>
      <c r="G582" s="12">
        <v>5.0626569266603498</v>
      </c>
      <c r="H582" s="12">
        <v>5.7039162429554304</v>
      </c>
      <c r="I582" s="12">
        <v>4.0364679128689103</v>
      </c>
      <c r="J582" s="12">
        <v>3.5218579670135202</v>
      </c>
      <c r="K582" s="12">
        <v>4.6594218980553999</v>
      </c>
      <c r="L582" s="12">
        <v>5.3064555126480597</v>
      </c>
      <c r="M582" s="12">
        <v>5.7101868821959698</v>
      </c>
      <c r="N582" s="12"/>
      <c r="O582" s="12"/>
    </row>
    <row r="583" spans="1:15" x14ac:dyDescent="0.3">
      <c r="A583" s="11" t="str">
        <f t="shared" si="9"/>
        <v>DISTRIBUCION VOLUMEN X CRITERIO (Consumiciones)Otr.Bebidas Deri.Vino2-5MIL</v>
      </c>
      <c r="B583" s="11" t="s">
        <v>47</v>
      </c>
      <c r="C583" s="11" t="s">
        <v>86</v>
      </c>
      <c r="D583" s="11" t="s">
        <v>152</v>
      </c>
      <c r="E583" s="12">
        <v>5.0550522361858796</v>
      </c>
      <c r="F583" s="12">
        <v>3.6194036192662198</v>
      </c>
      <c r="G583" s="12">
        <v>4.6770142286543903</v>
      </c>
      <c r="H583" s="12">
        <v>3.90143234359503</v>
      </c>
      <c r="I583" s="12">
        <v>4.5096107084065604</v>
      </c>
      <c r="J583" s="12">
        <v>3.3953918029305599</v>
      </c>
      <c r="K583" s="12">
        <v>3.1711282924859199</v>
      </c>
      <c r="L583" s="12">
        <v>2.5263616604013102</v>
      </c>
      <c r="M583" s="12">
        <v>4.2498152528502704</v>
      </c>
      <c r="N583" s="12"/>
      <c r="O583" s="12"/>
    </row>
    <row r="584" spans="1:15" x14ac:dyDescent="0.3">
      <c r="A584" s="11" t="str">
        <f t="shared" si="9"/>
        <v>DISTRIBUCION VOLUMEN X CRITERIO (Consumiciones)Otr.Bebidas Deri.Vino5-10MIL</v>
      </c>
      <c r="B584" s="11" t="s">
        <v>47</v>
      </c>
      <c r="C584" s="11" t="s">
        <v>86</v>
      </c>
      <c r="D584" s="11" t="s">
        <v>153</v>
      </c>
      <c r="E584" s="12">
        <v>7.9169864379467398</v>
      </c>
      <c r="F584" s="12">
        <v>7.3672812615410299</v>
      </c>
      <c r="G584" s="12">
        <v>6.6749096073762999</v>
      </c>
      <c r="H584" s="12">
        <v>7.9683835643833696</v>
      </c>
      <c r="I584" s="12">
        <v>7.53616196008812</v>
      </c>
      <c r="J584" s="12">
        <v>4.7666463155659402</v>
      </c>
      <c r="K584" s="12">
        <v>6.9986454172114998</v>
      </c>
      <c r="L584" s="12">
        <v>6.1877182383367204</v>
      </c>
      <c r="M584" s="12">
        <v>6.8341888265723103</v>
      </c>
      <c r="N584" s="12"/>
      <c r="O584" s="12"/>
    </row>
    <row r="585" spans="1:15" x14ac:dyDescent="0.3">
      <c r="A585" s="11" t="str">
        <f t="shared" si="9"/>
        <v>DISTRIBUCION VOLUMEN X CRITERIO (Consumiciones)Otr.Bebidas Deri.Vino10-30MIL</v>
      </c>
      <c r="B585" s="11" t="s">
        <v>47</v>
      </c>
      <c r="C585" s="11" t="s">
        <v>86</v>
      </c>
      <c r="D585" s="11" t="s">
        <v>154</v>
      </c>
      <c r="E585" s="12">
        <v>18.146560648889999</v>
      </c>
      <c r="F585" s="12">
        <v>19.497099106898201</v>
      </c>
      <c r="G585" s="12">
        <v>26.2166230672991</v>
      </c>
      <c r="H585" s="12">
        <v>22.065352493259201</v>
      </c>
      <c r="I585" s="12">
        <v>19.981328883541899</v>
      </c>
      <c r="J585" s="12">
        <v>22.7466818857507</v>
      </c>
      <c r="K585" s="12">
        <v>19.0550210535155</v>
      </c>
      <c r="L585" s="12">
        <v>24.3655289481888</v>
      </c>
      <c r="M585" s="12">
        <v>20.558811247355099</v>
      </c>
      <c r="N585" s="12"/>
      <c r="O585" s="12"/>
    </row>
    <row r="586" spans="1:15" x14ac:dyDescent="0.3">
      <c r="A586" s="11" t="str">
        <f t="shared" si="9"/>
        <v>DISTRIBUCION VOLUMEN X CRITERIO (Consumiciones)Otr.Bebidas Deri.Vino30-100MIL</v>
      </c>
      <c r="B586" s="11" t="s">
        <v>47</v>
      </c>
      <c r="C586" s="11" t="s">
        <v>86</v>
      </c>
      <c r="D586" s="11" t="s">
        <v>155</v>
      </c>
      <c r="E586" s="12">
        <v>22.451961163824901</v>
      </c>
      <c r="F586" s="12">
        <v>21.510735885695698</v>
      </c>
      <c r="G586" s="12">
        <v>18.834697386618501</v>
      </c>
      <c r="H586" s="12">
        <v>16.472416427245101</v>
      </c>
      <c r="I586" s="12">
        <v>22.2427138515161</v>
      </c>
      <c r="J586" s="12">
        <v>21.692910738302501</v>
      </c>
      <c r="K586" s="12">
        <v>20.7826789348881</v>
      </c>
      <c r="L586" s="12">
        <v>20.742664786539599</v>
      </c>
      <c r="M586" s="12">
        <v>20.7166391175294</v>
      </c>
      <c r="N586" s="12"/>
      <c r="O586" s="12"/>
    </row>
    <row r="587" spans="1:15" x14ac:dyDescent="0.3">
      <c r="A587" s="11" t="str">
        <f t="shared" si="9"/>
        <v>DISTRIBUCION VOLUMEN X CRITERIO (Consumiciones)Otr.Bebidas Deri.Vino100-200MIL</v>
      </c>
      <c r="B587" s="11" t="s">
        <v>47</v>
      </c>
      <c r="C587" s="11" t="s">
        <v>86</v>
      </c>
      <c r="D587" s="11" t="s">
        <v>156</v>
      </c>
      <c r="E587" s="12">
        <v>10.6850991834861</v>
      </c>
      <c r="F587" s="12">
        <v>10.94469440352</v>
      </c>
      <c r="G587" s="12">
        <v>12.201690005151599</v>
      </c>
      <c r="H587" s="12">
        <v>11.8411295039061</v>
      </c>
      <c r="I587" s="12">
        <v>13.281558303700599</v>
      </c>
      <c r="J587" s="12">
        <v>11.018492956749499</v>
      </c>
      <c r="K587" s="12">
        <v>9.8098725592517493</v>
      </c>
      <c r="L587" s="12">
        <v>12.482105159249601</v>
      </c>
      <c r="M587" s="12">
        <v>11.0517785820039</v>
      </c>
      <c r="N587" s="12"/>
      <c r="O587" s="12"/>
    </row>
    <row r="588" spans="1:15" x14ac:dyDescent="0.3">
      <c r="A588" s="11" t="str">
        <f t="shared" si="9"/>
        <v>DISTRIBUCION VOLUMEN X CRITERIO (Consumiciones)Otr.Bebidas Deri.Vino200-500MIL</v>
      </c>
      <c r="B588" s="11" t="s">
        <v>47</v>
      </c>
      <c r="C588" s="11" t="s">
        <v>86</v>
      </c>
      <c r="D588" s="11" t="s">
        <v>157</v>
      </c>
      <c r="E588" s="12">
        <v>12.2408108424407</v>
      </c>
      <c r="F588" s="12">
        <v>17.053145314690301</v>
      </c>
      <c r="G588" s="12">
        <v>12.9356981808694</v>
      </c>
      <c r="H588" s="12">
        <v>13.6851425309194</v>
      </c>
      <c r="I588" s="12">
        <v>10.9995385533083</v>
      </c>
      <c r="J588" s="12">
        <v>17.473561265661498</v>
      </c>
      <c r="K588" s="12">
        <v>19.063328494823601</v>
      </c>
      <c r="L588" s="12">
        <v>13.042488415289</v>
      </c>
      <c r="M588" s="12">
        <v>14.6418360027596</v>
      </c>
      <c r="N588" s="12"/>
      <c r="O588" s="12"/>
    </row>
    <row r="589" spans="1:15" x14ac:dyDescent="0.3">
      <c r="A589" s="11" t="str">
        <f t="shared" si="9"/>
        <v>DISTRIBUCION VOLUMEN X CRITERIO (Consumiciones)Otr.Bebidas Deri.Vino&gt;500MIL</v>
      </c>
      <c r="B589" s="11" t="s">
        <v>47</v>
      </c>
      <c r="C589" s="11" t="s">
        <v>86</v>
      </c>
      <c r="D589" s="11" t="s">
        <v>158</v>
      </c>
      <c r="E589" s="12">
        <v>20.134289871446299</v>
      </c>
      <c r="F589" s="12">
        <v>16.553746937284298</v>
      </c>
      <c r="G589" s="12">
        <v>13.396745961124701</v>
      </c>
      <c r="H589" s="12">
        <v>18.362240264912099</v>
      </c>
      <c r="I589" s="12">
        <v>17.412631673724601</v>
      </c>
      <c r="J589" s="12">
        <v>15.384449989382</v>
      </c>
      <c r="K589" s="12">
        <v>16.459910347612901</v>
      </c>
      <c r="L589" s="12">
        <v>15.346679153642899</v>
      </c>
      <c r="M589" s="12">
        <v>16.236755506093001</v>
      </c>
      <c r="N589" s="12"/>
      <c r="O589" s="12"/>
    </row>
    <row r="590" spans="1:15" x14ac:dyDescent="0.3">
      <c r="A590" s="11" t="str">
        <f t="shared" si="9"/>
        <v>DISTRIBUCION VOLUMEN X CRITERIO (Consumiciones)Otr.Bebidas Deri.VinoDE 15 A 19 AÑOS</v>
      </c>
      <c r="B590" s="11" t="s">
        <v>47</v>
      </c>
      <c r="C590" s="11" t="s">
        <v>86</v>
      </c>
      <c r="D590" s="11" t="s">
        <v>159</v>
      </c>
      <c r="E590" s="12">
        <v>0.64757566482418405</v>
      </c>
      <c r="F590" s="12">
        <v>1.3215825652552</v>
      </c>
      <c r="G590" s="12">
        <v>3.389539401435</v>
      </c>
      <c r="H590" s="12">
        <v>1.4763103461506699</v>
      </c>
      <c r="I590" s="12">
        <v>1.20373197233215</v>
      </c>
      <c r="J590" s="12">
        <v>0.31611577121823498</v>
      </c>
      <c r="K590" s="12" t="s">
        <v>134</v>
      </c>
      <c r="L590" s="12">
        <v>0.30775664890875398</v>
      </c>
      <c r="M590" s="12">
        <v>0.28453033406908701</v>
      </c>
      <c r="N590" s="12"/>
      <c r="O590" s="12"/>
    </row>
    <row r="591" spans="1:15" x14ac:dyDescent="0.3">
      <c r="A591" s="11" t="str">
        <f t="shared" si="9"/>
        <v>DISTRIBUCION VOLUMEN X CRITERIO (Consumiciones)Otr.Bebidas Deri.VinoDE 20 A 24 AÑOS</v>
      </c>
      <c r="B591" s="11" t="s">
        <v>47</v>
      </c>
      <c r="C591" s="11" t="s">
        <v>86</v>
      </c>
      <c r="D591" s="11" t="s">
        <v>160</v>
      </c>
      <c r="E591" s="12">
        <v>3.5688190931023902</v>
      </c>
      <c r="F591" s="12">
        <v>5.3853950655034</v>
      </c>
      <c r="G591" s="12">
        <v>6.1751691008717602</v>
      </c>
      <c r="H591" s="12">
        <v>3.9862247822533101</v>
      </c>
      <c r="I591" s="12">
        <v>2.83409214361832</v>
      </c>
      <c r="J591" s="12">
        <v>6.0511423161322302</v>
      </c>
      <c r="K591" s="12">
        <v>4.4404123529952804</v>
      </c>
      <c r="L591" s="12">
        <v>5.3423720215094201</v>
      </c>
      <c r="M591" s="12">
        <v>3.54520717797979</v>
      </c>
      <c r="N591" s="12"/>
      <c r="O591" s="12"/>
    </row>
    <row r="592" spans="1:15" x14ac:dyDescent="0.3">
      <c r="A592" s="11" t="str">
        <f t="shared" si="9"/>
        <v>DISTRIBUCION VOLUMEN X CRITERIO (Consumiciones)Otr.Bebidas Deri.VinoDE 25 A 34 AÑOS</v>
      </c>
      <c r="B592" s="11" t="s">
        <v>47</v>
      </c>
      <c r="C592" s="11" t="s">
        <v>86</v>
      </c>
      <c r="D592" s="11" t="s">
        <v>161</v>
      </c>
      <c r="E592" s="12">
        <v>8.7888226715399398</v>
      </c>
      <c r="F592" s="12">
        <v>7.0240204273704503</v>
      </c>
      <c r="G592" s="12">
        <v>7.45484383079304</v>
      </c>
      <c r="H592" s="12">
        <v>7.0710497768176399</v>
      </c>
      <c r="I592" s="12">
        <v>6.8325712650806896</v>
      </c>
      <c r="J592" s="12">
        <v>6.3350631768953098</v>
      </c>
      <c r="K592" s="12">
        <v>8.0254641570396306</v>
      </c>
      <c r="L592" s="12">
        <v>8.5104220227277096</v>
      </c>
      <c r="M592" s="12">
        <v>7.4029874092212902</v>
      </c>
      <c r="N592" s="12"/>
      <c r="O592" s="12"/>
    </row>
    <row r="593" spans="1:15" x14ac:dyDescent="0.3">
      <c r="A593" s="11" t="str">
        <f t="shared" si="9"/>
        <v>DISTRIBUCION VOLUMEN X CRITERIO (Consumiciones)Otr.Bebidas Deri.VinoDE 35 A 49 AÑOS</v>
      </c>
      <c r="B593" s="11" t="s">
        <v>47</v>
      </c>
      <c r="C593" s="11" t="s">
        <v>86</v>
      </c>
      <c r="D593" s="11" t="s">
        <v>162</v>
      </c>
      <c r="E593" s="12">
        <v>24.935472781368698</v>
      </c>
      <c r="F593" s="12">
        <v>23.323665013362799</v>
      </c>
      <c r="G593" s="12">
        <v>19.509246666010402</v>
      </c>
      <c r="H593" s="12">
        <v>22.325462555475799</v>
      </c>
      <c r="I593" s="12">
        <v>20.977437685445</v>
      </c>
      <c r="J593" s="12">
        <v>19.9984515466837</v>
      </c>
      <c r="K593" s="12">
        <v>20.905001259612</v>
      </c>
      <c r="L593" s="12">
        <v>21.797487318825901</v>
      </c>
      <c r="M593" s="12">
        <v>21.562422843624699</v>
      </c>
      <c r="N593" s="12"/>
      <c r="O593" s="12"/>
    </row>
    <row r="594" spans="1:15" x14ac:dyDescent="0.3">
      <c r="A594" s="11" t="str">
        <f t="shared" si="9"/>
        <v>DISTRIBUCION VOLUMEN X CRITERIO (Consumiciones)Otr.Bebidas Deri.VinoDE 50 A 59 AÑOS</v>
      </c>
      <c r="B594" s="11" t="s">
        <v>47</v>
      </c>
      <c r="C594" s="11" t="s">
        <v>86</v>
      </c>
      <c r="D594" s="11" t="s">
        <v>163</v>
      </c>
      <c r="E594" s="12">
        <v>28.534579184746399</v>
      </c>
      <c r="F594" s="12">
        <v>22.5846818548243</v>
      </c>
      <c r="G594" s="12">
        <v>24.438466589376201</v>
      </c>
      <c r="H594" s="12">
        <v>30.391699871753001</v>
      </c>
      <c r="I594" s="12">
        <v>31.748865190629601</v>
      </c>
      <c r="J594" s="12">
        <v>27.403217243576101</v>
      </c>
      <c r="K594" s="12">
        <v>27.1910751488542</v>
      </c>
      <c r="L594" s="12">
        <v>27.6318832738453</v>
      </c>
      <c r="M594" s="12">
        <v>28.377636018572598</v>
      </c>
      <c r="N594" s="12"/>
      <c r="O594" s="12"/>
    </row>
    <row r="595" spans="1:15" x14ac:dyDescent="0.3">
      <c r="A595" s="11" t="str">
        <f t="shared" si="9"/>
        <v>DISTRIBUCION VOLUMEN X CRITERIO (Consumiciones)Otr.Bebidas Deri.VinoDE 60 A 75 AÑOS</v>
      </c>
      <c r="B595" s="11" t="s">
        <v>47</v>
      </c>
      <c r="C595" s="11" t="s">
        <v>86</v>
      </c>
      <c r="D595" s="11" t="s">
        <v>164</v>
      </c>
      <c r="E595" s="12">
        <v>33.524727228533898</v>
      </c>
      <c r="F595" s="12">
        <v>40.360647925692703</v>
      </c>
      <c r="G595" s="12">
        <v>39.032772642599603</v>
      </c>
      <c r="H595" s="12">
        <v>34.749273014990798</v>
      </c>
      <c r="I595" s="12">
        <v>36.403316255659199</v>
      </c>
      <c r="J595" s="12">
        <v>39.896005875274298</v>
      </c>
      <c r="K595" s="12">
        <v>39.438053079651503</v>
      </c>
      <c r="L595" s="12">
        <v>36.410085961460702</v>
      </c>
      <c r="M595" s="12">
        <v>38.827214532471999</v>
      </c>
      <c r="N595" s="12"/>
      <c r="O595" s="12"/>
    </row>
    <row r="596" spans="1:15" x14ac:dyDescent="0.3">
      <c r="A596" s="11" t="str">
        <f t="shared" si="9"/>
        <v>DISTRIBUCION VOLUMEN X CRITERIO (Consumiciones)Otr.Bebidas Deri.VinoNIVEL ALTO</v>
      </c>
      <c r="B596" s="11" t="s">
        <v>47</v>
      </c>
      <c r="C596" s="11" t="s">
        <v>86</v>
      </c>
      <c r="D596" s="11" t="s">
        <v>165</v>
      </c>
      <c r="E596" s="12">
        <v>25.1789893952215</v>
      </c>
      <c r="F596" s="12">
        <v>26.451911889094902</v>
      </c>
      <c r="G596" s="12">
        <v>19.472640401273502</v>
      </c>
      <c r="H596" s="12">
        <v>21.0115817635767</v>
      </c>
      <c r="I596" s="12">
        <v>25.7574834036166</v>
      </c>
      <c r="J596" s="12">
        <v>20.2828891484392</v>
      </c>
      <c r="K596" s="12">
        <v>19.521977231012801</v>
      </c>
      <c r="L596" s="12">
        <v>23.920777258042399</v>
      </c>
      <c r="M596" s="12">
        <v>21.643788656681998</v>
      </c>
      <c r="N596" s="12"/>
      <c r="O596" s="12"/>
    </row>
    <row r="597" spans="1:15" x14ac:dyDescent="0.3">
      <c r="A597" s="11" t="str">
        <f t="shared" si="9"/>
        <v>DISTRIBUCION VOLUMEN X CRITERIO (Consumiciones)Otr.Bebidas Deri.VinoNIVEL MEDIO ALTO</v>
      </c>
      <c r="B597" s="11" t="s">
        <v>47</v>
      </c>
      <c r="C597" s="11" t="s">
        <v>86</v>
      </c>
      <c r="D597" s="11" t="s">
        <v>166</v>
      </c>
      <c r="E597" s="12">
        <v>16.527914063484602</v>
      </c>
      <c r="F597" s="12">
        <v>15.2129346872158</v>
      </c>
      <c r="G597" s="12">
        <v>18.5071812315953</v>
      </c>
      <c r="H597" s="12">
        <v>15.8179962072369</v>
      </c>
      <c r="I597" s="12">
        <v>15.237582848636601</v>
      </c>
      <c r="J597" s="12">
        <v>12.6259467685991</v>
      </c>
      <c r="K597" s="12">
        <v>12.3400492648264</v>
      </c>
      <c r="L597" s="12">
        <v>12.7336419257516</v>
      </c>
      <c r="M597" s="12">
        <v>15.167294288437301</v>
      </c>
      <c r="N597" s="12"/>
      <c r="O597" s="12"/>
    </row>
    <row r="598" spans="1:15" x14ac:dyDescent="0.3">
      <c r="A598" s="11" t="str">
        <f t="shared" si="9"/>
        <v>DISTRIBUCION VOLUMEN X CRITERIO (Consumiciones)Otr.Bebidas Deri.VinoNIVEL MEDIO</v>
      </c>
      <c r="B598" s="11" t="s">
        <v>47</v>
      </c>
      <c r="C598" s="11" t="s">
        <v>86</v>
      </c>
      <c r="D598" s="11" t="s">
        <v>167</v>
      </c>
      <c r="E598" s="12">
        <v>21.457127392376801</v>
      </c>
      <c r="F598" s="12">
        <v>23.369666307943401</v>
      </c>
      <c r="G598" s="12">
        <v>24.818368889836201</v>
      </c>
      <c r="H598" s="12">
        <v>22.0177801755461</v>
      </c>
      <c r="I598" s="12">
        <v>21.0039723511094</v>
      </c>
      <c r="J598" s="12">
        <v>21.240957032632501</v>
      </c>
      <c r="K598" s="12">
        <v>23.306331649851799</v>
      </c>
      <c r="L598" s="12">
        <v>20.101093276837901</v>
      </c>
      <c r="M598" s="12">
        <v>20.4507858996751</v>
      </c>
      <c r="N598" s="12"/>
      <c r="O598" s="12"/>
    </row>
    <row r="599" spans="1:15" x14ac:dyDescent="0.3">
      <c r="A599" s="11" t="str">
        <f t="shared" si="9"/>
        <v>DISTRIBUCION VOLUMEN X CRITERIO (Consumiciones)Otr.Bebidas Deri.VinoNIVEL MEDIO BAJO</v>
      </c>
      <c r="B599" s="11" t="s">
        <v>47</v>
      </c>
      <c r="C599" s="11" t="s">
        <v>86</v>
      </c>
      <c r="D599" s="11" t="s">
        <v>168</v>
      </c>
      <c r="E599" s="12">
        <v>17.777387988152899</v>
      </c>
      <c r="F599" s="12">
        <v>17.3009344012962</v>
      </c>
      <c r="G599" s="12">
        <v>19.986647793253901</v>
      </c>
      <c r="H599" s="12">
        <v>18.943345747210401</v>
      </c>
      <c r="I599" s="12">
        <v>18.387504450087601</v>
      </c>
      <c r="J599" s="12">
        <v>22.800886600127399</v>
      </c>
      <c r="K599" s="12">
        <v>18.856652151137499</v>
      </c>
      <c r="L599" s="12">
        <v>19.130932693407001</v>
      </c>
      <c r="M599" s="12">
        <v>19.534745451395299</v>
      </c>
      <c r="N599" s="12"/>
      <c r="O599" s="12"/>
    </row>
    <row r="600" spans="1:15" x14ac:dyDescent="0.3">
      <c r="A600" s="11" t="str">
        <f t="shared" si="9"/>
        <v>DISTRIBUCION VOLUMEN X CRITERIO (Consumiciones)Otr.Bebidas Deri.VinoNIVEL BAJO</v>
      </c>
      <c r="B600" s="11" t="s">
        <v>47</v>
      </c>
      <c r="C600" s="11" t="s">
        <v>86</v>
      </c>
      <c r="D600" s="11" t="s">
        <v>169</v>
      </c>
      <c r="E600" s="12">
        <v>19.058589600475301</v>
      </c>
      <c r="F600" s="12">
        <v>17.664552714449702</v>
      </c>
      <c r="G600" s="12">
        <v>17.2151903573555</v>
      </c>
      <c r="H600" s="12">
        <v>22.209313547093899</v>
      </c>
      <c r="I600" s="12">
        <v>19.6134687937049</v>
      </c>
      <c r="J600" s="12">
        <v>23.049311601897099</v>
      </c>
      <c r="K600" s="12">
        <v>25.974989703171399</v>
      </c>
      <c r="L600" s="12">
        <v>24.113561093614202</v>
      </c>
      <c r="M600" s="12">
        <v>23.2033971211699</v>
      </c>
      <c r="N600" s="12"/>
      <c r="O600" s="12"/>
    </row>
    <row r="601" spans="1:15" x14ac:dyDescent="0.3">
      <c r="A601" s="11" t="str">
        <f t="shared" si="9"/>
        <v>DISTRIBUCION VOLUMEN X CRITERIO (Consumiciones)Otr.Bebidas Deri.VinoHOMBRE</v>
      </c>
      <c r="B601" s="11" t="s">
        <v>47</v>
      </c>
      <c r="C601" s="11" t="s">
        <v>86</v>
      </c>
      <c r="D601" s="11" t="s">
        <v>170</v>
      </c>
      <c r="E601" s="12">
        <v>51.5983687726184</v>
      </c>
      <c r="F601" s="12">
        <v>52.286888598556899</v>
      </c>
      <c r="G601" s="12">
        <v>53.854247808164097</v>
      </c>
      <c r="H601" s="12">
        <v>48.5449661011628</v>
      </c>
      <c r="I601" s="12">
        <v>47.980178524780399</v>
      </c>
      <c r="J601" s="12">
        <v>52.016802930558498</v>
      </c>
      <c r="K601" s="12">
        <v>48.244960552149898</v>
      </c>
      <c r="L601" s="12">
        <v>48.415320245332801</v>
      </c>
      <c r="M601" s="12">
        <v>51.267940596619802</v>
      </c>
      <c r="N601" s="12"/>
      <c r="O601" s="12"/>
    </row>
    <row r="602" spans="1:15" x14ac:dyDescent="0.3">
      <c r="A602" s="11" t="str">
        <f t="shared" si="9"/>
        <v>DISTRIBUCION VOLUMEN X CRITERIO (Consumiciones)Otr.Bebidas Deri.VinoMUJER</v>
      </c>
      <c r="B602" s="11" t="s">
        <v>47</v>
      </c>
      <c r="C602" s="11" t="s">
        <v>86</v>
      </c>
      <c r="D602" s="11" t="s">
        <v>171</v>
      </c>
      <c r="E602" s="12">
        <v>48.4016312273816</v>
      </c>
      <c r="F602" s="12">
        <v>47.713103459230602</v>
      </c>
      <c r="G602" s="12">
        <v>46.145790422921799</v>
      </c>
      <c r="H602" s="12">
        <v>51.455051339501097</v>
      </c>
      <c r="I602" s="12">
        <v>52.019821475219601</v>
      </c>
      <c r="J602" s="12">
        <v>47.9831882211368</v>
      </c>
      <c r="K602" s="12">
        <v>51.755049444770997</v>
      </c>
      <c r="L602" s="12">
        <v>51.584686002320403</v>
      </c>
      <c r="M602" s="12">
        <v>48.732059403380198</v>
      </c>
      <c r="N602" s="12"/>
      <c r="O602" s="12"/>
    </row>
    <row r="603" spans="1:15" x14ac:dyDescent="0.3">
      <c r="A603" s="11" t="str">
        <f t="shared" si="9"/>
        <v>DISTRIBUCION VOLUMEN X CRITERIO (Consumiciones)Tinto de VeranoT.ESPAÑA</v>
      </c>
      <c r="B603" s="11" t="s">
        <v>47</v>
      </c>
      <c r="C603" s="11" t="s">
        <v>87</v>
      </c>
      <c r="D603" s="11" t="s">
        <v>142</v>
      </c>
      <c r="E603" s="12">
        <v>100</v>
      </c>
      <c r="F603" s="12">
        <v>100</v>
      </c>
      <c r="G603" s="12">
        <v>100</v>
      </c>
      <c r="H603" s="12">
        <v>100</v>
      </c>
      <c r="I603" s="12">
        <v>100</v>
      </c>
      <c r="J603" s="12">
        <v>100</v>
      </c>
      <c r="K603" s="12">
        <v>100</v>
      </c>
      <c r="L603" s="12">
        <v>100</v>
      </c>
      <c r="M603" s="12">
        <v>100</v>
      </c>
      <c r="N603" s="12"/>
      <c r="O603" s="12"/>
    </row>
    <row r="604" spans="1:15" x14ac:dyDescent="0.3">
      <c r="A604" s="11" t="str">
        <f t="shared" si="9"/>
        <v>DISTRIBUCION VOLUMEN X CRITERIO (Consumiciones)Tinto de VeranoBCN AM</v>
      </c>
      <c r="B604" s="11" t="s">
        <v>47</v>
      </c>
      <c r="C604" s="11" t="s">
        <v>87</v>
      </c>
      <c r="D604" s="11" t="s">
        <v>143</v>
      </c>
      <c r="E604" s="12">
        <v>1.6900727380496301</v>
      </c>
      <c r="F604" s="12">
        <v>1.1406006335297401</v>
      </c>
      <c r="G604" s="12">
        <v>2.7876414351735401</v>
      </c>
      <c r="H604" s="12">
        <v>1.1035198251338001</v>
      </c>
      <c r="I604" s="12">
        <v>2.0696680151687898</v>
      </c>
      <c r="J604" s="12">
        <v>1.4999578182187701</v>
      </c>
      <c r="K604" s="12">
        <v>1.93024408741694</v>
      </c>
      <c r="L604" s="12">
        <v>2.35318899081269</v>
      </c>
      <c r="M604" s="12">
        <v>3.4168087120871702</v>
      </c>
      <c r="N604" s="12"/>
      <c r="O604" s="12"/>
    </row>
    <row r="605" spans="1:15" x14ac:dyDescent="0.3">
      <c r="A605" s="11" t="str">
        <f t="shared" si="9"/>
        <v>DISTRIBUCION VOLUMEN X CRITERIO (Consumiciones)Tinto de VeranoREST.CAT ARAGON</v>
      </c>
      <c r="B605" s="11" t="s">
        <v>47</v>
      </c>
      <c r="C605" s="11" t="s">
        <v>87</v>
      </c>
      <c r="D605" s="11" t="s">
        <v>144</v>
      </c>
      <c r="E605" s="12">
        <v>4.0663665759432703</v>
      </c>
      <c r="F605" s="12">
        <v>4.4217677094793499</v>
      </c>
      <c r="G605" s="12">
        <v>4.8410834375562501</v>
      </c>
      <c r="H605" s="12">
        <v>2.53821662193221</v>
      </c>
      <c r="I605" s="12">
        <v>3.45071522764355</v>
      </c>
      <c r="J605" s="12">
        <v>1.40985858640099</v>
      </c>
      <c r="K605" s="12">
        <v>2.4553562708338599</v>
      </c>
      <c r="L605" s="12">
        <v>3.0356440062842802</v>
      </c>
      <c r="M605" s="12">
        <v>3.3404600474339401</v>
      </c>
      <c r="N605" s="12"/>
      <c r="O605" s="12"/>
    </row>
    <row r="606" spans="1:15" x14ac:dyDescent="0.3">
      <c r="A606" s="11" t="str">
        <f t="shared" si="9"/>
        <v>DISTRIBUCION VOLUMEN X CRITERIO (Consumiciones)Tinto de VeranoLEVANTE</v>
      </c>
      <c r="B606" s="11" t="s">
        <v>47</v>
      </c>
      <c r="C606" s="11" t="s">
        <v>87</v>
      </c>
      <c r="D606" s="11" t="s">
        <v>145</v>
      </c>
      <c r="E606" s="12">
        <v>11.325092237082901</v>
      </c>
      <c r="F606" s="12">
        <v>12.8212054718385</v>
      </c>
      <c r="G606" s="12">
        <v>13.241078726806499</v>
      </c>
      <c r="H606" s="12">
        <v>12.902786930037401</v>
      </c>
      <c r="I606" s="12">
        <v>11.6614551902431</v>
      </c>
      <c r="J606" s="12">
        <v>15.158157989393899</v>
      </c>
      <c r="K606" s="12">
        <v>16.717924147108199</v>
      </c>
      <c r="L606" s="12">
        <v>12.0820322255541</v>
      </c>
      <c r="M606" s="12">
        <v>11.587757470055401</v>
      </c>
      <c r="N606" s="12"/>
      <c r="O606" s="12"/>
    </row>
    <row r="607" spans="1:15" x14ac:dyDescent="0.3">
      <c r="A607" s="11" t="str">
        <f t="shared" si="9"/>
        <v>DISTRIBUCION VOLUMEN X CRITERIO (Consumiciones)Tinto de VeranoANDALUCIA</v>
      </c>
      <c r="B607" s="11" t="s">
        <v>47</v>
      </c>
      <c r="C607" s="11" t="s">
        <v>87</v>
      </c>
      <c r="D607" s="11" t="s">
        <v>146</v>
      </c>
      <c r="E607" s="12">
        <v>43.889922937820003</v>
      </c>
      <c r="F607" s="12">
        <v>49.336874336031698</v>
      </c>
      <c r="G607" s="12">
        <v>52.813786096483703</v>
      </c>
      <c r="H607" s="12">
        <v>49.854417460904202</v>
      </c>
      <c r="I607" s="12">
        <v>45.410175603287101</v>
      </c>
      <c r="J607" s="12">
        <v>52.059385630582099</v>
      </c>
      <c r="K607" s="12">
        <v>51.994198764945203</v>
      </c>
      <c r="L607" s="12">
        <v>46.883850558730998</v>
      </c>
      <c r="M607" s="12">
        <v>42.437887629431501</v>
      </c>
      <c r="N607" s="12"/>
      <c r="O607" s="12"/>
    </row>
    <row r="608" spans="1:15" x14ac:dyDescent="0.3">
      <c r="A608" s="11" t="str">
        <f t="shared" si="9"/>
        <v>DISTRIBUCION VOLUMEN X CRITERIO (Consumiciones)Tinto de VeranoMDD AM</v>
      </c>
      <c r="B608" s="11" t="s">
        <v>47</v>
      </c>
      <c r="C608" s="11" t="s">
        <v>87</v>
      </c>
      <c r="D608" s="11" t="s">
        <v>147</v>
      </c>
      <c r="E608" s="12">
        <v>23.372270116950101</v>
      </c>
      <c r="F608" s="12">
        <v>16.355184039104898</v>
      </c>
      <c r="G608" s="12">
        <v>12.837329667865999</v>
      </c>
      <c r="H608" s="12">
        <v>19.1980343624938</v>
      </c>
      <c r="I608" s="12">
        <v>19.675610737355001</v>
      </c>
      <c r="J608" s="12">
        <v>15.7157340149804</v>
      </c>
      <c r="K608" s="12">
        <v>15.3568536048583</v>
      </c>
      <c r="L608" s="12">
        <v>20.6649420900027</v>
      </c>
      <c r="M608" s="12">
        <v>20.283978211155102</v>
      </c>
      <c r="N608" s="12"/>
      <c r="O608" s="12"/>
    </row>
    <row r="609" spans="1:15" x14ac:dyDescent="0.3">
      <c r="A609" s="11" t="str">
        <f t="shared" si="9"/>
        <v>DISTRIBUCION VOLUMEN X CRITERIO (Consumiciones)Tinto de VeranoRTO CENTRO</v>
      </c>
      <c r="B609" s="11" t="s">
        <v>47</v>
      </c>
      <c r="C609" s="11" t="s">
        <v>87</v>
      </c>
      <c r="D609" s="11" t="s">
        <v>148</v>
      </c>
      <c r="E609" s="12">
        <v>8.1456393572342005</v>
      </c>
      <c r="F609" s="12">
        <v>3.7305047020050801</v>
      </c>
      <c r="G609" s="12">
        <v>3.7408645621634302</v>
      </c>
      <c r="H609" s="12">
        <v>7.0622486700204101</v>
      </c>
      <c r="I609" s="12">
        <v>10.847526131884999</v>
      </c>
      <c r="J609" s="12">
        <v>4.8521512116173797</v>
      </c>
      <c r="K609" s="12">
        <v>6.0647815343278797</v>
      </c>
      <c r="L609" s="12">
        <v>9.92397929091028</v>
      </c>
      <c r="M609" s="12">
        <v>12.5290531112081</v>
      </c>
      <c r="N609" s="12"/>
      <c r="O609" s="12"/>
    </row>
    <row r="610" spans="1:15" x14ac:dyDescent="0.3">
      <c r="A610" s="11" t="str">
        <f t="shared" si="9"/>
        <v>DISTRIBUCION VOLUMEN X CRITERIO (Consumiciones)Tinto de VeranoNORTE-CENTRO</v>
      </c>
      <c r="B610" s="11" t="s">
        <v>47</v>
      </c>
      <c r="C610" s="11" t="s">
        <v>87</v>
      </c>
      <c r="D610" s="11" t="s">
        <v>149</v>
      </c>
      <c r="E610" s="12">
        <v>5.5970866539541104</v>
      </c>
      <c r="F610" s="12">
        <v>8.6794156666575297</v>
      </c>
      <c r="G610" s="12">
        <v>8.4775016625748094</v>
      </c>
      <c r="H610" s="12">
        <v>4.6477137208891204</v>
      </c>
      <c r="I610" s="12">
        <v>4.6414958688153298</v>
      </c>
      <c r="J610" s="12">
        <v>8.0654171646551696</v>
      </c>
      <c r="K610" s="12">
        <v>1.6630476211078</v>
      </c>
      <c r="L610" s="12">
        <v>2.3309681658852601</v>
      </c>
      <c r="M610" s="12">
        <v>3.1884456864082802</v>
      </c>
      <c r="N610" s="12"/>
      <c r="O610" s="12"/>
    </row>
    <row r="611" spans="1:15" x14ac:dyDescent="0.3">
      <c r="A611" s="11" t="str">
        <f t="shared" si="9"/>
        <v>DISTRIBUCION VOLUMEN X CRITERIO (Consumiciones)Tinto de VeranoNOROESTE</v>
      </c>
      <c r="B611" s="11" t="s">
        <v>47</v>
      </c>
      <c r="C611" s="11" t="s">
        <v>87</v>
      </c>
      <c r="D611" s="11" t="s">
        <v>150</v>
      </c>
      <c r="E611" s="12">
        <v>1.9135434997951899</v>
      </c>
      <c r="F611" s="12">
        <v>3.5144484113137202</v>
      </c>
      <c r="G611" s="12">
        <v>1.26071935475523</v>
      </c>
      <c r="H611" s="12">
        <v>2.69307365917164</v>
      </c>
      <c r="I611" s="12">
        <v>2.2433416776558399</v>
      </c>
      <c r="J611" s="12">
        <v>1.23933771576376</v>
      </c>
      <c r="K611" s="12">
        <v>3.8175988123740501</v>
      </c>
      <c r="L611" s="12">
        <v>2.7253681035383601</v>
      </c>
      <c r="M611" s="12">
        <v>3.21560302145167</v>
      </c>
      <c r="N611" s="12"/>
      <c r="O611" s="12"/>
    </row>
    <row r="612" spans="1:15" x14ac:dyDescent="0.3">
      <c r="A612" s="11" t="str">
        <f t="shared" si="9"/>
        <v>DISTRIBUCION VOLUMEN X CRITERIO (Consumiciones)Tinto de Verano&lt;2MIL</v>
      </c>
      <c r="B612" s="11" t="s">
        <v>47</v>
      </c>
      <c r="C612" s="11" t="s">
        <v>87</v>
      </c>
      <c r="D612" s="11" t="s">
        <v>151</v>
      </c>
      <c r="E612" s="12">
        <v>2.6506974130963799</v>
      </c>
      <c r="F612" s="12">
        <v>2.7482183643118501</v>
      </c>
      <c r="G612" s="12">
        <v>2.6614151499457801</v>
      </c>
      <c r="H612" s="12">
        <v>3.58674038476993</v>
      </c>
      <c r="I612" s="12">
        <v>3.5133889124814699</v>
      </c>
      <c r="J612" s="12">
        <v>1.4553951682710899</v>
      </c>
      <c r="K612" s="12">
        <v>2.6111724464581201</v>
      </c>
      <c r="L612" s="12">
        <v>3.6850507365613199</v>
      </c>
      <c r="M612" s="12">
        <v>5.8882469785842702</v>
      </c>
      <c r="N612" s="12"/>
      <c r="O612" s="12"/>
    </row>
    <row r="613" spans="1:15" x14ac:dyDescent="0.3">
      <c r="A613" s="11" t="str">
        <f t="shared" si="9"/>
        <v>DISTRIBUCION VOLUMEN X CRITERIO (Consumiciones)Tinto de Verano2-5MIL</v>
      </c>
      <c r="B613" s="11" t="s">
        <v>47</v>
      </c>
      <c r="C613" s="11" t="s">
        <v>87</v>
      </c>
      <c r="D613" s="11" t="s">
        <v>152</v>
      </c>
      <c r="E613" s="12">
        <v>4.6634973536763598</v>
      </c>
      <c r="F613" s="12">
        <v>3.2804575497971702</v>
      </c>
      <c r="G613" s="12">
        <v>5.7260370410326704</v>
      </c>
      <c r="H613" s="12">
        <v>3.5444084604381301</v>
      </c>
      <c r="I613" s="12">
        <v>4.0313172854130803</v>
      </c>
      <c r="J613" s="12">
        <v>3.46145539385215</v>
      </c>
      <c r="K613" s="12">
        <v>4.24391759004659</v>
      </c>
      <c r="L613" s="12">
        <v>2.86488611948996</v>
      </c>
      <c r="M613" s="12">
        <v>4.19237203510888</v>
      </c>
      <c r="N613" s="12"/>
      <c r="O613" s="12"/>
    </row>
    <row r="614" spans="1:15" x14ac:dyDescent="0.3">
      <c r="A614" s="11" t="str">
        <f t="shared" si="9"/>
        <v>DISTRIBUCION VOLUMEN X CRITERIO (Consumiciones)Tinto de Verano5-10MIL</v>
      </c>
      <c r="B614" s="11" t="s">
        <v>47</v>
      </c>
      <c r="C614" s="11" t="s">
        <v>87</v>
      </c>
      <c r="D614" s="11" t="s">
        <v>153</v>
      </c>
      <c r="E614" s="12">
        <v>8.3420453283581306</v>
      </c>
      <c r="F614" s="12">
        <v>9.2011416920816504</v>
      </c>
      <c r="G614" s="12">
        <v>4.8709865211490904</v>
      </c>
      <c r="H614" s="12">
        <v>8.2658673395586604</v>
      </c>
      <c r="I614" s="12">
        <v>6.8219343927642804</v>
      </c>
      <c r="J614" s="12">
        <v>3.74516176285363</v>
      </c>
      <c r="K614" s="12">
        <v>8.6235045910569994</v>
      </c>
      <c r="L614" s="12">
        <v>7.6221768987022296</v>
      </c>
      <c r="M614" s="12">
        <v>7.7235948287079603</v>
      </c>
      <c r="N614" s="12"/>
      <c r="O614" s="12"/>
    </row>
    <row r="615" spans="1:15" x14ac:dyDescent="0.3">
      <c r="A615" s="11" t="str">
        <f t="shared" si="9"/>
        <v>DISTRIBUCION VOLUMEN X CRITERIO (Consumiciones)Tinto de Verano10-30MIL</v>
      </c>
      <c r="B615" s="11" t="s">
        <v>47</v>
      </c>
      <c r="C615" s="11" t="s">
        <v>87</v>
      </c>
      <c r="D615" s="11" t="s">
        <v>154</v>
      </c>
      <c r="E615" s="12">
        <v>19.506317422053499</v>
      </c>
      <c r="F615" s="12">
        <v>24.344591584767599</v>
      </c>
      <c r="G615" s="12">
        <v>33.155492836025502</v>
      </c>
      <c r="H615" s="12">
        <v>24.027708577765601</v>
      </c>
      <c r="I615" s="12">
        <v>21.292468503907699</v>
      </c>
      <c r="J615" s="12">
        <v>27.523553030000901</v>
      </c>
      <c r="K615" s="12">
        <v>19.037530290773699</v>
      </c>
      <c r="L615" s="12">
        <v>25.131079044179501</v>
      </c>
      <c r="M615" s="12">
        <v>21.941729146282501</v>
      </c>
      <c r="N615" s="12"/>
      <c r="O615" s="12"/>
    </row>
    <row r="616" spans="1:15" x14ac:dyDescent="0.3">
      <c r="A616" s="11" t="str">
        <f t="shared" si="9"/>
        <v>DISTRIBUCION VOLUMEN X CRITERIO (Consumiciones)Tinto de Verano30-100MIL</v>
      </c>
      <c r="B616" s="11" t="s">
        <v>47</v>
      </c>
      <c r="C616" s="11" t="s">
        <v>87</v>
      </c>
      <c r="D616" s="11" t="s">
        <v>155</v>
      </c>
      <c r="E616" s="12">
        <v>21.954271586271901</v>
      </c>
      <c r="F616" s="12">
        <v>19.669612032748802</v>
      </c>
      <c r="G616" s="12">
        <v>17.0776311209578</v>
      </c>
      <c r="H616" s="12">
        <v>15.972387855799701</v>
      </c>
      <c r="I616" s="12">
        <v>21.3692437212698</v>
      </c>
      <c r="J616" s="12">
        <v>19.045936288795598</v>
      </c>
      <c r="K616" s="12">
        <v>16.997928660758301</v>
      </c>
      <c r="L616" s="12">
        <v>21.219643524512801</v>
      </c>
      <c r="M616" s="12">
        <v>19.479969978152202</v>
      </c>
      <c r="N616" s="12"/>
      <c r="O616" s="12"/>
    </row>
    <row r="617" spans="1:15" x14ac:dyDescent="0.3">
      <c r="A617" s="11" t="str">
        <f t="shared" si="9"/>
        <v>DISTRIBUCION VOLUMEN X CRITERIO (Consumiciones)Tinto de Verano100-200MIL</v>
      </c>
      <c r="B617" s="11" t="s">
        <v>47</v>
      </c>
      <c r="C617" s="11" t="s">
        <v>87</v>
      </c>
      <c r="D617" s="11" t="s">
        <v>156</v>
      </c>
      <c r="E617" s="12">
        <v>10.4096083941077</v>
      </c>
      <c r="F617" s="12">
        <v>11.230281004849999</v>
      </c>
      <c r="G617" s="12">
        <v>10.030275290983299</v>
      </c>
      <c r="H617" s="12">
        <v>12.749907584499899</v>
      </c>
      <c r="I617" s="12">
        <v>13.2332387146763</v>
      </c>
      <c r="J617" s="12">
        <v>10.5283936032678</v>
      </c>
      <c r="K617" s="12">
        <v>8.7507795167456308</v>
      </c>
      <c r="L617" s="12">
        <v>10.7138011594398</v>
      </c>
      <c r="M617" s="12">
        <v>11.0140497359069</v>
      </c>
      <c r="N617" s="12"/>
      <c r="O617" s="12"/>
    </row>
    <row r="618" spans="1:15" x14ac:dyDescent="0.3">
      <c r="A618" s="11" t="str">
        <f t="shared" si="9"/>
        <v>DISTRIBUCION VOLUMEN X CRITERIO (Consumiciones)Tinto de Verano200-500MIL</v>
      </c>
      <c r="B618" s="11" t="s">
        <v>47</v>
      </c>
      <c r="C618" s="11" t="s">
        <v>87</v>
      </c>
      <c r="D618" s="11" t="s">
        <v>157</v>
      </c>
      <c r="E618" s="12">
        <v>9.6601513004380806</v>
      </c>
      <c r="F618" s="12">
        <v>10.8102541320926</v>
      </c>
      <c r="G618" s="12">
        <v>9.9162126269612507</v>
      </c>
      <c r="H618" s="12">
        <v>11.812476896125</v>
      </c>
      <c r="I618" s="12">
        <v>10.649750787867999</v>
      </c>
      <c r="J618" s="12">
        <v>16.0798134578176</v>
      </c>
      <c r="K618" s="12">
        <v>18.620953958992601</v>
      </c>
      <c r="L618" s="12">
        <v>12.093306032948201</v>
      </c>
      <c r="M618" s="12">
        <v>12.2400281239149</v>
      </c>
      <c r="N618" s="12"/>
      <c r="O618" s="12"/>
    </row>
    <row r="619" spans="1:15" x14ac:dyDescent="0.3">
      <c r="A619" s="11" t="str">
        <f t="shared" si="9"/>
        <v>DISTRIBUCION VOLUMEN X CRITERIO (Consumiciones)Tinto de Verano&gt;500MIL</v>
      </c>
      <c r="B619" s="11" t="s">
        <v>47</v>
      </c>
      <c r="C619" s="11" t="s">
        <v>87</v>
      </c>
      <c r="D619" s="11" t="s">
        <v>158</v>
      </c>
      <c r="E619" s="12">
        <v>22.813405686525599</v>
      </c>
      <c r="F619" s="12">
        <v>18.715449701603799</v>
      </c>
      <c r="G619" s="12">
        <v>16.5619494129446</v>
      </c>
      <c r="H619" s="12">
        <v>20.040510133560499</v>
      </c>
      <c r="I619" s="12">
        <v>19.088650976360199</v>
      </c>
      <c r="J619" s="12">
        <v>18.160289979017001</v>
      </c>
      <c r="K619" s="12">
        <v>21.114229088408901</v>
      </c>
      <c r="L619" s="12">
        <v>16.670029030275401</v>
      </c>
      <c r="M619" s="12">
        <v>17.520001984202601</v>
      </c>
      <c r="N619" s="12"/>
      <c r="O619" s="12"/>
    </row>
    <row r="620" spans="1:15" x14ac:dyDescent="0.3">
      <c r="A620" s="11" t="str">
        <f t="shared" si="9"/>
        <v>DISTRIBUCION VOLUMEN X CRITERIO (Consumiciones)Tinto de VeranoDE 15 A 19 AÑOS</v>
      </c>
      <c r="B620" s="11" t="s">
        <v>47</v>
      </c>
      <c r="C620" s="11" t="s">
        <v>87</v>
      </c>
      <c r="D620" s="11" t="s">
        <v>159</v>
      </c>
      <c r="E620" s="12">
        <v>0.115294184265313</v>
      </c>
      <c r="F620" s="12">
        <v>1.5844039070981499</v>
      </c>
      <c r="G620" s="12">
        <v>5.15619188803071</v>
      </c>
      <c r="H620" s="12">
        <v>1.6744209968016199</v>
      </c>
      <c r="I620" s="12">
        <v>1.22034859897335</v>
      </c>
      <c r="J620" s="12" t="s">
        <v>134</v>
      </c>
      <c r="K620" s="12" t="s">
        <v>134</v>
      </c>
      <c r="L620" s="12">
        <v>0.43624728339322999</v>
      </c>
      <c r="M620" s="12">
        <v>0.35831898500848702</v>
      </c>
      <c r="N620" s="12"/>
      <c r="O620" s="12"/>
    </row>
    <row r="621" spans="1:15" x14ac:dyDescent="0.3">
      <c r="A621" s="11" t="str">
        <f t="shared" si="9"/>
        <v>DISTRIBUCION VOLUMEN X CRITERIO (Consumiciones)Tinto de VeranoDE 20 A 24 AÑOS</v>
      </c>
      <c r="B621" s="11" t="s">
        <v>47</v>
      </c>
      <c r="C621" s="11" t="s">
        <v>87</v>
      </c>
      <c r="D621" s="11" t="s">
        <v>160</v>
      </c>
      <c r="E621" s="12">
        <v>1.96950385016741</v>
      </c>
      <c r="F621" s="12">
        <v>2.0513247357645601</v>
      </c>
      <c r="G621" s="12">
        <v>2.2392098386044799</v>
      </c>
      <c r="H621" s="12">
        <v>1.9849941336247801</v>
      </c>
      <c r="I621" s="12">
        <v>2.1524090506098101</v>
      </c>
      <c r="J621" s="12">
        <v>2.3226420614611598</v>
      </c>
      <c r="K621" s="12">
        <v>4.4766934380792902</v>
      </c>
      <c r="L621" s="12">
        <v>4.0996753356016704</v>
      </c>
      <c r="M621" s="12">
        <v>2.9580564016773701</v>
      </c>
      <c r="N621" s="12"/>
      <c r="O621" s="12"/>
    </row>
    <row r="622" spans="1:15" x14ac:dyDescent="0.3">
      <c r="A622" s="11" t="str">
        <f t="shared" si="9"/>
        <v>DISTRIBUCION VOLUMEN X CRITERIO (Consumiciones)Tinto de VeranoDE 25 A 34 AÑOS</v>
      </c>
      <c r="B622" s="11" t="s">
        <v>47</v>
      </c>
      <c r="C622" s="11" t="s">
        <v>87</v>
      </c>
      <c r="D622" s="11" t="s">
        <v>161</v>
      </c>
      <c r="E622" s="12">
        <v>9.1117846524259605</v>
      </c>
      <c r="F622" s="12">
        <v>7.4480216320604899</v>
      </c>
      <c r="G622" s="12">
        <v>6.7466078966705796</v>
      </c>
      <c r="H622" s="12">
        <v>6.0605610826274896</v>
      </c>
      <c r="I622" s="12">
        <v>5.7587149743337598</v>
      </c>
      <c r="J622" s="12">
        <v>5.0770176151381703</v>
      </c>
      <c r="K622" s="12">
        <v>6.8920677441419</v>
      </c>
      <c r="L622" s="12">
        <v>9.1359374972324705</v>
      </c>
      <c r="M622" s="12">
        <v>7.2692268152038801</v>
      </c>
      <c r="N622" s="12"/>
      <c r="O622" s="12"/>
    </row>
    <row r="623" spans="1:15" x14ac:dyDescent="0.3">
      <c r="A623" s="11" t="str">
        <f t="shared" si="9"/>
        <v>DISTRIBUCION VOLUMEN X CRITERIO (Consumiciones)Tinto de VeranoDE 35 A 49 AÑOS</v>
      </c>
      <c r="B623" s="11" t="s">
        <v>47</v>
      </c>
      <c r="C623" s="11" t="s">
        <v>87</v>
      </c>
      <c r="D623" s="11" t="s">
        <v>162</v>
      </c>
      <c r="E623" s="12">
        <v>24.691762311085899</v>
      </c>
      <c r="F623" s="12">
        <v>24.826916599638398</v>
      </c>
      <c r="G623" s="12">
        <v>19.604381346245098</v>
      </c>
      <c r="H623" s="12">
        <v>20.3478760507241</v>
      </c>
      <c r="I623" s="12">
        <v>20.2329034517184</v>
      </c>
      <c r="J623" s="12">
        <v>19.9028910905892</v>
      </c>
      <c r="K623" s="12">
        <v>19.0478135352358</v>
      </c>
      <c r="L623" s="12">
        <v>19.6113857484196</v>
      </c>
      <c r="M623" s="12">
        <v>20.898225504623699</v>
      </c>
      <c r="N623" s="12"/>
      <c r="O623" s="12"/>
    </row>
    <row r="624" spans="1:15" x14ac:dyDescent="0.3">
      <c r="A624" s="11" t="str">
        <f t="shared" si="9"/>
        <v>DISTRIBUCION VOLUMEN X CRITERIO (Consumiciones)Tinto de VeranoDE 50 A 59 AÑOS</v>
      </c>
      <c r="B624" s="11" t="s">
        <v>47</v>
      </c>
      <c r="C624" s="11" t="s">
        <v>87</v>
      </c>
      <c r="D624" s="11" t="s">
        <v>163</v>
      </c>
      <c r="E624" s="12">
        <v>28.508483899600801</v>
      </c>
      <c r="F624" s="12">
        <v>22.920822846645098</v>
      </c>
      <c r="G624" s="12">
        <v>24.157117463127499</v>
      </c>
      <c r="H624" s="12">
        <v>33.101319532618703</v>
      </c>
      <c r="I624" s="12">
        <v>32.700889564381697</v>
      </c>
      <c r="J624" s="12">
        <v>31.060584224908801</v>
      </c>
      <c r="K624" s="12">
        <v>32.760980107814298</v>
      </c>
      <c r="L624" s="12">
        <v>28.957779458467598</v>
      </c>
      <c r="M624" s="12">
        <v>29.0908829485826</v>
      </c>
      <c r="N624" s="12"/>
      <c r="O624" s="12"/>
    </row>
    <row r="625" spans="1:15" x14ac:dyDescent="0.3">
      <c r="A625" s="11" t="str">
        <f t="shared" si="9"/>
        <v>DISTRIBUCION VOLUMEN X CRITERIO (Consumiciones)Tinto de VeranoDE 60 A 75 AÑOS</v>
      </c>
      <c r="B625" s="11" t="s">
        <v>47</v>
      </c>
      <c r="C625" s="11" t="s">
        <v>87</v>
      </c>
      <c r="D625" s="11" t="s">
        <v>164</v>
      </c>
      <c r="E625" s="12">
        <v>35.603164704506703</v>
      </c>
      <c r="F625" s="12">
        <v>41.168509066342601</v>
      </c>
      <c r="G625" s="12">
        <v>42.096495929127101</v>
      </c>
      <c r="H625" s="12">
        <v>36.830839454185998</v>
      </c>
      <c r="I625" s="12">
        <v>37.934742927814199</v>
      </c>
      <c r="J625" s="12">
        <v>41.636853162784703</v>
      </c>
      <c r="K625" s="12">
        <v>36.822458089321501</v>
      </c>
      <c r="L625" s="12">
        <v>37.7589477543603</v>
      </c>
      <c r="M625" s="12">
        <v>39.42527859714</v>
      </c>
      <c r="N625" s="12"/>
      <c r="O625" s="12"/>
    </row>
    <row r="626" spans="1:15" x14ac:dyDescent="0.3">
      <c r="A626" s="11" t="str">
        <f t="shared" si="9"/>
        <v>DISTRIBUCION VOLUMEN X CRITERIO (Consumiciones)Tinto de VeranoNIVEL ALTO</v>
      </c>
      <c r="B626" s="11" t="s">
        <v>47</v>
      </c>
      <c r="C626" s="11" t="s">
        <v>87</v>
      </c>
      <c r="D626" s="11" t="s">
        <v>165</v>
      </c>
      <c r="E626" s="12">
        <v>25.0445613397744</v>
      </c>
      <c r="F626" s="12">
        <v>30.129812247158601</v>
      </c>
      <c r="G626" s="12">
        <v>19.9433227011905</v>
      </c>
      <c r="H626" s="12">
        <v>21.1197383435928</v>
      </c>
      <c r="I626" s="12">
        <v>26.940073608845001</v>
      </c>
      <c r="J626" s="12">
        <v>22.0284975112749</v>
      </c>
      <c r="K626" s="12">
        <v>21.878094961968898</v>
      </c>
      <c r="L626" s="12">
        <v>25.071318123287501</v>
      </c>
      <c r="M626" s="12">
        <v>21.921477339471899</v>
      </c>
      <c r="N626" s="12"/>
      <c r="O626" s="12"/>
    </row>
    <row r="627" spans="1:15" x14ac:dyDescent="0.3">
      <c r="A627" s="11" t="str">
        <f t="shared" si="9"/>
        <v>DISTRIBUCION VOLUMEN X CRITERIO (Consumiciones)Tinto de VeranoNIVEL MEDIO ALTO</v>
      </c>
      <c r="B627" s="11" t="s">
        <v>47</v>
      </c>
      <c r="C627" s="11" t="s">
        <v>87</v>
      </c>
      <c r="D627" s="11" t="s">
        <v>166</v>
      </c>
      <c r="E627" s="12">
        <v>15.116225710778901</v>
      </c>
      <c r="F627" s="12">
        <v>12.2954747217365</v>
      </c>
      <c r="G627" s="12">
        <v>20.4492194258527</v>
      </c>
      <c r="H627" s="12">
        <v>15.431106253716701</v>
      </c>
      <c r="I627" s="12">
        <v>14.954143477645401</v>
      </c>
      <c r="J627" s="12">
        <v>12.060684645186701</v>
      </c>
      <c r="K627" s="12">
        <v>13.6194356871847</v>
      </c>
      <c r="L627" s="12">
        <v>12.077329639751801</v>
      </c>
      <c r="M627" s="12">
        <v>15.1758176028964</v>
      </c>
      <c r="N627" s="12"/>
      <c r="O627" s="12"/>
    </row>
    <row r="628" spans="1:15" x14ac:dyDescent="0.3">
      <c r="A628" s="11" t="str">
        <f t="shared" si="9"/>
        <v>DISTRIBUCION VOLUMEN X CRITERIO (Consumiciones)Tinto de VeranoNIVEL MEDIO</v>
      </c>
      <c r="B628" s="11" t="s">
        <v>47</v>
      </c>
      <c r="C628" s="11" t="s">
        <v>87</v>
      </c>
      <c r="D628" s="11" t="s">
        <v>167</v>
      </c>
      <c r="E628" s="12">
        <v>23.079905957519099</v>
      </c>
      <c r="F628" s="12">
        <v>24.0004374522143</v>
      </c>
      <c r="G628" s="12">
        <v>23.614799663733901</v>
      </c>
      <c r="H628" s="12">
        <v>21.113783570934899</v>
      </c>
      <c r="I628" s="12">
        <v>20.922002935413499</v>
      </c>
      <c r="J628" s="12">
        <v>20.124473764182401</v>
      </c>
      <c r="K628" s="12">
        <v>23.861647259531502</v>
      </c>
      <c r="L628" s="12">
        <v>20.953252223322298</v>
      </c>
      <c r="M628" s="12">
        <v>21.0936946211575</v>
      </c>
      <c r="N628" s="12"/>
      <c r="O628" s="12"/>
    </row>
    <row r="629" spans="1:15" x14ac:dyDescent="0.3">
      <c r="A629" s="11" t="str">
        <f t="shared" si="9"/>
        <v>DISTRIBUCION VOLUMEN X CRITERIO (Consumiciones)Tinto de VeranoNIVEL MEDIO BAJO</v>
      </c>
      <c r="B629" s="11" t="s">
        <v>47</v>
      </c>
      <c r="C629" s="11" t="s">
        <v>87</v>
      </c>
      <c r="D629" s="11" t="s">
        <v>168</v>
      </c>
      <c r="E629" s="12">
        <v>17.4927140609982</v>
      </c>
      <c r="F629" s="12">
        <v>17.6221344030705</v>
      </c>
      <c r="G629" s="12">
        <v>19.966440269582801</v>
      </c>
      <c r="H629" s="12">
        <v>20.429716003150201</v>
      </c>
      <c r="I629" s="12">
        <v>18.6753984041483</v>
      </c>
      <c r="J629" s="12">
        <v>21.345797556141601</v>
      </c>
      <c r="K629" s="12">
        <v>18.390977348934399</v>
      </c>
      <c r="L629" s="12">
        <v>19.098245962063999</v>
      </c>
      <c r="M629" s="12">
        <v>19.2008048960918</v>
      </c>
      <c r="N629" s="12"/>
      <c r="O629" s="12"/>
    </row>
    <row r="630" spans="1:15" x14ac:dyDescent="0.3">
      <c r="A630" s="11" t="str">
        <f t="shared" si="9"/>
        <v>DISTRIBUCION VOLUMEN X CRITERIO (Consumiciones)Tinto de VeranoNIVEL BAJO</v>
      </c>
      <c r="B630" s="11" t="s">
        <v>47</v>
      </c>
      <c r="C630" s="11" t="s">
        <v>87</v>
      </c>
      <c r="D630" s="11" t="s">
        <v>169</v>
      </c>
      <c r="E630" s="12">
        <v>19.2665855769662</v>
      </c>
      <c r="F630" s="12">
        <v>15.952141175820101</v>
      </c>
      <c r="G630" s="12">
        <v>16.026217939640201</v>
      </c>
      <c r="H630" s="12">
        <v>21.905671900866299</v>
      </c>
      <c r="I630" s="12">
        <v>18.508381573947801</v>
      </c>
      <c r="J630" s="12">
        <v>24.440532045847998</v>
      </c>
      <c r="K630" s="12">
        <v>22.249841513732299</v>
      </c>
      <c r="L630" s="12">
        <v>22.799818627199201</v>
      </c>
      <c r="M630" s="12">
        <v>22.6082055403825</v>
      </c>
      <c r="N630" s="12"/>
      <c r="O630" s="12"/>
    </row>
    <row r="631" spans="1:15" x14ac:dyDescent="0.3">
      <c r="A631" s="11" t="str">
        <f t="shared" si="9"/>
        <v>DISTRIBUCION VOLUMEN X CRITERIO (Consumiciones)Tinto de VeranoHOMBRE</v>
      </c>
      <c r="B631" s="11" t="s">
        <v>47</v>
      </c>
      <c r="C631" s="11" t="s">
        <v>87</v>
      </c>
      <c r="D631" s="11" t="s">
        <v>170</v>
      </c>
      <c r="E631" s="12">
        <v>50.2359151382067</v>
      </c>
      <c r="F631" s="12">
        <v>54.150255136001803</v>
      </c>
      <c r="G631" s="12">
        <v>56.568617159400397</v>
      </c>
      <c r="H631" s="12">
        <v>49.808314180555797</v>
      </c>
      <c r="I631" s="12">
        <v>48.483531138478497</v>
      </c>
      <c r="J631" s="12">
        <v>52.192564240352198</v>
      </c>
      <c r="K631" s="12">
        <v>53.724689617942801</v>
      </c>
      <c r="L631" s="12">
        <v>49.791421279067897</v>
      </c>
      <c r="M631" s="12">
        <v>52.806927742674802</v>
      </c>
      <c r="N631" s="12"/>
      <c r="O631" s="12"/>
    </row>
    <row r="632" spans="1:15" x14ac:dyDescent="0.3">
      <c r="A632" s="11" t="str">
        <f t="shared" si="9"/>
        <v>DISTRIBUCION VOLUMEN X CRITERIO (Consumiciones)Tinto de VeranoMUJER</v>
      </c>
      <c r="B632" s="11" t="s">
        <v>47</v>
      </c>
      <c r="C632" s="11" t="s">
        <v>87</v>
      </c>
      <c r="D632" s="11" t="s">
        <v>171</v>
      </c>
      <c r="E632" s="12">
        <v>49.7640848617933</v>
      </c>
      <c r="F632" s="12">
        <v>45.849744863998197</v>
      </c>
      <c r="G632" s="12">
        <v>43.431397379950802</v>
      </c>
      <c r="H632" s="12">
        <v>50.191693855574698</v>
      </c>
      <c r="I632" s="12">
        <v>51.516468861521503</v>
      </c>
      <c r="J632" s="12">
        <v>47.807435759647802</v>
      </c>
      <c r="K632" s="12">
        <v>46.275326525298198</v>
      </c>
      <c r="L632" s="12">
        <v>50.208552152650697</v>
      </c>
      <c r="M632" s="12">
        <v>47.193072257325198</v>
      </c>
      <c r="N632" s="12"/>
      <c r="O632" s="12"/>
    </row>
    <row r="633" spans="1:15" x14ac:dyDescent="0.3">
      <c r="A633" s="11" t="str">
        <f t="shared" si="9"/>
        <v>DISTRIBUCION VOLUMEN X CRITERIO (Consumiciones)Sangria de VinoT.ESPAÑA</v>
      </c>
      <c r="B633" s="11" t="s">
        <v>47</v>
      </c>
      <c r="C633" s="11" t="s">
        <v>88</v>
      </c>
      <c r="D633" s="11" t="s">
        <v>142</v>
      </c>
      <c r="E633" s="12">
        <v>100</v>
      </c>
      <c r="F633" s="12">
        <v>100</v>
      </c>
      <c r="G633" s="12">
        <v>100</v>
      </c>
      <c r="H633" s="12">
        <v>100</v>
      </c>
      <c r="I633" s="12">
        <v>100</v>
      </c>
      <c r="J633" s="12">
        <v>100</v>
      </c>
      <c r="K633" s="12">
        <v>100</v>
      </c>
      <c r="L633" s="12">
        <v>100</v>
      </c>
      <c r="M633" s="12">
        <v>100</v>
      </c>
      <c r="N633" s="12"/>
      <c r="O633" s="12"/>
    </row>
    <row r="634" spans="1:15" x14ac:dyDescent="0.3">
      <c r="A634" s="11" t="str">
        <f t="shared" si="9"/>
        <v>DISTRIBUCION VOLUMEN X CRITERIO (Consumiciones)Sangria de VinoBCN AM</v>
      </c>
      <c r="B634" s="11" t="s">
        <v>47</v>
      </c>
      <c r="C634" s="11" t="s">
        <v>88</v>
      </c>
      <c r="D634" s="11" t="s">
        <v>143</v>
      </c>
      <c r="E634" s="12">
        <v>14.1399356864371</v>
      </c>
      <c r="F634" s="12">
        <v>13.903232700324001</v>
      </c>
      <c r="G634" s="12">
        <v>23.403599234445402</v>
      </c>
      <c r="H634" s="12">
        <v>9.97178506319168</v>
      </c>
      <c r="I634" s="12">
        <v>8.22715631086092</v>
      </c>
      <c r="J634" s="12">
        <v>10.283096882636199</v>
      </c>
      <c r="K634" s="12">
        <v>4.9719926083359196</v>
      </c>
      <c r="L634" s="12">
        <v>4.2769907844453101</v>
      </c>
      <c r="M634" s="12">
        <v>14.2935390107441</v>
      </c>
      <c r="N634" s="12"/>
      <c r="O634" s="12"/>
    </row>
    <row r="635" spans="1:15" x14ac:dyDescent="0.3">
      <c r="A635" s="11" t="str">
        <f t="shared" si="9"/>
        <v>DISTRIBUCION VOLUMEN X CRITERIO (Consumiciones)Sangria de VinoREST.CAT ARAGON</v>
      </c>
      <c r="B635" s="11" t="s">
        <v>47</v>
      </c>
      <c r="C635" s="11" t="s">
        <v>88</v>
      </c>
      <c r="D635" s="11" t="s">
        <v>144</v>
      </c>
      <c r="E635" s="12">
        <v>17.621573738443399</v>
      </c>
      <c r="F635" s="12">
        <v>27.884014514030198</v>
      </c>
      <c r="G635" s="12">
        <v>8.3892560981089304</v>
      </c>
      <c r="H635" s="12">
        <v>11.771286119554601</v>
      </c>
      <c r="I635" s="12">
        <v>13.0135127924659</v>
      </c>
      <c r="J635" s="12">
        <v>27.477577554930399</v>
      </c>
      <c r="K635" s="12">
        <v>15.4711939605924</v>
      </c>
      <c r="L635" s="12">
        <v>9.1821536364317105</v>
      </c>
      <c r="M635" s="12">
        <v>17.835875474767501</v>
      </c>
      <c r="N635" s="12"/>
      <c r="O635" s="12"/>
    </row>
    <row r="636" spans="1:15" x14ac:dyDescent="0.3">
      <c r="A636" s="11" t="str">
        <f t="shared" si="9"/>
        <v>DISTRIBUCION VOLUMEN X CRITERIO (Consumiciones)Sangria de VinoLEVANTE</v>
      </c>
      <c r="B636" s="11" t="s">
        <v>47</v>
      </c>
      <c r="C636" s="11" t="s">
        <v>88</v>
      </c>
      <c r="D636" s="11" t="s">
        <v>145</v>
      </c>
      <c r="E636" s="12">
        <v>14.614711033275</v>
      </c>
      <c r="F636" s="12">
        <v>20.242410061154501</v>
      </c>
      <c r="G636" s="12">
        <v>23.068118444233701</v>
      </c>
      <c r="H636" s="12">
        <v>17.808603700076201</v>
      </c>
      <c r="I636" s="12">
        <v>26.953378865085501</v>
      </c>
      <c r="J636" s="12">
        <v>36.268943370282599</v>
      </c>
      <c r="K636" s="12">
        <v>31.532878349450399</v>
      </c>
      <c r="L636" s="12">
        <v>12.597108321431</v>
      </c>
      <c r="M636" s="12">
        <v>26.750573970830501</v>
      </c>
      <c r="N636" s="12"/>
      <c r="O636" s="12"/>
    </row>
    <row r="637" spans="1:15" x14ac:dyDescent="0.3">
      <c r="A637" s="11" t="str">
        <f t="shared" si="9"/>
        <v>DISTRIBUCION VOLUMEN X CRITERIO (Consumiciones)Sangria de VinoANDALUCIA</v>
      </c>
      <c r="B637" s="11" t="s">
        <v>47</v>
      </c>
      <c r="C637" s="11" t="s">
        <v>88</v>
      </c>
      <c r="D637" s="11" t="s">
        <v>146</v>
      </c>
      <c r="E637" s="12">
        <v>10.2717868210883</v>
      </c>
      <c r="F637" s="12">
        <v>7.2510601209705303</v>
      </c>
      <c r="G637" s="12">
        <v>7.5646138615664098</v>
      </c>
      <c r="H637" s="12">
        <v>13.6138473152813</v>
      </c>
      <c r="I637" s="12">
        <v>18.698383267081098</v>
      </c>
      <c r="J637" s="12">
        <v>3.3305486111589899</v>
      </c>
      <c r="K637" s="12">
        <v>2.8119240652620201</v>
      </c>
      <c r="L637" s="12">
        <v>6.4733249964835498</v>
      </c>
      <c r="M637" s="12">
        <v>10.378623082769399</v>
      </c>
      <c r="N637" s="12"/>
      <c r="O637" s="12"/>
    </row>
    <row r="638" spans="1:15" x14ac:dyDescent="0.3">
      <c r="A638" s="11" t="str">
        <f t="shared" si="9"/>
        <v>DISTRIBUCION VOLUMEN X CRITERIO (Consumiciones)Sangria de VinoMDD AM</v>
      </c>
      <c r="B638" s="11" t="s">
        <v>47</v>
      </c>
      <c r="C638" s="11" t="s">
        <v>88</v>
      </c>
      <c r="D638" s="11" t="s">
        <v>147</v>
      </c>
      <c r="E638" s="12">
        <v>11.955195254792001</v>
      </c>
      <c r="F638" s="12">
        <v>12.241945121390099</v>
      </c>
      <c r="G638" s="12">
        <v>1.34278157582436</v>
      </c>
      <c r="H638" s="12">
        <v>12.800185383992901</v>
      </c>
      <c r="I638" s="12">
        <v>8.2831639232007408</v>
      </c>
      <c r="J638" s="12">
        <v>7.75237040857703</v>
      </c>
      <c r="K638" s="12">
        <v>12.682171851264901</v>
      </c>
      <c r="L638" s="12">
        <v>15.496974451311001</v>
      </c>
      <c r="M638" s="12">
        <v>11.1177235669507</v>
      </c>
      <c r="N638" s="12"/>
      <c r="O638" s="12"/>
    </row>
    <row r="639" spans="1:15" x14ac:dyDescent="0.3">
      <c r="A639" s="11" t="str">
        <f t="shared" si="9"/>
        <v>DISTRIBUCION VOLUMEN X CRITERIO (Consumiciones)Sangria de VinoRTO CENTRO</v>
      </c>
      <c r="B639" s="11" t="s">
        <v>47</v>
      </c>
      <c r="C639" s="11" t="s">
        <v>88</v>
      </c>
      <c r="D639" s="11" t="s">
        <v>148</v>
      </c>
      <c r="E639" s="12">
        <v>10.6630045208325</v>
      </c>
      <c r="F639" s="12">
        <v>9.2803548752889107</v>
      </c>
      <c r="G639" s="12">
        <v>4.11800283867231</v>
      </c>
      <c r="H639" s="12">
        <v>11.429384811185299</v>
      </c>
      <c r="I639" s="12">
        <v>9.9692794066643504</v>
      </c>
      <c r="J639" s="12">
        <v>6.0872057788521099</v>
      </c>
      <c r="K639" s="12">
        <v>3.1825866337175501</v>
      </c>
      <c r="L639" s="12">
        <v>1.6184568617009001</v>
      </c>
      <c r="M639" s="12">
        <v>4.9011287681197402</v>
      </c>
      <c r="N639" s="12"/>
      <c r="O639" s="12"/>
    </row>
    <row r="640" spans="1:15" x14ac:dyDescent="0.3">
      <c r="A640" s="11" t="str">
        <f t="shared" si="9"/>
        <v>DISTRIBUCION VOLUMEN X CRITERIO (Consumiciones)Sangria de VinoNORTE-CENTRO</v>
      </c>
      <c r="B640" s="11" t="s">
        <v>47</v>
      </c>
      <c r="C640" s="11" t="s">
        <v>88</v>
      </c>
      <c r="D640" s="11" t="s">
        <v>149</v>
      </c>
      <c r="E640" s="12">
        <v>12.4194136617262</v>
      </c>
      <c r="F640" s="12">
        <v>2.5048008706592801</v>
      </c>
      <c r="G640" s="12">
        <v>2.61988368667941</v>
      </c>
      <c r="H640" s="12">
        <v>11.6530314084658</v>
      </c>
      <c r="I640" s="12">
        <v>8.9050769682256004</v>
      </c>
      <c r="J640" s="12">
        <v>5.4218760086261604</v>
      </c>
      <c r="K640" s="12">
        <v>5.5442104468268596</v>
      </c>
      <c r="L640" s="12">
        <v>4.28956463869413</v>
      </c>
      <c r="M640" s="12">
        <v>11.233847032696801</v>
      </c>
      <c r="N640" s="12"/>
      <c r="O640" s="12"/>
    </row>
    <row r="641" spans="1:15" x14ac:dyDescent="0.3">
      <c r="A641" s="11" t="str">
        <f t="shared" si="9"/>
        <v>DISTRIBUCION VOLUMEN X CRITERIO (Consumiciones)Sangria de VinoNOROESTE</v>
      </c>
      <c r="B641" s="11" t="s">
        <v>47</v>
      </c>
      <c r="C641" s="11" t="s">
        <v>88</v>
      </c>
      <c r="D641" s="11" t="s">
        <v>150</v>
      </c>
      <c r="E641" s="12">
        <v>8.3143885398192392</v>
      </c>
      <c r="F641" s="12">
        <v>6.6921804686258204</v>
      </c>
      <c r="G641" s="12">
        <v>29.493764230438199</v>
      </c>
      <c r="H641" s="12">
        <v>10.9518761982523</v>
      </c>
      <c r="I641" s="12">
        <v>5.9500306805751899</v>
      </c>
      <c r="J641" s="12">
        <v>3.3783829517344799</v>
      </c>
      <c r="K641" s="12">
        <v>23.803040716533999</v>
      </c>
      <c r="L641" s="12">
        <v>46.065415112837897</v>
      </c>
      <c r="M641" s="12">
        <v>3.4886801981793001</v>
      </c>
      <c r="N641" s="12"/>
      <c r="O641" s="12"/>
    </row>
    <row r="642" spans="1:15" x14ac:dyDescent="0.3">
      <c r="A642" s="11" t="str">
        <f t="shared" si="9"/>
        <v>DISTRIBUCION VOLUMEN X CRITERIO (Consumiciones)Sangria de Vino&lt;2MIL</v>
      </c>
      <c r="B642" s="11" t="s">
        <v>47</v>
      </c>
      <c r="C642" s="11" t="s">
        <v>88</v>
      </c>
      <c r="D642" s="11" t="s">
        <v>151</v>
      </c>
      <c r="E642" s="12">
        <v>5.1830131848357697</v>
      </c>
      <c r="F642" s="12">
        <v>2.8764395957305702</v>
      </c>
      <c r="G642" s="12">
        <v>11.5012159655201</v>
      </c>
      <c r="H642" s="12">
        <v>11.546996833626901</v>
      </c>
      <c r="I642" s="12">
        <v>6.68007274408843</v>
      </c>
      <c r="J642" s="12">
        <v>9.0661226326466799</v>
      </c>
      <c r="K642" s="12">
        <v>1.23488711679136</v>
      </c>
      <c r="L642" s="12">
        <v>13.749839922687</v>
      </c>
      <c r="M642" s="12">
        <v>6.4553113180228303</v>
      </c>
      <c r="N642" s="12"/>
      <c r="O642" s="12"/>
    </row>
    <row r="643" spans="1:15" x14ac:dyDescent="0.3">
      <c r="A643" s="11" t="str">
        <f t="shared" si="9"/>
        <v>DISTRIBUCION VOLUMEN X CRITERIO (Consumiciones)Sangria de Vino2-5MIL</v>
      </c>
      <c r="B643" s="11" t="s">
        <v>47</v>
      </c>
      <c r="C643" s="11" t="s">
        <v>88</v>
      </c>
      <c r="D643" s="11" t="s">
        <v>152</v>
      </c>
      <c r="E643" s="12">
        <v>9.67912641669413</v>
      </c>
      <c r="F643" s="12">
        <v>10.560252416153</v>
      </c>
      <c r="G643" s="12" t="s">
        <v>134</v>
      </c>
      <c r="H643" s="12">
        <v>4.2635249752429099</v>
      </c>
      <c r="I643" s="12">
        <v>7.2167515940559701</v>
      </c>
      <c r="J643" s="12">
        <v>10.1953279966107</v>
      </c>
      <c r="K643" s="12">
        <v>3.5581658516939298</v>
      </c>
      <c r="L643" s="12">
        <v>2.1379925920068401</v>
      </c>
      <c r="M643" s="12">
        <v>4.6202017965805897</v>
      </c>
      <c r="N643" s="12"/>
      <c r="O643" s="12"/>
    </row>
    <row r="644" spans="1:15" x14ac:dyDescent="0.3">
      <c r="A644" s="11" t="str">
        <f t="shared" ref="A644:A707" si="10">B644&amp;C644&amp;D644</f>
        <v>DISTRIBUCION VOLUMEN X CRITERIO (Consumiciones)Sangria de Vino5-10MIL</v>
      </c>
      <c r="B644" s="11" t="s">
        <v>47</v>
      </c>
      <c r="C644" s="11" t="s">
        <v>88</v>
      </c>
      <c r="D644" s="11" t="s">
        <v>153</v>
      </c>
      <c r="E644" s="12">
        <v>3.3166623778616202</v>
      </c>
      <c r="F644" s="12">
        <v>3.4955446652725199</v>
      </c>
      <c r="G644" s="12">
        <v>15.5238313677108</v>
      </c>
      <c r="H644" s="12">
        <v>5.2339685390329302</v>
      </c>
      <c r="I644" s="12">
        <v>6.5469768517283402</v>
      </c>
      <c r="J644" s="12">
        <v>1.8187860324352201</v>
      </c>
      <c r="K644" s="12">
        <v>2.43211767783114</v>
      </c>
      <c r="L644" s="12">
        <v>2.9763918328729901</v>
      </c>
      <c r="M644" s="12">
        <v>4.3904172814883404</v>
      </c>
      <c r="N644" s="12"/>
      <c r="O644" s="12"/>
    </row>
    <row r="645" spans="1:15" x14ac:dyDescent="0.3">
      <c r="A645" s="11" t="str">
        <f t="shared" si="10"/>
        <v>DISTRIBUCION VOLUMEN X CRITERIO (Consumiciones)Sangria de Vino10-30MIL</v>
      </c>
      <c r="B645" s="11" t="s">
        <v>47</v>
      </c>
      <c r="C645" s="11" t="s">
        <v>88</v>
      </c>
      <c r="D645" s="11" t="s">
        <v>154</v>
      </c>
      <c r="E645" s="12">
        <v>10.1995636526549</v>
      </c>
      <c r="F645" s="12">
        <v>7.3618420335461403</v>
      </c>
      <c r="G645" s="12">
        <v>7.79918316954533</v>
      </c>
      <c r="H645" s="12">
        <v>13.9988087630144</v>
      </c>
      <c r="I645" s="12">
        <v>11.0179992707805</v>
      </c>
      <c r="J645" s="12">
        <v>8.8213934975379296</v>
      </c>
      <c r="K645" s="12">
        <v>20.572279399211101</v>
      </c>
      <c r="L645" s="12">
        <v>15.6851483942933</v>
      </c>
      <c r="M645" s="12">
        <v>15.6154509093101</v>
      </c>
      <c r="N645" s="12"/>
      <c r="O645" s="12"/>
    </row>
    <row r="646" spans="1:15" x14ac:dyDescent="0.3">
      <c r="A646" s="11" t="str">
        <f t="shared" si="10"/>
        <v>DISTRIBUCION VOLUMEN X CRITERIO (Consumiciones)Sangria de Vino30-100MIL</v>
      </c>
      <c r="B646" s="11" t="s">
        <v>47</v>
      </c>
      <c r="C646" s="11" t="s">
        <v>88</v>
      </c>
      <c r="D646" s="11" t="s">
        <v>155</v>
      </c>
      <c r="E646" s="12">
        <v>18.123382441693799</v>
      </c>
      <c r="F646" s="12">
        <v>31.768568500153499</v>
      </c>
      <c r="G646" s="12">
        <v>22.860651026852899</v>
      </c>
      <c r="H646" s="12">
        <v>15.085577161561099</v>
      </c>
      <c r="I646" s="12">
        <v>27.3843742496598</v>
      </c>
      <c r="J646" s="12">
        <v>39.259098865575602</v>
      </c>
      <c r="K646" s="12">
        <v>42.741252358459597</v>
      </c>
      <c r="L646" s="12">
        <v>24.440310231582</v>
      </c>
      <c r="M646" s="12">
        <v>25.918723951409898</v>
      </c>
      <c r="N646" s="12"/>
      <c r="O646" s="12"/>
    </row>
    <row r="647" spans="1:15" x14ac:dyDescent="0.3">
      <c r="A647" s="11" t="str">
        <f t="shared" si="10"/>
        <v>DISTRIBUCION VOLUMEN X CRITERIO (Consumiciones)Sangria de Vino100-200MIL</v>
      </c>
      <c r="B647" s="11" t="s">
        <v>47</v>
      </c>
      <c r="C647" s="11" t="s">
        <v>88</v>
      </c>
      <c r="D647" s="11" t="s">
        <v>156</v>
      </c>
      <c r="E647" s="12">
        <v>10.249242825353701</v>
      </c>
      <c r="F647" s="12">
        <v>8.6559298706559904</v>
      </c>
      <c r="G647" s="12">
        <v>11.5364526815997</v>
      </c>
      <c r="H647" s="12">
        <v>15.9139847239245</v>
      </c>
      <c r="I647" s="12">
        <v>17.287872724524</v>
      </c>
      <c r="J647" s="12">
        <v>6.9147273364247299</v>
      </c>
      <c r="K647" s="12">
        <v>6.5401821868994396</v>
      </c>
      <c r="L647" s="12">
        <v>16.7751926701036</v>
      </c>
      <c r="M647" s="12">
        <v>9.1747025877362507</v>
      </c>
      <c r="N647" s="12"/>
      <c r="O647" s="12"/>
    </row>
    <row r="648" spans="1:15" x14ac:dyDescent="0.3">
      <c r="A648" s="11" t="str">
        <f t="shared" si="10"/>
        <v>DISTRIBUCION VOLUMEN X CRITERIO (Consumiciones)Sangria de Vino200-500MIL</v>
      </c>
      <c r="B648" s="11" t="s">
        <v>47</v>
      </c>
      <c r="C648" s="11" t="s">
        <v>88</v>
      </c>
      <c r="D648" s="11" t="s">
        <v>157</v>
      </c>
      <c r="E648" s="12">
        <v>26.8002984267799</v>
      </c>
      <c r="F648" s="12">
        <v>20.284176051444501</v>
      </c>
      <c r="G648" s="12">
        <v>22.259099771431998</v>
      </c>
      <c r="H648" s="12">
        <v>16.881185878229498</v>
      </c>
      <c r="I648" s="12">
        <v>9.5258872911275301</v>
      </c>
      <c r="J648" s="12">
        <v>15.0798001517914</v>
      </c>
      <c r="K648" s="12">
        <v>11.7107806227647</v>
      </c>
      <c r="L648" s="12">
        <v>13.4933453324255</v>
      </c>
      <c r="M648" s="12">
        <v>13.5217545569281</v>
      </c>
      <c r="N648" s="12"/>
      <c r="O648" s="12"/>
    </row>
    <row r="649" spans="1:15" x14ac:dyDescent="0.3">
      <c r="A649" s="11" t="str">
        <f t="shared" si="10"/>
        <v>DISTRIBUCION VOLUMEN X CRITERIO (Consumiciones)Sangria de Vino&gt;500MIL</v>
      </c>
      <c r="B649" s="11" t="s">
        <v>47</v>
      </c>
      <c r="C649" s="11" t="s">
        <v>88</v>
      </c>
      <c r="D649" s="11" t="s">
        <v>158</v>
      </c>
      <c r="E649" s="12">
        <v>16.448716690795099</v>
      </c>
      <c r="F649" s="12">
        <v>14.9972481346003</v>
      </c>
      <c r="G649" s="12">
        <v>8.5195733592394696</v>
      </c>
      <c r="H649" s="12">
        <v>17.075947694196099</v>
      </c>
      <c r="I649" s="12">
        <v>14.340056381115</v>
      </c>
      <c r="J649" s="12">
        <v>8.8447544545631693</v>
      </c>
      <c r="K649" s="12">
        <v>11.2103371119759</v>
      </c>
      <c r="L649" s="12">
        <v>10.741765028198101</v>
      </c>
      <c r="M649" s="12">
        <v>20.303436116033499</v>
      </c>
      <c r="N649" s="12"/>
      <c r="O649" s="12"/>
    </row>
    <row r="650" spans="1:15" x14ac:dyDescent="0.3">
      <c r="A650" s="11" t="str">
        <f t="shared" si="10"/>
        <v>DISTRIBUCION VOLUMEN X CRITERIO (Consumiciones)Sangria de VinoDE 15 A 19 AÑOS</v>
      </c>
      <c r="B650" s="11" t="s">
        <v>47</v>
      </c>
      <c r="C650" s="11" t="s">
        <v>88</v>
      </c>
      <c r="D650" s="11" t="s">
        <v>159</v>
      </c>
      <c r="E650" s="12" t="s">
        <v>134</v>
      </c>
      <c r="F650" s="12" t="s">
        <v>134</v>
      </c>
      <c r="G650" s="12" t="s">
        <v>134</v>
      </c>
      <c r="H650" s="12" t="s">
        <v>134</v>
      </c>
      <c r="I650" s="12">
        <v>2.0220157582548501</v>
      </c>
      <c r="J650" s="12" t="s">
        <v>134</v>
      </c>
      <c r="K650" s="12" t="s">
        <v>134</v>
      </c>
      <c r="L650" s="12" t="s">
        <v>134</v>
      </c>
      <c r="M650" s="12" t="s">
        <v>134</v>
      </c>
      <c r="N650" s="12"/>
      <c r="O650" s="12"/>
    </row>
    <row r="651" spans="1:15" x14ac:dyDescent="0.3">
      <c r="A651" s="11" t="str">
        <f t="shared" si="10"/>
        <v>DISTRIBUCION VOLUMEN X CRITERIO (Consumiciones)Sangria de VinoDE 20 A 24 AÑOS</v>
      </c>
      <c r="B651" s="11" t="s">
        <v>47</v>
      </c>
      <c r="C651" s="11" t="s">
        <v>88</v>
      </c>
      <c r="D651" s="11" t="s">
        <v>160</v>
      </c>
      <c r="E651" s="12">
        <v>7.9183112228463104</v>
      </c>
      <c r="F651" s="12">
        <v>1.17966867084267</v>
      </c>
      <c r="G651" s="12">
        <v>4.9822619689860499</v>
      </c>
      <c r="H651" s="12">
        <v>4.7005451085962804</v>
      </c>
      <c r="I651" s="12">
        <v>2.4393622886819801</v>
      </c>
      <c r="J651" s="12">
        <v>12.5657585088095</v>
      </c>
      <c r="K651" s="12">
        <v>6.0505528426278197</v>
      </c>
      <c r="L651" s="12">
        <v>1.7416768544650501</v>
      </c>
      <c r="M651" s="12">
        <v>11.657582295507799</v>
      </c>
      <c r="N651" s="12"/>
      <c r="O651" s="12"/>
    </row>
    <row r="652" spans="1:15" x14ac:dyDescent="0.3">
      <c r="A652" s="11" t="str">
        <f t="shared" si="10"/>
        <v>DISTRIBUCION VOLUMEN X CRITERIO (Consumiciones)Sangria de VinoDE 25 A 34 AÑOS</v>
      </c>
      <c r="B652" s="11" t="s">
        <v>47</v>
      </c>
      <c r="C652" s="11" t="s">
        <v>88</v>
      </c>
      <c r="D652" s="11" t="s">
        <v>161</v>
      </c>
      <c r="E652" s="12">
        <v>8.0507705038821396</v>
      </c>
      <c r="F652" s="12">
        <v>5.7511058797641397</v>
      </c>
      <c r="G652" s="12">
        <v>9.9499282402669191</v>
      </c>
      <c r="H652" s="12">
        <v>11.764216544435101</v>
      </c>
      <c r="I652" s="12">
        <v>3.6670939714893001</v>
      </c>
      <c r="J652" s="12">
        <v>9.1951625427500794</v>
      </c>
      <c r="K652" s="12">
        <v>1.9014902619148699</v>
      </c>
      <c r="L652" s="12">
        <v>6.1127175214503602</v>
      </c>
      <c r="M652" s="12">
        <v>3.3068413962686698</v>
      </c>
      <c r="N652" s="12"/>
      <c r="O652" s="12"/>
    </row>
    <row r="653" spans="1:15" x14ac:dyDescent="0.3">
      <c r="A653" s="11" t="str">
        <f t="shared" si="10"/>
        <v>DISTRIBUCION VOLUMEN X CRITERIO (Consumiciones)Sangria de VinoDE 35 A 49 AÑOS</v>
      </c>
      <c r="B653" s="11" t="s">
        <v>47</v>
      </c>
      <c r="C653" s="11" t="s">
        <v>88</v>
      </c>
      <c r="D653" s="11" t="s">
        <v>162</v>
      </c>
      <c r="E653" s="12">
        <v>20.8463787058053</v>
      </c>
      <c r="F653" s="12">
        <v>28.7111839308299</v>
      </c>
      <c r="G653" s="12">
        <v>41.019989644983902</v>
      </c>
      <c r="H653" s="12">
        <v>28.772654774814601</v>
      </c>
      <c r="I653" s="12">
        <v>25.424712536349801</v>
      </c>
      <c r="J653" s="12">
        <v>19.5150791765662</v>
      </c>
      <c r="K653" s="12">
        <v>42.816958364159298</v>
      </c>
      <c r="L653" s="12">
        <v>37.191743579587602</v>
      </c>
      <c r="M653" s="12">
        <v>17.0434992305875</v>
      </c>
      <c r="N653" s="12"/>
      <c r="O653" s="12"/>
    </row>
    <row r="654" spans="1:15" x14ac:dyDescent="0.3">
      <c r="A654" s="11" t="str">
        <f t="shared" si="10"/>
        <v>DISTRIBUCION VOLUMEN X CRITERIO (Consumiciones)Sangria de VinoDE 50 A 59 AÑOS</v>
      </c>
      <c r="B654" s="11" t="s">
        <v>47</v>
      </c>
      <c r="C654" s="11" t="s">
        <v>88</v>
      </c>
      <c r="D654" s="11" t="s">
        <v>163</v>
      </c>
      <c r="E654" s="12">
        <v>35.858953543910602</v>
      </c>
      <c r="F654" s="12">
        <v>30.387933165289098</v>
      </c>
      <c r="G654" s="12">
        <v>13.506005527569901</v>
      </c>
      <c r="H654" s="12">
        <v>32.212939947534899</v>
      </c>
      <c r="I654" s="12">
        <v>23.961209081450299</v>
      </c>
      <c r="J654" s="12">
        <v>21.137968464744901</v>
      </c>
      <c r="K654" s="12">
        <v>13.9098772944364</v>
      </c>
      <c r="L654" s="12">
        <v>17.758518737268201</v>
      </c>
      <c r="M654" s="12">
        <v>29.996689104981101</v>
      </c>
      <c r="N654" s="12"/>
      <c r="O654" s="12"/>
    </row>
    <row r="655" spans="1:15" x14ac:dyDescent="0.3">
      <c r="A655" s="11" t="str">
        <f t="shared" si="10"/>
        <v>DISTRIBUCION VOLUMEN X CRITERIO (Consumiciones)Sangria de VinoDE 60 A 75 AÑOS</v>
      </c>
      <c r="B655" s="11" t="s">
        <v>47</v>
      </c>
      <c r="C655" s="11" t="s">
        <v>88</v>
      </c>
      <c r="D655" s="11" t="s">
        <v>164</v>
      </c>
      <c r="E655" s="12">
        <v>27.325595279969502</v>
      </c>
      <c r="F655" s="12">
        <v>33.970111522165602</v>
      </c>
      <c r="G655" s="12">
        <v>30.541820491713501</v>
      </c>
      <c r="H655" s="12">
        <v>22.5496363830569</v>
      </c>
      <c r="I655" s="12">
        <v>42.485593469039301</v>
      </c>
      <c r="J655" s="12">
        <v>37.586040707916901</v>
      </c>
      <c r="K655" s="12">
        <v>35.321119868845599</v>
      </c>
      <c r="L655" s="12">
        <v>37.195340508062699</v>
      </c>
      <c r="M655" s="12">
        <v>37.995381548530297</v>
      </c>
      <c r="N655" s="12"/>
      <c r="O655" s="12"/>
    </row>
    <row r="656" spans="1:15" x14ac:dyDescent="0.3">
      <c r="A656" s="11" t="str">
        <f t="shared" si="10"/>
        <v>DISTRIBUCION VOLUMEN X CRITERIO (Consumiciones)Sangria de VinoNIVEL ALTO</v>
      </c>
      <c r="B656" s="11" t="s">
        <v>47</v>
      </c>
      <c r="C656" s="11" t="s">
        <v>88</v>
      </c>
      <c r="D656" s="11" t="s">
        <v>165</v>
      </c>
      <c r="E656" s="12">
        <v>34.211450739217199</v>
      </c>
      <c r="F656" s="12">
        <v>23.377838090938099</v>
      </c>
      <c r="G656" s="12">
        <v>20.081257215252499</v>
      </c>
      <c r="H656" s="12">
        <v>12.547608745634699</v>
      </c>
      <c r="I656" s="12">
        <v>25.076154523383899</v>
      </c>
      <c r="J656" s="12">
        <v>18.280191725928201</v>
      </c>
      <c r="K656" s="12">
        <v>11.1670763418595</v>
      </c>
      <c r="L656" s="12">
        <v>17.8736904276216</v>
      </c>
      <c r="M656" s="12">
        <v>22.1303781042112</v>
      </c>
      <c r="N656" s="12"/>
      <c r="O656" s="12"/>
    </row>
    <row r="657" spans="1:15" x14ac:dyDescent="0.3">
      <c r="A657" s="11" t="str">
        <f t="shared" si="10"/>
        <v>DISTRIBUCION VOLUMEN X CRITERIO (Consumiciones)Sangria de VinoNIVEL MEDIO ALTO</v>
      </c>
      <c r="B657" s="11" t="s">
        <v>47</v>
      </c>
      <c r="C657" s="11" t="s">
        <v>88</v>
      </c>
      <c r="D657" s="11" t="s">
        <v>166</v>
      </c>
      <c r="E657" s="12">
        <v>23.445005794515001</v>
      </c>
      <c r="F657" s="12">
        <v>17.365081908240601</v>
      </c>
      <c r="G657" s="12">
        <v>18.946258171167901</v>
      </c>
      <c r="H657" s="12">
        <v>22.948736981028901</v>
      </c>
      <c r="I657" s="12">
        <v>15.9280562743999</v>
      </c>
      <c r="J657" s="12">
        <v>7.5020775740453001</v>
      </c>
      <c r="K657" s="12">
        <v>8.1614630985890795</v>
      </c>
      <c r="L657" s="12">
        <v>17.74460688161</v>
      </c>
      <c r="M657" s="12">
        <v>13.4446848275024</v>
      </c>
      <c r="N657" s="12"/>
      <c r="O657" s="12"/>
    </row>
    <row r="658" spans="1:15" x14ac:dyDescent="0.3">
      <c r="A658" s="11" t="str">
        <f t="shared" si="10"/>
        <v>DISTRIBUCION VOLUMEN X CRITERIO (Consumiciones)Sangria de VinoNIVEL MEDIO</v>
      </c>
      <c r="B658" s="11" t="s">
        <v>47</v>
      </c>
      <c r="C658" s="11" t="s">
        <v>88</v>
      </c>
      <c r="D658" s="11" t="s">
        <v>167</v>
      </c>
      <c r="E658" s="12">
        <v>20.012158299485701</v>
      </c>
      <c r="F658" s="12">
        <v>17.805393047756201</v>
      </c>
      <c r="G658" s="12">
        <v>13.567514499518801</v>
      </c>
      <c r="H658" s="12">
        <v>14.1851884707088</v>
      </c>
      <c r="I658" s="12">
        <v>19.9760513655079</v>
      </c>
      <c r="J658" s="12">
        <v>29.458887535871799</v>
      </c>
      <c r="K658" s="12">
        <v>15.665862638060201</v>
      </c>
      <c r="L658" s="12">
        <v>19.232377674690699</v>
      </c>
      <c r="M658" s="12">
        <v>21.894904285484099</v>
      </c>
      <c r="N658" s="12"/>
      <c r="O658" s="12"/>
    </row>
    <row r="659" spans="1:15" x14ac:dyDescent="0.3">
      <c r="A659" s="11" t="str">
        <f t="shared" si="10"/>
        <v>DISTRIBUCION VOLUMEN X CRITERIO (Consumiciones)Sangria de VinoNIVEL MEDIO BAJO</v>
      </c>
      <c r="B659" s="11" t="s">
        <v>47</v>
      </c>
      <c r="C659" s="11" t="s">
        <v>88</v>
      </c>
      <c r="D659" s="11" t="s">
        <v>168</v>
      </c>
      <c r="E659" s="12">
        <v>8.50850942117793</v>
      </c>
      <c r="F659" s="12">
        <v>17.915885957424798</v>
      </c>
      <c r="G659" s="12">
        <v>25.2730672961514</v>
      </c>
      <c r="H659" s="12">
        <v>17.784824220129</v>
      </c>
      <c r="I659" s="12">
        <v>10.089560600805701</v>
      </c>
      <c r="J659" s="12">
        <v>22.233692923901899</v>
      </c>
      <c r="K659" s="12">
        <v>25.309294738500999</v>
      </c>
      <c r="L659" s="12">
        <v>21.0142918424601</v>
      </c>
      <c r="M659" s="12">
        <v>22.372231572892598</v>
      </c>
      <c r="N659" s="12"/>
      <c r="O659" s="12"/>
    </row>
    <row r="660" spans="1:15" x14ac:dyDescent="0.3">
      <c r="A660" s="11" t="str">
        <f t="shared" si="10"/>
        <v>DISTRIBUCION VOLUMEN X CRITERIO (Consumiciones)Sangria de VinoNIVEL BAJO</v>
      </c>
      <c r="B660" s="11" t="s">
        <v>47</v>
      </c>
      <c r="C660" s="11" t="s">
        <v>88</v>
      </c>
      <c r="D660" s="11" t="s">
        <v>169</v>
      </c>
      <c r="E660" s="12">
        <v>13.822880373811</v>
      </c>
      <c r="F660" s="12">
        <v>23.535813671206501</v>
      </c>
      <c r="G660" s="12">
        <v>22.131923375230102</v>
      </c>
      <c r="H660" s="12">
        <v>32.533641582498603</v>
      </c>
      <c r="I660" s="12">
        <v>28.930163896522</v>
      </c>
      <c r="J660" s="12">
        <v>22.5251486734549</v>
      </c>
      <c r="K660" s="12">
        <v>39.696308655054203</v>
      </c>
      <c r="L660" s="12">
        <v>24.135026175702301</v>
      </c>
      <c r="M660" s="12">
        <v>20.157796268275401</v>
      </c>
      <c r="N660" s="12"/>
      <c r="O660" s="12"/>
    </row>
    <row r="661" spans="1:15" x14ac:dyDescent="0.3">
      <c r="A661" s="11" t="str">
        <f t="shared" si="10"/>
        <v>DISTRIBUCION VOLUMEN X CRITERIO (Consumiciones)Sangria de VinoHOMBRE</v>
      </c>
      <c r="B661" s="11" t="s">
        <v>47</v>
      </c>
      <c r="C661" s="11" t="s">
        <v>88</v>
      </c>
      <c r="D661" s="11" t="s">
        <v>170</v>
      </c>
      <c r="E661" s="12">
        <v>57.817643094900397</v>
      </c>
      <c r="F661" s="12">
        <v>40.408107596289298</v>
      </c>
      <c r="G661" s="12">
        <v>42.489441613244601</v>
      </c>
      <c r="H661" s="12">
        <v>38.265039366942602</v>
      </c>
      <c r="I661" s="12">
        <v>54.3176017572411</v>
      </c>
      <c r="J661" s="12">
        <v>50.309755949288402</v>
      </c>
      <c r="K661" s="12">
        <v>59.2270901095726</v>
      </c>
      <c r="L661" s="12">
        <v>44.945622698998001</v>
      </c>
      <c r="M661" s="12">
        <v>44.5227913118161</v>
      </c>
      <c r="N661" s="12"/>
      <c r="O661" s="12"/>
    </row>
    <row r="662" spans="1:15" x14ac:dyDescent="0.3">
      <c r="A662" s="11" t="str">
        <f t="shared" si="10"/>
        <v>DISTRIBUCION VOLUMEN X CRITERIO (Consumiciones)Sangria de VinoMUJER</v>
      </c>
      <c r="B662" s="11" t="s">
        <v>47</v>
      </c>
      <c r="C662" s="11" t="s">
        <v>88</v>
      </c>
      <c r="D662" s="11" t="s">
        <v>171</v>
      </c>
      <c r="E662" s="12">
        <v>42.182361533306398</v>
      </c>
      <c r="F662" s="12">
        <v>59.591892403710702</v>
      </c>
      <c r="G662" s="12">
        <v>57.510558386755399</v>
      </c>
      <c r="H662" s="12">
        <v>61.734960633057398</v>
      </c>
      <c r="I662" s="12">
        <v>45.6823982427589</v>
      </c>
      <c r="J662" s="12">
        <v>49.690259718690797</v>
      </c>
      <c r="K662" s="12">
        <v>40.7729098904274</v>
      </c>
      <c r="L662" s="12">
        <v>55.054370303086699</v>
      </c>
      <c r="M662" s="12">
        <v>55.4772086881839</v>
      </c>
      <c r="N662" s="12"/>
      <c r="O662" s="12"/>
    </row>
    <row r="663" spans="1:15" x14ac:dyDescent="0.3">
      <c r="A663" s="11" t="str">
        <f t="shared" si="10"/>
        <v>DISTRIBUCION VOLUMEN X CRITERIO (Consumiciones)Sangria de CavaT.ESPAÑA</v>
      </c>
      <c r="B663" s="11" t="s">
        <v>47</v>
      </c>
      <c r="C663" s="11" t="s">
        <v>89</v>
      </c>
      <c r="D663" s="11" t="s">
        <v>142</v>
      </c>
      <c r="E663" s="12">
        <v>100</v>
      </c>
      <c r="F663" s="12">
        <v>100</v>
      </c>
      <c r="G663" s="12">
        <v>100</v>
      </c>
      <c r="H663" s="12">
        <v>100</v>
      </c>
      <c r="I663" s="12">
        <v>100</v>
      </c>
      <c r="J663" s="12">
        <v>100</v>
      </c>
      <c r="K663" s="12">
        <v>100</v>
      </c>
      <c r="L663" s="12">
        <v>100</v>
      </c>
      <c r="M663" s="12">
        <v>100</v>
      </c>
      <c r="N663" s="12"/>
      <c r="O663" s="12"/>
    </row>
    <row r="664" spans="1:15" x14ac:dyDescent="0.3">
      <c r="A664" s="11" t="str">
        <f t="shared" si="10"/>
        <v>DISTRIBUCION VOLUMEN X CRITERIO (Consumiciones)Sangria de CavaBCN AM</v>
      </c>
      <c r="B664" s="11" t="s">
        <v>47</v>
      </c>
      <c r="C664" s="11" t="s">
        <v>89</v>
      </c>
      <c r="D664" s="11" t="s">
        <v>143</v>
      </c>
      <c r="E664" s="12">
        <v>31.685462390880399</v>
      </c>
      <c r="F664" s="12">
        <v>37.041850959625798</v>
      </c>
      <c r="G664" s="12">
        <v>57.613838616706502</v>
      </c>
      <c r="H664" s="12">
        <v>13.948344165740099</v>
      </c>
      <c r="I664" s="12">
        <v>10.1927465134708</v>
      </c>
      <c r="J664" s="12">
        <v>12.455828562422299</v>
      </c>
      <c r="K664" s="12">
        <v>17.438503547490001</v>
      </c>
      <c r="L664" s="12">
        <v>9.0351328071428405</v>
      </c>
      <c r="M664" s="12">
        <v>16.461513953729298</v>
      </c>
      <c r="N664" s="12"/>
      <c r="O664" s="12"/>
    </row>
    <row r="665" spans="1:15" x14ac:dyDescent="0.3">
      <c r="A665" s="11" t="str">
        <f t="shared" si="10"/>
        <v>DISTRIBUCION VOLUMEN X CRITERIO (Consumiciones)Sangria de CavaREST.CAT ARAGON</v>
      </c>
      <c r="B665" s="11" t="s">
        <v>47</v>
      </c>
      <c r="C665" s="11" t="s">
        <v>89</v>
      </c>
      <c r="D665" s="11" t="s">
        <v>144</v>
      </c>
      <c r="E665" s="12">
        <v>25.645544770772499</v>
      </c>
      <c r="F665" s="12">
        <v>46.525015977839502</v>
      </c>
      <c r="G665" s="12">
        <v>10.5449218901046</v>
      </c>
      <c r="H665" s="12">
        <v>32.904937196906999</v>
      </c>
      <c r="I665" s="12">
        <v>18.1842434454597</v>
      </c>
      <c r="J665" s="12">
        <v>16.7327515448745</v>
      </c>
      <c r="K665" s="12">
        <v>11.618561942278101</v>
      </c>
      <c r="L665" s="12">
        <v>5.7220624360462304</v>
      </c>
      <c r="M665" s="12">
        <v>19.983921952338299</v>
      </c>
      <c r="N665" s="12"/>
      <c r="O665" s="12"/>
    </row>
    <row r="666" spans="1:15" x14ac:dyDescent="0.3">
      <c r="A666" s="11" t="str">
        <f t="shared" si="10"/>
        <v>DISTRIBUCION VOLUMEN X CRITERIO (Consumiciones)Sangria de CavaLEVANTE</v>
      </c>
      <c r="B666" s="11" t="s">
        <v>47</v>
      </c>
      <c r="C666" s="11" t="s">
        <v>89</v>
      </c>
      <c r="D666" s="11" t="s">
        <v>145</v>
      </c>
      <c r="E666" s="12">
        <v>16.7049810275639</v>
      </c>
      <c r="F666" s="12">
        <v>5.9324313494764898</v>
      </c>
      <c r="G666" s="12">
        <v>9.0265970266140698</v>
      </c>
      <c r="H666" s="12">
        <v>24.239030051175298</v>
      </c>
      <c r="I666" s="12">
        <v>23.7304600418266</v>
      </c>
      <c r="J666" s="12">
        <v>29.0994184844571</v>
      </c>
      <c r="K666" s="12">
        <v>54.867896579867001</v>
      </c>
      <c r="L666" s="12">
        <v>8.3017167124383597</v>
      </c>
      <c r="M666" s="12">
        <v>29.0911163353334</v>
      </c>
      <c r="N666" s="12"/>
      <c r="O666" s="12"/>
    </row>
    <row r="667" spans="1:15" x14ac:dyDescent="0.3">
      <c r="A667" s="11" t="str">
        <f t="shared" si="10"/>
        <v>DISTRIBUCION VOLUMEN X CRITERIO (Consumiciones)Sangria de CavaANDALUCIA</v>
      </c>
      <c r="B667" s="11" t="s">
        <v>47</v>
      </c>
      <c r="C667" s="11" t="s">
        <v>89</v>
      </c>
      <c r="D667" s="11" t="s">
        <v>146</v>
      </c>
      <c r="E667" s="12">
        <v>3.1417020893776799</v>
      </c>
      <c r="F667" s="12" t="s">
        <v>134</v>
      </c>
      <c r="G667" s="12">
        <v>2.8435786628459598</v>
      </c>
      <c r="H667" s="12">
        <v>12.5650360370194</v>
      </c>
      <c r="I667" s="12">
        <v>5.7176849345261003</v>
      </c>
      <c r="J667" s="12">
        <v>5.3058252874316096</v>
      </c>
      <c r="K667" s="12">
        <v>4.2517727940238101</v>
      </c>
      <c r="L667" s="12">
        <v>53.811648485821799</v>
      </c>
      <c r="M667" s="12">
        <v>0.89431134443367499</v>
      </c>
      <c r="N667" s="12"/>
      <c r="O667" s="12"/>
    </row>
    <row r="668" spans="1:15" x14ac:dyDescent="0.3">
      <c r="A668" s="11" t="str">
        <f t="shared" si="10"/>
        <v>DISTRIBUCION VOLUMEN X CRITERIO (Consumiciones)Sangria de CavaMDD AM</v>
      </c>
      <c r="B668" s="11" t="s">
        <v>47</v>
      </c>
      <c r="C668" s="11" t="s">
        <v>89</v>
      </c>
      <c r="D668" s="11" t="s">
        <v>147</v>
      </c>
      <c r="E668" s="12">
        <v>7.7218762952181699</v>
      </c>
      <c r="F668" s="12" t="s">
        <v>134</v>
      </c>
      <c r="G668" s="12">
        <v>2.0802085350573201</v>
      </c>
      <c r="H668" s="12">
        <v>2.0173216117714401</v>
      </c>
      <c r="I668" s="12">
        <v>15.597759519078499</v>
      </c>
      <c r="J668" s="12">
        <v>29.877433471633498</v>
      </c>
      <c r="K668" s="12">
        <v>4.7419089971757398</v>
      </c>
      <c r="L668" s="12">
        <v>7.1423532107263599</v>
      </c>
      <c r="M668" s="12">
        <v>16.796519521163599</v>
      </c>
      <c r="N668" s="12"/>
      <c r="O668" s="12"/>
    </row>
    <row r="669" spans="1:15" x14ac:dyDescent="0.3">
      <c r="A669" s="11" t="str">
        <f t="shared" si="10"/>
        <v>DISTRIBUCION VOLUMEN X CRITERIO (Consumiciones)Sangria de CavaRTO CENTRO</v>
      </c>
      <c r="B669" s="11" t="s">
        <v>47</v>
      </c>
      <c r="C669" s="11" t="s">
        <v>89</v>
      </c>
      <c r="D669" s="11" t="s">
        <v>148</v>
      </c>
      <c r="E669" s="12">
        <v>11.710298450397</v>
      </c>
      <c r="F669" s="12">
        <v>4.9738764819606596</v>
      </c>
      <c r="G669" s="12">
        <v>2.8870113663032999</v>
      </c>
      <c r="H669" s="12">
        <v>5.5597096999087796</v>
      </c>
      <c r="I669" s="12">
        <v>12.620655193241801</v>
      </c>
      <c r="J669" s="12">
        <v>3.8910830189683399</v>
      </c>
      <c r="K669" s="12">
        <v>3.5825132126243999</v>
      </c>
      <c r="L669" s="12">
        <v>8.5852106596340807</v>
      </c>
      <c r="M669" s="12">
        <v>10.790609208647499</v>
      </c>
      <c r="N669" s="12"/>
      <c r="O669" s="12"/>
    </row>
    <row r="670" spans="1:15" x14ac:dyDescent="0.3">
      <c r="A670" s="11" t="str">
        <f t="shared" si="10"/>
        <v>DISTRIBUCION VOLUMEN X CRITERIO (Consumiciones)Sangria de CavaNORTE-CENTRO</v>
      </c>
      <c r="B670" s="11" t="s">
        <v>47</v>
      </c>
      <c r="C670" s="11" t="s">
        <v>89</v>
      </c>
      <c r="D670" s="11" t="s">
        <v>149</v>
      </c>
      <c r="E670" s="12">
        <v>0.43166364649901501</v>
      </c>
      <c r="F670" s="12">
        <v>5.5268223791851501</v>
      </c>
      <c r="G670" s="12">
        <v>11.572249976286299</v>
      </c>
      <c r="H670" s="12" t="s">
        <v>134</v>
      </c>
      <c r="I670" s="12">
        <v>4.85582156575403</v>
      </c>
      <c r="J670" s="12" t="s">
        <v>134</v>
      </c>
      <c r="K670" s="12" t="s">
        <v>134</v>
      </c>
      <c r="L670" s="12">
        <v>4.0746952174317599</v>
      </c>
      <c r="M670" s="12">
        <v>0.97905668979957305</v>
      </c>
      <c r="N670" s="12"/>
      <c r="O670" s="12"/>
    </row>
    <row r="671" spans="1:15" x14ac:dyDescent="0.3">
      <c r="A671" s="11" t="str">
        <f t="shared" si="10"/>
        <v>DISTRIBUCION VOLUMEN X CRITERIO (Consumiciones)Sangria de CavaNOROESTE</v>
      </c>
      <c r="B671" s="11" t="s">
        <v>47</v>
      </c>
      <c r="C671" s="11" t="s">
        <v>89</v>
      </c>
      <c r="D671" s="11" t="s">
        <v>150</v>
      </c>
      <c r="E671" s="12">
        <v>2.9584678753763201</v>
      </c>
      <c r="F671" s="12" t="s">
        <v>134</v>
      </c>
      <c r="G671" s="12">
        <v>3.43160339576538</v>
      </c>
      <c r="H671" s="12">
        <v>8.7656157522520992</v>
      </c>
      <c r="I671" s="12">
        <v>9.1006340444074993</v>
      </c>
      <c r="J671" s="12">
        <v>2.6376545130395801</v>
      </c>
      <c r="K671" s="12">
        <v>3.4988543384596298</v>
      </c>
      <c r="L671" s="12">
        <v>3.3271739292195699</v>
      </c>
      <c r="M671" s="12">
        <v>5.0029594335644196</v>
      </c>
      <c r="N671" s="12"/>
      <c r="O671" s="12"/>
    </row>
    <row r="672" spans="1:15" x14ac:dyDescent="0.3">
      <c r="A672" s="11" t="str">
        <f t="shared" si="10"/>
        <v>DISTRIBUCION VOLUMEN X CRITERIO (Consumiciones)Sangria de Cava&lt;2MIL</v>
      </c>
      <c r="B672" s="11" t="s">
        <v>47</v>
      </c>
      <c r="C672" s="11" t="s">
        <v>89</v>
      </c>
      <c r="D672" s="11" t="s">
        <v>151</v>
      </c>
      <c r="E672" s="12">
        <v>13.1556253835452</v>
      </c>
      <c r="F672" s="12">
        <v>12.1844394523301</v>
      </c>
      <c r="G672" s="12" t="s">
        <v>134</v>
      </c>
      <c r="H672" s="12">
        <v>18.8818294032605</v>
      </c>
      <c r="I672" s="12">
        <v>13.5398597480647</v>
      </c>
      <c r="J672" s="12">
        <v>18.374199929997101</v>
      </c>
      <c r="K672" s="12">
        <v>2.7754623206022599</v>
      </c>
      <c r="L672" s="12">
        <v>8.14092895414365</v>
      </c>
      <c r="M672" s="12">
        <v>6.9391387863362901</v>
      </c>
      <c r="N672" s="12"/>
      <c r="O672" s="12"/>
    </row>
    <row r="673" spans="1:15" x14ac:dyDescent="0.3">
      <c r="A673" s="11" t="str">
        <f t="shared" si="10"/>
        <v>DISTRIBUCION VOLUMEN X CRITERIO (Consumiciones)Sangria de Cava2-5MIL</v>
      </c>
      <c r="B673" s="11" t="s">
        <v>47</v>
      </c>
      <c r="C673" s="11" t="s">
        <v>89</v>
      </c>
      <c r="D673" s="11" t="s">
        <v>152</v>
      </c>
      <c r="E673" s="12">
        <v>3.33055493974123</v>
      </c>
      <c r="F673" s="12">
        <v>9.7106734819769098</v>
      </c>
      <c r="G673" s="12">
        <v>7.6041227214165898</v>
      </c>
      <c r="H673" s="12">
        <v>7.1315066434312504</v>
      </c>
      <c r="I673" s="12">
        <v>5.8054843537323402</v>
      </c>
      <c r="J673" s="12">
        <v>3.7319542893167799</v>
      </c>
      <c r="K673" s="12">
        <v>2.37029736226813</v>
      </c>
      <c r="L673" s="12">
        <v>0.58673352991748295</v>
      </c>
      <c r="M673" s="12">
        <v>8.0418237324376101</v>
      </c>
      <c r="N673" s="12"/>
      <c r="O673" s="12"/>
    </row>
    <row r="674" spans="1:15" x14ac:dyDescent="0.3">
      <c r="A674" s="11" t="str">
        <f t="shared" si="10"/>
        <v>DISTRIBUCION VOLUMEN X CRITERIO (Consumiciones)Sangria de Cava5-10MIL</v>
      </c>
      <c r="B674" s="11" t="s">
        <v>47</v>
      </c>
      <c r="C674" s="11" t="s">
        <v>89</v>
      </c>
      <c r="D674" s="11" t="s">
        <v>153</v>
      </c>
      <c r="E674" s="12">
        <v>9.7064332783919909</v>
      </c>
      <c r="F674" s="12">
        <v>10.974857825034601</v>
      </c>
      <c r="G674" s="12" t="s">
        <v>134</v>
      </c>
      <c r="H674" s="12">
        <v>0.78200450995266801</v>
      </c>
      <c r="I674" s="12">
        <v>6.95278442826642</v>
      </c>
      <c r="J674" s="12" t="s">
        <v>134</v>
      </c>
      <c r="K674" s="12">
        <v>2.9099708026059501</v>
      </c>
      <c r="L674" s="12">
        <v>7.9801411958489403</v>
      </c>
      <c r="M674" s="12">
        <v>0.99301469636211603</v>
      </c>
      <c r="N674" s="12"/>
      <c r="O674" s="12"/>
    </row>
    <row r="675" spans="1:15" x14ac:dyDescent="0.3">
      <c r="A675" s="11" t="str">
        <f t="shared" si="10"/>
        <v>DISTRIBUCION VOLUMEN X CRITERIO (Consumiciones)Sangria de Cava10-30MIL</v>
      </c>
      <c r="B675" s="11" t="s">
        <v>47</v>
      </c>
      <c r="C675" s="11" t="s">
        <v>89</v>
      </c>
      <c r="D675" s="11" t="s">
        <v>154</v>
      </c>
      <c r="E675" s="12">
        <v>4.2026500364669204</v>
      </c>
      <c r="F675" s="12">
        <v>4.9894422201111697</v>
      </c>
      <c r="G675" s="12">
        <v>7.5005827801065301</v>
      </c>
      <c r="H675" s="12">
        <v>8.1160223994681502</v>
      </c>
      <c r="I675" s="12">
        <v>11.9764948457077</v>
      </c>
      <c r="J675" s="12">
        <v>3.3077918170262701</v>
      </c>
      <c r="K675" s="12">
        <v>10.068435374589599</v>
      </c>
      <c r="L675" s="12">
        <v>48.583241656389603</v>
      </c>
      <c r="M675" s="12">
        <v>13.932539249487601</v>
      </c>
      <c r="N675" s="12"/>
      <c r="O675" s="12"/>
    </row>
    <row r="676" spans="1:15" x14ac:dyDescent="0.3">
      <c r="A676" s="11" t="str">
        <f t="shared" si="10"/>
        <v>DISTRIBUCION VOLUMEN X CRITERIO (Consumiciones)Sangria de Cava30-100MIL</v>
      </c>
      <c r="B676" s="11" t="s">
        <v>47</v>
      </c>
      <c r="C676" s="11" t="s">
        <v>89</v>
      </c>
      <c r="D676" s="11" t="s">
        <v>155</v>
      </c>
      <c r="E676" s="12">
        <v>20.933930619680599</v>
      </c>
      <c r="F676" s="12">
        <v>48.103164510573301</v>
      </c>
      <c r="G676" s="12">
        <v>41.710215373747097</v>
      </c>
      <c r="H676" s="12">
        <v>21.380496036284399</v>
      </c>
      <c r="I676" s="12">
        <v>22.9925852893622</v>
      </c>
      <c r="J676" s="12">
        <v>22.146265180093799</v>
      </c>
      <c r="K676" s="12">
        <v>60.661594575991103</v>
      </c>
      <c r="L676" s="12">
        <v>6.5654924985719001</v>
      </c>
      <c r="M676" s="12">
        <v>29.893330916462599</v>
      </c>
      <c r="N676" s="12"/>
      <c r="O676" s="12"/>
    </row>
    <row r="677" spans="1:15" x14ac:dyDescent="0.3">
      <c r="A677" s="11" t="str">
        <f t="shared" si="10"/>
        <v>DISTRIBUCION VOLUMEN X CRITERIO (Consumiciones)Sangria de Cava100-200MIL</v>
      </c>
      <c r="B677" s="11" t="s">
        <v>47</v>
      </c>
      <c r="C677" s="11" t="s">
        <v>89</v>
      </c>
      <c r="D677" s="11" t="s">
        <v>156</v>
      </c>
      <c r="E677" s="12">
        <v>8.7465822304901994</v>
      </c>
      <c r="F677" s="12">
        <v>5.3666133454102303</v>
      </c>
      <c r="G677" s="12">
        <v>8.9658726810520601</v>
      </c>
      <c r="H677" s="12">
        <v>4.0689167428655999</v>
      </c>
      <c r="I677" s="12">
        <v>5.5573178415738598</v>
      </c>
      <c r="J677" s="12">
        <v>33.315713200873603</v>
      </c>
      <c r="K677" s="12">
        <v>2.4080251655631701</v>
      </c>
      <c r="L677" s="12">
        <v>13.0548234937411</v>
      </c>
      <c r="M677" s="12">
        <v>12.838404291918501</v>
      </c>
      <c r="N677" s="12"/>
      <c r="O677" s="12"/>
    </row>
    <row r="678" spans="1:15" x14ac:dyDescent="0.3">
      <c r="A678" s="11" t="str">
        <f t="shared" si="10"/>
        <v>DISTRIBUCION VOLUMEN X CRITERIO (Consumiciones)Sangria de Cava200-500MIL</v>
      </c>
      <c r="B678" s="11" t="s">
        <v>47</v>
      </c>
      <c r="C678" s="11" t="s">
        <v>89</v>
      </c>
      <c r="D678" s="11" t="s">
        <v>157</v>
      </c>
      <c r="E678" s="12">
        <v>17.346357003094099</v>
      </c>
      <c r="F678" s="12">
        <v>7.4186670218248301</v>
      </c>
      <c r="G678" s="12">
        <v>24.334529827845898</v>
      </c>
      <c r="H678" s="12">
        <v>23.9352582453457</v>
      </c>
      <c r="I678" s="12">
        <v>15.3056906684344</v>
      </c>
      <c r="J678" s="12">
        <v>5.2796662989124998</v>
      </c>
      <c r="K678" s="12">
        <v>11.930227148536201</v>
      </c>
      <c r="L678" s="12">
        <v>5.3102218579311797</v>
      </c>
      <c r="M678" s="12">
        <v>18.0068700475729</v>
      </c>
      <c r="N678" s="12"/>
      <c r="O678" s="12"/>
    </row>
    <row r="679" spans="1:15" x14ac:dyDescent="0.3">
      <c r="A679" s="11" t="str">
        <f t="shared" si="10"/>
        <v>DISTRIBUCION VOLUMEN X CRITERIO (Consumiciones)Sangria de Cava&gt;500MIL</v>
      </c>
      <c r="B679" s="11" t="s">
        <v>47</v>
      </c>
      <c r="C679" s="11" t="s">
        <v>89</v>
      </c>
      <c r="D679" s="11" t="s">
        <v>158</v>
      </c>
      <c r="E679" s="12">
        <v>22.577849640632198</v>
      </c>
      <c r="F679" s="12">
        <v>1.25214998549802</v>
      </c>
      <c r="G679" s="12">
        <v>9.8846860855153498</v>
      </c>
      <c r="H679" s="12">
        <v>15.7039583400756</v>
      </c>
      <c r="I679" s="12">
        <v>17.869787031070398</v>
      </c>
      <c r="J679" s="12">
        <v>13.844411842366499</v>
      </c>
      <c r="K679" s="12">
        <v>6.8759967597758802</v>
      </c>
      <c r="L679" s="12">
        <v>9.7784233549950894</v>
      </c>
      <c r="M679" s="12">
        <v>9.3548862560206008</v>
      </c>
      <c r="N679" s="12"/>
      <c r="O679" s="12"/>
    </row>
    <row r="680" spans="1:15" x14ac:dyDescent="0.3">
      <c r="A680" s="11" t="str">
        <f t="shared" si="10"/>
        <v>DISTRIBUCION VOLUMEN X CRITERIO (Consumiciones)Sangria de CavaDE 15 A 19 AÑOS</v>
      </c>
      <c r="B680" s="11" t="s">
        <v>47</v>
      </c>
      <c r="C680" s="11" t="s">
        <v>89</v>
      </c>
      <c r="D680" s="11" t="s">
        <v>159</v>
      </c>
      <c r="E680" s="12" t="s">
        <v>134</v>
      </c>
      <c r="F680" s="12" t="s">
        <v>134</v>
      </c>
      <c r="G680" s="12" t="s">
        <v>134</v>
      </c>
      <c r="H680" s="12" t="s">
        <v>134</v>
      </c>
      <c r="I680" s="12" t="s">
        <v>134</v>
      </c>
      <c r="J680" s="12">
        <v>9.1408420001187203</v>
      </c>
      <c r="K680" s="12" t="s">
        <v>134</v>
      </c>
      <c r="L680" s="12" t="s">
        <v>134</v>
      </c>
      <c r="M680" s="12" t="s">
        <v>134</v>
      </c>
      <c r="N680" s="12"/>
      <c r="O680" s="12"/>
    </row>
    <row r="681" spans="1:15" x14ac:dyDescent="0.3">
      <c r="A681" s="11" t="str">
        <f t="shared" si="10"/>
        <v>DISTRIBUCION VOLUMEN X CRITERIO (Consumiciones)Sangria de CavaDE 20 A 24 AÑOS</v>
      </c>
      <c r="B681" s="11" t="s">
        <v>47</v>
      </c>
      <c r="C681" s="11" t="s">
        <v>89</v>
      </c>
      <c r="D681" s="11" t="s">
        <v>160</v>
      </c>
      <c r="E681" s="12">
        <v>1.28824608583059</v>
      </c>
      <c r="F681" s="12">
        <v>1.4847398442684701</v>
      </c>
      <c r="G681" s="12">
        <v>5.8291552300509704</v>
      </c>
      <c r="H681" s="12">
        <v>11.546250418476999</v>
      </c>
      <c r="I681" s="12">
        <v>6.9316408517411201</v>
      </c>
      <c r="J681" s="12" t="s">
        <v>134</v>
      </c>
      <c r="K681" s="12" t="s">
        <v>134</v>
      </c>
      <c r="L681" s="12">
        <v>45.464808237236802</v>
      </c>
      <c r="M681" s="12">
        <v>0.72546895461708605</v>
      </c>
      <c r="N681" s="12"/>
      <c r="O681" s="12"/>
    </row>
    <row r="682" spans="1:15" x14ac:dyDescent="0.3">
      <c r="A682" s="11" t="str">
        <f t="shared" si="10"/>
        <v>DISTRIBUCION VOLUMEN X CRITERIO (Consumiciones)Sangria de CavaDE 25 A 34 AÑOS</v>
      </c>
      <c r="B682" s="11" t="s">
        <v>47</v>
      </c>
      <c r="C682" s="11" t="s">
        <v>89</v>
      </c>
      <c r="D682" s="11" t="s">
        <v>161</v>
      </c>
      <c r="E682" s="12">
        <v>4.1881564446843402</v>
      </c>
      <c r="F682" s="12">
        <v>0.95400478379794296</v>
      </c>
      <c r="G682" s="12">
        <v>8.7632309234409203</v>
      </c>
      <c r="H682" s="12">
        <v>5.1344364853817801</v>
      </c>
      <c r="I682" s="12">
        <v>17.052719820848999</v>
      </c>
      <c r="J682" s="12">
        <v>36.678642557276497</v>
      </c>
      <c r="K682" s="12">
        <v>5.1405121022447098</v>
      </c>
      <c r="L682" s="12">
        <v>8.8433168939006492</v>
      </c>
      <c r="M682" s="12">
        <v>2.0608050306671299</v>
      </c>
      <c r="N682" s="12"/>
      <c r="O682" s="12"/>
    </row>
    <row r="683" spans="1:15" x14ac:dyDescent="0.3">
      <c r="A683" s="11" t="str">
        <f t="shared" si="10"/>
        <v>DISTRIBUCION VOLUMEN X CRITERIO (Consumiciones)Sangria de CavaDE 35 A 49 AÑOS</v>
      </c>
      <c r="B683" s="11" t="s">
        <v>47</v>
      </c>
      <c r="C683" s="11" t="s">
        <v>89</v>
      </c>
      <c r="D683" s="11" t="s">
        <v>162</v>
      </c>
      <c r="E683" s="12">
        <v>15.9079700296555</v>
      </c>
      <c r="F683" s="12">
        <v>6.2320732348301799</v>
      </c>
      <c r="G683" s="12">
        <v>0.39398902368983402</v>
      </c>
      <c r="H683" s="12">
        <v>7.9041646942708796</v>
      </c>
      <c r="I683" s="12">
        <v>11.674583458818701</v>
      </c>
      <c r="J683" s="12">
        <v>7.0048674549842298</v>
      </c>
      <c r="K683" s="12">
        <v>11.917103442005899</v>
      </c>
      <c r="L683" s="12">
        <v>5.5697377938561603</v>
      </c>
      <c r="M683" s="12">
        <v>20.078207656054602</v>
      </c>
      <c r="N683" s="12"/>
      <c r="O683" s="12"/>
    </row>
    <row r="684" spans="1:15" x14ac:dyDescent="0.3">
      <c r="A684" s="11" t="str">
        <f t="shared" si="10"/>
        <v>DISTRIBUCION VOLUMEN X CRITERIO (Consumiciones)Sangria de CavaDE 50 A 59 AÑOS</v>
      </c>
      <c r="B684" s="11" t="s">
        <v>47</v>
      </c>
      <c r="C684" s="11" t="s">
        <v>89</v>
      </c>
      <c r="D684" s="11" t="s">
        <v>163</v>
      </c>
      <c r="E684" s="12">
        <v>37.701997808771999</v>
      </c>
      <c r="F684" s="12">
        <v>9.2470523345897906</v>
      </c>
      <c r="G684" s="12">
        <v>19.5811274889288</v>
      </c>
      <c r="H684" s="12">
        <v>27.907585646773001</v>
      </c>
      <c r="I684" s="12">
        <v>26.637678154112201</v>
      </c>
      <c r="J684" s="12">
        <v>9.7745782937707606</v>
      </c>
      <c r="K684" s="12">
        <v>15.3306612959641</v>
      </c>
      <c r="L684" s="12">
        <v>23.773997022618499</v>
      </c>
      <c r="M684" s="12">
        <v>34.4376798780713</v>
      </c>
      <c r="N684" s="12"/>
      <c r="O684" s="12"/>
    </row>
    <row r="685" spans="1:15" x14ac:dyDescent="0.3">
      <c r="A685" s="11" t="str">
        <f t="shared" si="10"/>
        <v>DISTRIBUCION VOLUMEN X CRITERIO (Consumiciones)Sangria de CavaDE 60 A 75 AÑOS</v>
      </c>
      <c r="B685" s="11" t="s">
        <v>47</v>
      </c>
      <c r="C685" s="11" t="s">
        <v>89</v>
      </c>
      <c r="D685" s="11" t="s">
        <v>164</v>
      </c>
      <c r="E685" s="12">
        <v>40.913616779280403</v>
      </c>
      <c r="F685" s="12">
        <v>82.0821327970217</v>
      </c>
      <c r="G685" s="12">
        <v>65.432514379319898</v>
      </c>
      <c r="H685" s="12">
        <v>47.507559098280097</v>
      </c>
      <c r="I685" s="12">
        <v>37.703401900198401</v>
      </c>
      <c r="J685" s="12">
        <v>37.401059459503699</v>
      </c>
      <c r="K685" s="12">
        <v>67.611719355812397</v>
      </c>
      <c r="L685" s="12">
        <v>16.3481482293117</v>
      </c>
      <c r="M685" s="12">
        <v>42.6978404458387</v>
      </c>
      <c r="N685" s="12"/>
      <c r="O685" s="12"/>
    </row>
    <row r="686" spans="1:15" x14ac:dyDescent="0.3">
      <c r="A686" s="11" t="str">
        <f t="shared" si="10"/>
        <v>DISTRIBUCION VOLUMEN X CRITERIO (Consumiciones)Sangria de CavaNIVEL ALTO</v>
      </c>
      <c r="B686" s="11" t="s">
        <v>47</v>
      </c>
      <c r="C686" s="11" t="s">
        <v>89</v>
      </c>
      <c r="D686" s="11" t="s">
        <v>165</v>
      </c>
      <c r="E686" s="12">
        <v>35.554923676507897</v>
      </c>
      <c r="F686" s="12">
        <v>17.513694170605401</v>
      </c>
      <c r="G686" s="12">
        <v>15.451630513782399</v>
      </c>
      <c r="H686" s="12">
        <v>40.5068933747066</v>
      </c>
      <c r="I686" s="12">
        <v>13.4323489675432</v>
      </c>
      <c r="J686" s="12">
        <v>30.488398345310902</v>
      </c>
      <c r="K686" s="12">
        <v>24.552686070859298</v>
      </c>
      <c r="L686" s="12">
        <v>52.178389731484501</v>
      </c>
      <c r="M686" s="12">
        <v>29.176280972321901</v>
      </c>
      <c r="N686" s="12"/>
      <c r="O686" s="12"/>
    </row>
    <row r="687" spans="1:15" x14ac:dyDescent="0.3">
      <c r="A687" s="11" t="str">
        <f t="shared" si="10"/>
        <v>DISTRIBUCION VOLUMEN X CRITERIO (Consumiciones)Sangria de CavaNIVEL MEDIO ALTO</v>
      </c>
      <c r="B687" s="11" t="s">
        <v>47</v>
      </c>
      <c r="C687" s="11" t="s">
        <v>89</v>
      </c>
      <c r="D687" s="11" t="s">
        <v>166</v>
      </c>
      <c r="E687" s="12">
        <v>10.3106917147805</v>
      </c>
      <c r="F687" s="12">
        <v>1.4847398442684701</v>
      </c>
      <c r="G687" s="12">
        <v>1.29626425720039</v>
      </c>
      <c r="H687" s="12">
        <v>5.4195091563960398</v>
      </c>
      <c r="I687" s="12">
        <v>9.7958588580302504</v>
      </c>
      <c r="J687" s="12">
        <v>2.5504581405011999</v>
      </c>
      <c r="K687" s="12">
        <v>4.5306325379289403</v>
      </c>
      <c r="L687" s="12">
        <v>18.728933178015399</v>
      </c>
      <c r="M687" s="12">
        <v>20.131697105674</v>
      </c>
      <c r="N687" s="12"/>
      <c r="O687" s="12"/>
    </row>
    <row r="688" spans="1:15" x14ac:dyDescent="0.3">
      <c r="A688" s="11" t="str">
        <f t="shared" si="10"/>
        <v>DISTRIBUCION VOLUMEN X CRITERIO (Consumiciones)Sangria de CavaNIVEL MEDIO</v>
      </c>
      <c r="B688" s="11" t="s">
        <v>47</v>
      </c>
      <c r="C688" s="11" t="s">
        <v>89</v>
      </c>
      <c r="D688" s="11" t="s">
        <v>167</v>
      </c>
      <c r="E688" s="12">
        <v>21.722242570869501</v>
      </c>
      <c r="F688" s="12">
        <v>48.260975085977996</v>
      </c>
      <c r="G688" s="12">
        <v>56.372110582544899</v>
      </c>
      <c r="H688" s="12">
        <v>32.319224784005499</v>
      </c>
      <c r="I688" s="12">
        <v>36.224792171061601</v>
      </c>
      <c r="J688" s="12">
        <v>31.030179039649902</v>
      </c>
      <c r="K688" s="12">
        <v>48.7671228707975</v>
      </c>
      <c r="L688" s="12">
        <v>17.263513961034299</v>
      </c>
      <c r="M688" s="12">
        <v>6.9570942246653997</v>
      </c>
      <c r="N688" s="12"/>
      <c r="O688" s="12"/>
    </row>
    <row r="689" spans="1:15" x14ac:dyDescent="0.3">
      <c r="A689" s="11" t="str">
        <f t="shared" si="10"/>
        <v>DISTRIBUCION VOLUMEN X CRITERIO (Consumiciones)Sangria de CavaNIVEL MEDIO BAJO</v>
      </c>
      <c r="B689" s="11" t="s">
        <v>47</v>
      </c>
      <c r="C689" s="11" t="s">
        <v>89</v>
      </c>
      <c r="D689" s="11" t="s">
        <v>168</v>
      </c>
      <c r="E689" s="12">
        <v>14.0306868311052</v>
      </c>
      <c r="F689" s="12">
        <v>23.177492478793901</v>
      </c>
      <c r="G689" s="12">
        <v>7.2383719783226299</v>
      </c>
      <c r="H689" s="12">
        <v>7.2592447538843201</v>
      </c>
      <c r="I689" s="12">
        <v>12.034729851823601</v>
      </c>
      <c r="J689" s="12">
        <v>32.951063450898701</v>
      </c>
      <c r="K689" s="12">
        <v>9.7502083150663399</v>
      </c>
      <c r="L689" s="12">
        <v>5.0126227172277504</v>
      </c>
      <c r="M689" s="12">
        <v>8.22327747094206</v>
      </c>
      <c r="N689" s="12"/>
      <c r="O689" s="12"/>
    </row>
    <row r="690" spans="1:15" x14ac:dyDescent="0.3">
      <c r="A690" s="11" t="str">
        <f t="shared" si="10"/>
        <v>DISTRIBUCION VOLUMEN X CRITERIO (Consumiciones)Sangria de CavaNIVEL BAJO</v>
      </c>
      <c r="B690" s="11" t="s">
        <v>47</v>
      </c>
      <c r="C690" s="11" t="s">
        <v>89</v>
      </c>
      <c r="D690" s="11" t="s">
        <v>169</v>
      </c>
      <c r="E690" s="12">
        <v>18.381455206736899</v>
      </c>
      <c r="F690" s="12">
        <v>9.5630984203542102</v>
      </c>
      <c r="G690" s="12">
        <v>19.6416229838057</v>
      </c>
      <c r="H690" s="12">
        <v>14.495124274190401</v>
      </c>
      <c r="I690" s="12">
        <v>28.5122712030944</v>
      </c>
      <c r="J690" s="12">
        <v>2.9798936037383998</v>
      </c>
      <c r="K690" s="12">
        <v>12.399365421239599</v>
      </c>
      <c r="L690" s="12">
        <v>6.8165469537769896</v>
      </c>
      <c r="M690" s="12">
        <v>35.511642134195498</v>
      </c>
      <c r="N690" s="12"/>
      <c r="O690" s="12"/>
    </row>
    <row r="691" spans="1:15" x14ac:dyDescent="0.3">
      <c r="A691" s="11" t="str">
        <f t="shared" si="10"/>
        <v>DISTRIBUCION VOLUMEN X CRITERIO (Consumiciones)Sangria de CavaHOMBRE</v>
      </c>
      <c r="B691" s="11" t="s">
        <v>47</v>
      </c>
      <c r="C691" s="11" t="s">
        <v>89</v>
      </c>
      <c r="D691" s="11" t="s">
        <v>170</v>
      </c>
      <c r="E691" s="12">
        <v>46.671903765891997</v>
      </c>
      <c r="F691" s="12">
        <v>45.994046917952502</v>
      </c>
      <c r="G691" s="12">
        <v>25.977725094771799</v>
      </c>
      <c r="H691" s="12">
        <v>52.467519692417802</v>
      </c>
      <c r="I691" s="12">
        <v>33.607308461720898</v>
      </c>
      <c r="J691" s="12">
        <v>25.9013132712859</v>
      </c>
      <c r="K691" s="12">
        <v>20.717558625403999</v>
      </c>
      <c r="L691" s="12">
        <v>68.636558470156402</v>
      </c>
      <c r="M691" s="12">
        <v>49.763164392835201</v>
      </c>
      <c r="N691" s="12"/>
      <c r="O691" s="12"/>
    </row>
    <row r="692" spans="1:15" x14ac:dyDescent="0.3">
      <c r="A692" s="11" t="str">
        <f t="shared" si="10"/>
        <v>DISTRIBUCION VOLUMEN X CRITERIO (Consumiciones)Sangria de CavaMUJER</v>
      </c>
      <c r="B692" s="11" t="s">
        <v>47</v>
      </c>
      <c r="C692" s="11" t="s">
        <v>89</v>
      </c>
      <c r="D692" s="11" t="s">
        <v>171</v>
      </c>
      <c r="E692" s="12">
        <v>53.3280882017472</v>
      </c>
      <c r="F692" s="12">
        <v>54.005953082047498</v>
      </c>
      <c r="G692" s="12">
        <v>74.022274905228201</v>
      </c>
      <c r="H692" s="12">
        <v>47.532480307582198</v>
      </c>
      <c r="I692" s="12">
        <v>66.392702053809202</v>
      </c>
      <c r="J692" s="12">
        <v>74.098661142848997</v>
      </c>
      <c r="K692" s="12">
        <v>79.2824603944606</v>
      </c>
      <c r="L692" s="12">
        <v>31.363457883691101</v>
      </c>
      <c r="M692" s="12">
        <v>50.236824046877402</v>
      </c>
      <c r="N692" s="12"/>
      <c r="O692" s="12"/>
    </row>
    <row r="693" spans="1:15" x14ac:dyDescent="0.3">
      <c r="A693" s="11" t="str">
        <f t="shared" si="10"/>
        <v>DISTRIBUCION VOLUMEN X CRITERIO (Consumiciones)CalimochoT.ESPAÑA</v>
      </c>
      <c r="B693" s="11" t="s">
        <v>47</v>
      </c>
      <c r="C693" s="11" t="s">
        <v>90</v>
      </c>
      <c r="D693" s="11" t="s">
        <v>142</v>
      </c>
      <c r="E693" s="12">
        <v>100</v>
      </c>
      <c r="F693" s="12">
        <v>100</v>
      </c>
      <c r="G693" s="12">
        <v>100</v>
      </c>
      <c r="H693" s="12">
        <v>100</v>
      </c>
      <c r="I693" s="12">
        <v>100</v>
      </c>
      <c r="J693" s="12">
        <v>100</v>
      </c>
      <c r="K693" s="12">
        <v>100</v>
      </c>
      <c r="L693" s="12">
        <v>100</v>
      </c>
      <c r="M693" s="12">
        <v>100</v>
      </c>
      <c r="N693" s="12"/>
      <c r="O693" s="12"/>
    </row>
    <row r="694" spans="1:15" x14ac:dyDescent="0.3">
      <c r="A694" s="11" t="str">
        <f t="shared" si="10"/>
        <v>DISTRIBUCION VOLUMEN X CRITERIO (Consumiciones)CalimochoBCN AM</v>
      </c>
      <c r="B694" s="11" t="s">
        <v>47</v>
      </c>
      <c r="C694" s="11" t="s">
        <v>90</v>
      </c>
      <c r="D694" s="11" t="s">
        <v>143</v>
      </c>
      <c r="E694" s="12">
        <v>0.63659382002390497</v>
      </c>
      <c r="F694" s="12" t="s">
        <v>134</v>
      </c>
      <c r="G694" s="12" t="s">
        <v>134</v>
      </c>
      <c r="H694" s="12" t="s">
        <v>134</v>
      </c>
      <c r="I694" s="12" t="s">
        <v>134</v>
      </c>
      <c r="J694" s="12" t="s">
        <v>134</v>
      </c>
      <c r="K694" s="12" t="s">
        <v>134</v>
      </c>
      <c r="L694" s="12">
        <v>6.8763003873628898</v>
      </c>
      <c r="M694" s="12">
        <v>2.3735792755448899</v>
      </c>
      <c r="N694" s="12"/>
      <c r="O694" s="12"/>
    </row>
    <row r="695" spans="1:15" x14ac:dyDescent="0.3">
      <c r="A695" s="11" t="str">
        <f t="shared" si="10"/>
        <v>DISTRIBUCION VOLUMEN X CRITERIO (Consumiciones)CalimochoREST.CAT ARAGON</v>
      </c>
      <c r="B695" s="11" t="s">
        <v>47</v>
      </c>
      <c r="C695" s="11" t="s">
        <v>90</v>
      </c>
      <c r="D695" s="11" t="s">
        <v>144</v>
      </c>
      <c r="E695" s="12">
        <v>3.0105187976790599</v>
      </c>
      <c r="F695" s="12">
        <v>7.40654921070134</v>
      </c>
      <c r="G695" s="12">
        <v>4.4312119073479002</v>
      </c>
      <c r="H695" s="12">
        <v>9.46064026907003</v>
      </c>
      <c r="I695" s="12">
        <v>6.7185592235529796</v>
      </c>
      <c r="J695" s="12">
        <v>11.061435579739401</v>
      </c>
      <c r="K695" s="12">
        <v>5.8457665282928097</v>
      </c>
      <c r="L695" s="12">
        <v>5.6154149883122004</v>
      </c>
      <c r="M695" s="12">
        <v>4.8502858456550797</v>
      </c>
      <c r="N695" s="12"/>
      <c r="O695" s="12"/>
    </row>
    <row r="696" spans="1:15" x14ac:dyDescent="0.3">
      <c r="A696" s="11" t="str">
        <f t="shared" si="10"/>
        <v>DISTRIBUCION VOLUMEN X CRITERIO (Consumiciones)CalimochoLEVANTE</v>
      </c>
      <c r="B696" s="11" t="s">
        <v>47</v>
      </c>
      <c r="C696" s="11" t="s">
        <v>90</v>
      </c>
      <c r="D696" s="11" t="s">
        <v>145</v>
      </c>
      <c r="E696" s="12">
        <v>1.38044631312526</v>
      </c>
      <c r="F696" s="12" t="s">
        <v>134</v>
      </c>
      <c r="G696" s="12" t="s">
        <v>134</v>
      </c>
      <c r="H696" s="12" t="s">
        <v>134</v>
      </c>
      <c r="I696" s="12">
        <v>1.87080520168896</v>
      </c>
      <c r="J696" s="12">
        <v>1.6337809605076601</v>
      </c>
      <c r="K696" s="12">
        <v>1.5931918468170501</v>
      </c>
      <c r="L696" s="12" t="s">
        <v>134</v>
      </c>
      <c r="M696" s="12">
        <v>2.4716468947958199</v>
      </c>
      <c r="N696" s="12"/>
      <c r="O696" s="12"/>
    </row>
    <row r="697" spans="1:15" x14ac:dyDescent="0.3">
      <c r="A697" s="11" t="str">
        <f t="shared" si="10"/>
        <v>DISTRIBUCION VOLUMEN X CRITERIO (Consumiciones)CalimochoANDALUCIA</v>
      </c>
      <c r="B697" s="11" t="s">
        <v>47</v>
      </c>
      <c r="C697" s="11" t="s">
        <v>90</v>
      </c>
      <c r="D697" s="11" t="s">
        <v>146</v>
      </c>
      <c r="E697" s="12">
        <v>1.285301892243</v>
      </c>
      <c r="F697" s="12">
        <v>1.84071505164714</v>
      </c>
      <c r="G697" s="12" t="s">
        <v>134</v>
      </c>
      <c r="H697" s="12">
        <v>1.26164863550671</v>
      </c>
      <c r="I697" s="12">
        <v>5.4513534545141198</v>
      </c>
      <c r="J697" s="12">
        <v>0.89412358325716901</v>
      </c>
      <c r="K697" s="12" t="s">
        <v>134</v>
      </c>
      <c r="L697" s="12">
        <v>1.82350634941844</v>
      </c>
      <c r="M697" s="12">
        <v>4.7128758395323196</v>
      </c>
      <c r="N697" s="12"/>
      <c r="O697" s="12"/>
    </row>
    <row r="698" spans="1:15" x14ac:dyDescent="0.3">
      <c r="A698" s="11" t="str">
        <f t="shared" si="10"/>
        <v>DISTRIBUCION VOLUMEN X CRITERIO (Consumiciones)CalimochoMDD AM</v>
      </c>
      <c r="B698" s="11" t="s">
        <v>47</v>
      </c>
      <c r="C698" s="11" t="s">
        <v>90</v>
      </c>
      <c r="D698" s="11" t="s">
        <v>147</v>
      </c>
      <c r="E698" s="12">
        <v>3.08391717350636</v>
      </c>
      <c r="F698" s="12">
        <v>2.6045444056845799</v>
      </c>
      <c r="G698" s="12">
        <v>4.7916839645081897</v>
      </c>
      <c r="H698" s="12">
        <v>3.5211462939060199</v>
      </c>
      <c r="I698" s="12">
        <v>1.8781615551189399</v>
      </c>
      <c r="J698" s="12" t="s">
        <v>134</v>
      </c>
      <c r="K698" s="12">
        <v>1.0339260363323599</v>
      </c>
      <c r="L698" s="12">
        <v>1.39190803836439</v>
      </c>
      <c r="M698" s="12">
        <v>1.4496620757766601</v>
      </c>
      <c r="N698" s="12"/>
      <c r="O698" s="12"/>
    </row>
    <row r="699" spans="1:15" x14ac:dyDescent="0.3">
      <c r="A699" s="11" t="str">
        <f t="shared" si="10"/>
        <v>DISTRIBUCION VOLUMEN X CRITERIO (Consumiciones)CalimochoRTO CENTRO</v>
      </c>
      <c r="B699" s="11" t="s">
        <v>47</v>
      </c>
      <c r="C699" s="11" t="s">
        <v>90</v>
      </c>
      <c r="D699" s="11" t="s">
        <v>148</v>
      </c>
      <c r="E699" s="12">
        <v>1.2019271732721299</v>
      </c>
      <c r="F699" s="12">
        <v>0.32293241757496</v>
      </c>
      <c r="G699" s="12">
        <v>0.91711145494856705</v>
      </c>
      <c r="H699" s="12">
        <v>0.67842270294545703</v>
      </c>
      <c r="I699" s="12">
        <v>0.79021414132160295</v>
      </c>
      <c r="J699" s="12">
        <v>17.929255897660401</v>
      </c>
      <c r="K699" s="12">
        <v>2.0972487846146599</v>
      </c>
      <c r="L699" s="12">
        <v>2.8208097580874698</v>
      </c>
      <c r="M699" s="12">
        <v>8.2022923953560891</v>
      </c>
      <c r="N699" s="12"/>
      <c r="O699" s="12"/>
    </row>
    <row r="700" spans="1:15" x14ac:dyDescent="0.3">
      <c r="A700" s="11" t="str">
        <f t="shared" si="10"/>
        <v>DISTRIBUCION VOLUMEN X CRITERIO (Consumiciones)CalimochoNORTE-CENTRO</v>
      </c>
      <c r="B700" s="11" t="s">
        <v>47</v>
      </c>
      <c r="C700" s="11" t="s">
        <v>90</v>
      </c>
      <c r="D700" s="11" t="s">
        <v>149</v>
      </c>
      <c r="E700" s="12">
        <v>64.252042436374495</v>
      </c>
      <c r="F700" s="12">
        <v>84.468665589836206</v>
      </c>
      <c r="G700" s="12">
        <v>88.535598396854795</v>
      </c>
      <c r="H700" s="12">
        <v>80.805740031436699</v>
      </c>
      <c r="I700" s="12">
        <v>80.204429190054</v>
      </c>
      <c r="J700" s="12">
        <v>67.798185155022495</v>
      </c>
      <c r="K700" s="12">
        <v>80.266541761069206</v>
      </c>
      <c r="L700" s="12">
        <v>81.472060478454594</v>
      </c>
      <c r="M700" s="12">
        <v>61.327244989001699</v>
      </c>
      <c r="N700" s="12"/>
      <c r="O700" s="12"/>
    </row>
    <row r="701" spans="1:15" x14ac:dyDescent="0.3">
      <c r="A701" s="11" t="str">
        <f t="shared" si="10"/>
        <v>DISTRIBUCION VOLUMEN X CRITERIO (Consumiciones)CalimochoNOROESTE</v>
      </c>
      <c r="B701" s="11" t="s">
        <v>47</v>
      </c>
      <c r="C701" s="11" t="s">
        <v>90</v>
      </c>
      <c r="D701" s="11" t="s">
        <v>150</v>
      </c>
      <c r="E701" s="12">
        <v>25.149254769984701</v>
      </c>
      <c r="F701" s="12">
        <v>3.35659739660391</v>
      </c>
      <c r="G701" s="12">
        <v>1.32438459889952</v>
      </c>
      <c r="H701" s="12">
        <v>4.2724002901355496</v>
      </c>
      <c r="I701" s="12">
        <v>3.0865192233130401</v>
      </c>
      <c r="J701" s="12">
        <v>0.68321735945222895</v>
      </c>
      <c r="K701" s="12">
        <v>9.1633629535185595</v>
      </c>
      <c r="L701" s="12" t="s">
        <v>134</v>
      </c>
      <c r="M701" s="12">
        <v>14.6123900074834</v>
      </c>
      <c r="N701" s="12"/>
      <c r="O701" s="12"/>
    </row>
    <row r="702" spans="1:15" x14ac:dyDescent="0.3">
      <c r="A702" s="11" t="str">
        <f t="shared" si="10"/>
        <v>DISTRIBUCION VOLUMEN X CRITERIO (Consumiciones)Calimocho&lt;2MIL</v>
      </c>
      <c r="B702" s="11" t="s">
        <v>47</v>
      </c>
      <c r="C702" s="11" t="s">
        <v>90</v>
      </c>
      <c r="D702" s="11" t="s">
        <v>151</v>
      </c>
      <c r="E702" s="12">
        <v>4.6944042657701299</v>
      </c>
      <c r="F702" s="12">
        <v>3.43543089055692</v>
      </c>
      <c r="G702" s="12">
        <v>16.786825889090402</v>
      </c>
      <c r="H702" s="12">
        <v>17.717557239576699</v>
      </c>
      <c r="I702" s="12">
        <v>7.1014713252178998</v>
      </c>
      <c r="J702" s="12">
        <v>2.32219575448361</v>
      </c>
      <c r="K702" s="12">
        <v>13.0136967168384</v>
      </c>
      <c r="L702" s="12">
        <v>7.5398853374964299</v>
      </c>
      <c r="M702" s="12">
        <v>5.0188804358960502</v>
      </c>
      <c r="N702" s="12"/>
      <c r="O702" s="12"/>
    </row>
    <row r="703" spans="1:15" x14ac:dyDescent="0.3">
      <c r="A703" s="11" t="str">
        <f t="shared" si="10"/>
        <v>DISTRIBUCION VOLUMEN X CRITERIO (Consumiciones)Calimocho2-5MIL</v>
      </c>
      <c r="B703" s="11" t="s">
        <v>47</v>
      </c>
      <c r="C703" s="11" t="s">
        <v>90</v>
      </c>
      <c r="D703" s="11" t="s">
        <v>152</v>
      </c>
      <c r="E703" s="12">
        <v>7.1989725272916099</v>
      </c>
      <c r="F703" s="12">
        <v>1.4987865296648699</v>
      </c>
      <c r="G703" s="12" t="s">
        <v>134</v>
      </c>
      <c r="H703" s="12">
        <v>8.4937586931622704</v>
      </c>
      <c r="I703" s="12">
        <v>8.8681304119503395</v>
      </c>
      <c r="J703" s="12" t="s">
        <v>134</v>
      </c>
      <c r="K703" s="12">
        <v>0.48182932827326003</v>
      </c>
      <c r="L703" s="12" t="s">
        <v>134</v>
      </c>
      <c r="M703" s="12">
        <v>0.95482692477618303</v>
      </c>
      <c r="N703" s="12"/>
      <c r="O703" s="12"/>
    </row>
    <row r="704" spans="1:15" x14ac:dyDescent="0.3">
      <c r="A704" s="11" t="str">
        <f t="shared" si="10"/>
        <v>DISTRIBUCION VOLUMEN X CRITERIO (Consumiciones)Calimocho5-10MIL</v>
      </c>
      <c r="B704" s="11" t="s">
        <v>47</v>
      </c>
      <c r="C704" s="11" t="s">
        <v>90</v>
      </c>
      <c r="D704" s="11" t="s">
        <v>153</v>
      </c>
      <c r="E704" s="12">
        <v>6.6041870836754804</v>
      </c>
      <c r="F704" s="12">
        <v>6.0435844882114198</v>
      </c>
      <c r="G704" s="12">
        <v>2.0114715544943702</v>
      </c>
      <c r="H704" s="12">
        <v>8.3549831104275896</v>
      </c>
      <c r="I704" s="12">
        <v>11.136946508022501</v>
      </c>
      <c r="J704" s="12">
        <v>4.0153868746839896</v>
      </c>
      <c r="K704" s="12">
        <v>3.2408762546677501</v>
      </c>
      <c r="L704" s="12">
        <v>4.11868991087072</v>
      </c>
      <c r="M704" s="12">
        <v>4.5872695269217303</v>
      </c>
      <c r="N704" s="12"/>
      <c r="O704" s="12"/>
    </row>
    <row r="705" spans="1:15" x14ac:dyDescent="0.3">
      <c r="A705" s="11" t="str">
        <f t="shared" si="10"/>
        <v>DISTRIBUCION VOLUMEN X CRITERIO (Consumiciones)Calimocho10-30MIL</v>
      </c>
      <c r="B705" s="11" t="s">
        <v>47</v>
      </c>
      <c r="C705" s="11" t="s">
        <v>90</v>
      </c>
      <c r="D705" s="11" t="s">
        <v>154</v>
      </c>
      <c r="E705" s="12">
        <v>16.817478984978599</v>
      </c>
      <c r="F705" s="12">
        <v>14.4284337545641</v>
      </c>
      <c r="G705" s="12">
        <v>19.689511224709602</v>
      </c>
      <c r="H705" s="12">
        <v>16.245442400177101</v>
      </c>
      <c r="I705" s="12">
        <v>20.870787206161701</v>
      </c>
      <c r="J705" s="12">
        <v>17.8668741317125</v>
      </c>
      <c r="K705" s="12">
        <v>28.725494010616998</v>
      </c>
      <c r="L705" s="12">
        <v>29.644703234472601</v>
      </c>
      <c r="M705" s="12">
        <v>14.937224212311699</v>
      </c>
      <c r="N705" s="12"/>
      <c r="O705" s="12"/>
    </row>
    <row r="706" spans="1:15" x14ac:dyDescent="0.3">
      <c r="A706" s="11" t="str">
        <f t="shared" si="10"/>
        <v>DISTRIBUCION VOLUMEN X CRITERIO (Consumiciones)Calimocho30-100MIL</v>
      </c>
      <c r="B706" s="11" t="s">
        <v>47</v>
      </c>
      <c r="C706" s="11" t="s">
        <v>90</v>
      </c>
      <c r="D706" s="11" t="s">
        <v>155</v>
      </c>
      <c r="E706" s="12">
        <v>32.921165197773597</v>
      </c>
      <c r="F706" s="12">
        <v>14.025708197032801</v>
      </c>
      <c r="G706" s="12">
        <v>9.7934749923702498</v>
      </c>
      <c r="H706" s="12">
        <v>10.3913922144806</v>
      </c>
      <c r="I706" s="12">
        <v>16.199579122788901</v>
      </c>
      <c r="J706" s="12">
        <v>26.139748544164</v>
      </c>
      <c r="K706" s="12">
        <v>12.835875840643601</v>
      </c>
      <c r="L706" s="12">
        <v>7.1506747483621096</v>
      </c>
      <c r="M706" s="12">
        <v>21.431339568686202</v>
      </c>
      <c r="N706" s="12"/>
      <c r="O706" s="12"/>
    </row>
    <row r="707" spans="1:15" x14ac:dyDescent="0.3">
      <c r="A707" s="11" t="str">
        <f t="shared" si="10"/>
        <v>DISTRIBUCION VOLUMEN X CRITERIO (Consumiciones)Calimocho100-200MIL</v>
      </c>
      <c r="B707" s="11" t="s">
        <v>47</v>
      </c>
      <c r="C707" s="11" t="s">
        <v>90</v>
      </c>
      <c r="D707" s="11" t="s">
        <v>156</v>
      </c>
      <c r="E707" s="12">
        <v>19.2599433308134</v>
      </c>
      <c r="F707" s="12">
        <v>23.944484410842499</v>
      </c>
      <c r="G707" s="12">
        <v>41.156501893973399</v>
      </c>
      <c r="H707" s="12">
        <v>11.359420762785099</v>
      </c>
      <c r="I707" s="12">
        <v>14.671235349323201</v>
      </c>
      <c r="J707" s="12">
        <v>20.0041608763404</v>
      </c>
      <c r="K707" s="12">
        <v>20.480258031819002</v>
      </c>
      <c r="L707" s="12">
        <v>23.669360970266698</v>
      </c>
      <c r="M707" s="12">
        <v>15.058893353883301</v>
      </c>
      <c r="N707" s="12"/>
      <c r="O707" s="12"/>
    </row>
    <row r="708" spans="1:15" x14ac:dyDescent="0.3">
      <c r="A708" s="11" t="str">
        <f t="shared" ref="A708:A771" si="11">B708&amp;C708&amp;D708</f>
        <v>DISTRIBUCION VOLUMEN X CRITERIO (Consumiciones)Calimocho200-500MIL</v>
      </c>
      <c r="B708" s="11" t="s">
        <v>47</v>
      </c>
      <c r="C708" s="11" t="s">
        <v>90</v>
      </c>
      <c r="D708" s="11" t="s">
        <v>157</v>
      </c>
      <c r="E708" s="12">
        <v>9.1479492129487099</v>
      </c>
      <c r="F708" s="12">
        <v>28.654554585804799</v>
      </c>
      <c r="G708" s="12">
        <v>3.4862182018921799</v>
      </c>
      <c r="H708" s="12">
        <v>19.404729403364399</v>
      </c>
      <c r="I708" s="12">
        <v>14.1630634713154</v>
      </c>
      <c r="J708" s="12">
        <v>21.092107660635701</v>
      </c>
      <c r="K708" s="12">
        <v>13.783043366784501</v>
      </c>
      <c r="L708" s="12">
        <v>17.897490923963801</v>
      </c>
      <c r="M708" s="12">
        <v>30.652244969452699</v>
      </c>
      <c r="N708" s="12"/>
      <c r="O708" s="12"/>
    </row>
    <row r="709" spans="1:15" x14ac:dyDescent="0.3">
      <c r="A709" s="11" t="str">
        <f t="shared" si="11"/>
        <v>DISTRIBUCION VOLUMEN X CRITERIO (Consumiciones)Calimocho&gt;500MIL</v>
      </c>
      <c r="B709" s="11" t="s">
        <v>47</v>
      </c>
      <c r="C709" s="11" t="s">
        <v>90</v>
      </c>
      <c r="D709" s="11" t="s">
        <v>158</v>
      </c>
      <c r="E709" s="12">
        <v>3.35589464433076</v>
      </c>
      <c r="F709" s="12">
        <v>7.9690225727199904</v>
      </c>
      <c r="G709" s="12">
        <v>7.0759976459975196</v>
      </c>
      <c r="H709" s="12">
        <v>8.0326854823988203</v>
      </c>
      <c r="I709" s="12">
        <v>6.9888029647903904</v>
      </c>
      <c r="J709" s="12">
        <v>8.5595251120079006</v>
      </c>
      <c r="K709" s="12">
        <v>7.4389573774613202</v>
      </c>
      <c r="L709" s="12">
        <v>9.9791916574460409</v>
      </c>
      <c r="M709" s="12">
        <v>7.3593038049415203</v>
      </c>
      <c r="N709" s="12"/>
      <c r="O709" s="12"/>
    </row>
    <row r="710" spans="1:15" x14ac:dyDescent="0.3">
      <c r="A710" s="11" t="str">
        <f t="shared" si="11"/>
        <v>DISTRIBUCION VOLUMEN X CRITERIO (Consumiciones)CalimochoDE 15 A 19 AÑOS</v>
      </c>
      <c r="B710" s="11" t="s">
        <v>47</v>
      </c>
      <c r="C710" s="11" t="s">
        <v>90</v>
      </c>
      <c r="D710" s="11" t="s">
        <v>159</v>
      </c>
      <c r="E710" s="12">
        <v>6.7495567521841604</v>
      </c>
      <c r="F710" s="12" t="s">
        <v>134</v>
      </c>
      <c r="G710" s="12" t="s">
        <v>134</v>
      </c>
      <c r="H710" s="12" t="s">
        <v>134</v>
      </c>
      <c r="I710" s="12" t="s">
        <v>134</v>
      </c>
      <c r="J710" s="12" t="s">
        <v>134</v>
      </c>
      <c r="K710" s="12" t="s">
        <v>134</v>
      </c>
      <c r="L710" s="12" t="s">
        <v>134</v>
      </c>
      <c r="M710" s="12" t="s">
        <v>134</v>
      </c>
      <c r="N710" s="12"/>
      <c r="O710" s="12"/>
    </row>
    <row r="711" spans="1:15" x14ac:dyDescent="0.3">
      <c r="A711" s="11" t="str">
        <f t="shared" si="11"/>
        <v>DISTRIBUCION VOLUMEN X CRITERIO (Consumiciones)CalimochoDE 20 A 24 AÑOS</v>
      </c>
      <c r="B711" s="11" t="s">
        <v>47</v>
      </c>
      <c r="C711" s="11" t="s">
        <v>90</v>
      </c>
      <c r="D711" s="11" t="s">
        <v>160</v>
      </c>
      <c r="E711" s="12">
        <v>1.6872111421112099</v>
      </c>
      <c r="F711" s="12">
        <v>8.0476646804120904</v>
      </c>
      <c r="G711" s="12">
        <v>5.6789215796276702</v>
      </c>
      <c r="H711" s="12">
        <v>4.1731887932719598</v>
      </c>
      <c r="I711" s="12">
        <v>2.2362938157007202</v>
      </c>
      <c r="J711" s="12">
        <v>2.11574599868668</v>
      </c>
      <c r="K711" s="12" t="s">
        <v>134</v>
      </c>
      <c r="L711" s="12">
        <v>1.9560689176080099</v>
      </c>
      <c r="M711" s="12">
        <v>6.9178597428757502</v>
      </c>
      <c r="N711" s="12"/>
      <c r="O711" s="12"/>
    </row>
    <row r="712" spans="1:15" x14ac:dyDescent="0.3">
      <c r="A712" s="11" t="str">
        <f t="shared" si="11"/>
        <v>DISTRIBUCION VOLUMEN X CRITERIO (Consumiciones)CalimochoDE 25 A 34 AÑOS</v>
      </c>
      <c r="B712" s="11" t="s">
        <v>47</v>
      </c>
      <c r="C712" s="11" t="s">
        <v>90</v>
      </c>
      <c r="D712" s="11" t="s">
        <v>161</v>
      </c>
      <c r="E712" s="12">
        <v>12.0058631256176</v>
      </c>
      <c r="F712" s="12">
        <v>4.2038195811219801</v>
      </c>
      <c r="G712" s="12">
        <v>17.511750376999402</v>
      </c>
      <c r="H712" s="12">
        <v>16.595834390109498</v>
      </c>
      <c r="I712" s="12">
        <v>21.365407906798399</v>
      </c>
      <c r="J712" s="12">
        <v>10.4316893513572</v>
      </c>
      <c r="K712" s="12">
        <v>20.1020394929152</v>
      </c>
      <c r="L712" s="12">
        <v>10.066281284094799</v>
      </c>
      <c r="M712" s="12">
        <v>7.5388614811739103</v>
      </c>
      <c r="N712" s="12"/>
      <c r="O712" s="12"/>
    </row>
    <row r="713" spans="1:15" x14ac:dyDescent="0.3">
      <c r="A713" s="11" t="str">
        <f t="shared" si="11"/>
        <v>DISTRIBUCION VOLUMEN X CRITERIO (Consumiciones)CalimochoDE 35 A 49 AÑOS</v>
      </c>
      <c r="B713" s="11" t="s">
        <v>47</v>
      </c>
      <c r="C713" s="11" t="s">
        <v>90</v>
      </c>
      <c r="D713" s="11" t="s">
        <v>162</v>
      </c>
      <c r="E713" s="12">
        <v>44.784849563914797</v>
      </c>
      <c r="F713" s="12">
        <v>31.393970654106699</v>
      </c>
      <c r="G713" s="12">
        <v>19.401740592966298</v>
      </c>
      <c r="H713" s="12">
        <v>43.211458092698003</v>
      </c>
      <c r="I713" s="12">
        <v>34.535947156406799</v>
      </c>
      <c r="J713" s="12">
        <v>30.242761717343701</v>
      </c>
      <c r="K713" s="12">
        <v>29.733967039687499</v>
      </c>
      <c r="L713" s="12">
        <v>37.863580317478402</v>
      </c>
      <c r="M713" s="12">
        <v>35.240922025246398</v>
      </c>
      <c r="N713" s="12"/>
      <c r="O713" s="12"/>
    </row>
    <row r="714" spans="1:15" x14ac:dyDescent="0.3">
      <c r="A714" s="11" t="str">
        <f t="shared" si="11"/>
        <v>DISTRIBUCION VOLUMEN X CRITERIO (Consumiciones)CalimochoDE 50 A 59 AÑOS</v>
      </c>
      <c r="B714" s="11" t="s">
        <v>47</v>
      </c>
      <c r="C714" s="11" t="s">
        <v>90</v>
      </c>
      <c r="D714" s="11" t="s">
        <v>163</v>
      </c>
      <c r="E714" s="12">
        <v>22.925452557462702</v>
      </c>
      <c r="F714" s="12">
        <v>33.569774544269897</v>
      </c>
      <c r="G714" s="12">
        <v>49.927306989749198</v>
      </c>
      <c r="H714" s="12">
        <v>22.5955500701915</v>
      </c>
      <c r="I714" s="12">
        <v>28.927788311523301</v>
      </c>
      <c r="J714" s="12">
        <v>22.993977502817302</v>
      </c>
      <c r="K714" s="12">
        <v>19.022224616578701</v>
      </c>
      <c r="L714" s="12">
        <v>36.265131999571899</v>
      </c>
      <c r="M714" s="12">
        <v>19.237314841531798</v>
      </c>
      <c r="N714" s="12"/>
      <c r="O714" s="12"/>
    </row>
    <row r="715" spans="1:15" x14ac:dyDescent="0.3">
      <c r="A715" s="11" t="str">
        <f t="shared" si="11"/>
        <v>DISTRIBUCION VOLUMEN X CRITERIO (Consumiciones)CalimochoDE 60 A 75 AÑOS</v>
      </c>
      <c r="B715" s="11" t="s">
        <v>47</v>
      </c>
      <c r="C715" s="11" t="s">
        <v>90</v>
      </c>
      <c r="D715" s="11" t="s">
        <v>164</v>
      </c>
      <c r="E715" s="12">
        <v>11.8470576933326</v>
      </c>
      <c r="F715" s="12">
        <v>22.7847786841855</v>
      </c>
      <c r="G715" s="12">
        <v>7.4802832657128002</v>
      </c>
      <c r="H715" s="12">
        <v>13.4239387678286</v>
      </c>
      <c r="I715" s="12">
        <v>12.934574261270001</v>
      </c>
      <c r="J715" s="12">
        <v>34.215823337851198</v>
      </c>
      <c r="K715" s="12">
        <v>31.141808756760302</v>
      </c>
      <c r="L715" s="12">
        <v>13.848936408873</v>
      </c>
      <c r="M715" s="12">
        <v>31.0650301797649</v>
      </c>
      <c r="N715" s="12"/>
      <c r="O715" s="12"/>
    </row>
    <row r="716" spans="1:15" x14ac:dyDescent="0.3">
      <c r="A716" s="11" t="str">
        <f t="shared" si="11"/>
        <v>DISTRIBUCION VOLUMEN X CRITERIO (Consumiciones)CalimochoNIVEL ALTO</v>
      </c>
      <c r="B716" s="11" t="s">
        <v>47</v>
      </c>
      <c r="C716" s="11" t="s">
        <v>90</v>
      </c>
      <c r="D716" s="11" t="s">
        <v>165</v>
      </c>
      <c r="E716" s="12">
        <v>24.749247166116302</v>
      </c>
      <c r="F716" s="12">
        <v>28.4304019111479</v>
      </c>
      <c r="G716" s="12">
        <v>16.073850937112901</v>
      </c>
      <c r="H716" s="12">
        <v>21.866657189336099</v>
      </c>
      <c r="I716" s="12">
        <v>22.5960129545984</v>
      </c>
      <c r="J716" s="12">
        <v>23.177409600306898</v>
      </c>
      <c r="K716" s="12">
        <v>22.503299722553901</v>
      </c>
      <c r="L716" s="12">
        <v>27.571482833546298</v>
      </c>
      <c r="M716" s="12">
        <v>20.051926085967199</v>
      </c>
      <c r="N716" s="12"/>
      <c r="O716" s="12"/>
    </row>
    <row r="717" spans="1:15" x14ac:dyDescent="0.3">
      <c r="A717" s="11" t="str">
        <f t="shared" si="11"/>
        <v>DISTRIBUCION VOLUMEN X CRITERIO (Consumiciones)CalimochoNIVEL MEDIO ALTO</v>
      </c>
      <c r="B717" s="11" t="s">
        <v>47</v>
      </c>
      <c r="C717" s="11" t="s">
        <v>90</v>
      </c>
      <c r="D717" s="11" t="s">
        <v>166</v>
      </c>
      <c r="E717" s="12">
        <v>12.425932721380301</v>
      </c>
      <c r="F717" s="12">
        <v>16.857071111533401</v>
      </c>
      <c r="G717" s="12">
        <v>6.3450969875949204</v>
      </c>
      <c r="H717" s="12">
        <v>12.906088807972599</v>
      </c>
      <c r="I717" s="12">
        <v>18.490851455647299</v>
      </c>
      <c r="J717" s="12">
        <v>8.86697287146281</v>
      </c>
      <c r="K717" s="12">
        <v>10.4338973040543</v>
      </c>
      <c r="L717" s="12">
        <v>12.932560766601499</v>
      </c>
      <c r="M717" s="12">
        <v>10.775943298481399</v>
      </c>
      <c r="N717" s="12"/>
      <c r="O717" s="12"/>
    </row>
    <row r="718" spans="1:15" x14ac:dyDescent="0.3">
      <c r="A718" s="11" t="str">
        <f t="shared" si="11"/>
        <v>DISTRIBUCION VOLUMEN X CRITERIO (Consumiciones)CalimochoNIVEL MEDIO</v>
      </c>
      <c r="B718" s="11" t="s">
        <v>47</v>
      </c>
      <c r="C718" s="11" t="s">
        <v>90</v>
      </c>
      <c r="D718" s="11" t="s">
        <v>167</v>
      </c>
      <c r="E718" s="12">
        <v>10.231106678538699</v>
      </c>
      <c r="F718" s="12">
        <v>10.664366864387199</v>
      </c>
      <c r="G718" s="12">
        <v>41.884413765865403</v>
      </c>
      <c r="H718" s="12">
        <v>32.620492681185297</v>
      </c>
      <c r="I718" s="12">
        <v>14.849336537627799</v>
      </c>
      <c r="J718" s="12">
        <v>16.524201803130101</v>
      </c>
      <c r="K718" s="12">
        <v>32.634261046712901</v>
      </c>
      <c r="L718" s="12">
        <v>34.3452825093892</v>
      </c>
      <c r="M718" s="12">
        <v>19.5599009099674</v>
      </c>
      <c r="N718" s="12"/>
      <c r="O718" s="12"/>
    </row>
    <row r="719" spans="1:15" x14ac:dyDescent="0.3">
      <c r="A719" s="11" t="str">
        <f t="shared" si="11"/>
        <v>DISTRIBUCION VOLUMEN X CRITERIO (Consumiciones)CalimochoNIVEL MEDIO BAJO</v>
      </c>
      <c r="B719" s="11" t="s">
        <v>47</v>
      </c>
      <c r="C719" s="11" t="s">
        <v>90</v>
      </c>
      <c r="D719" s="11" t="s">
        <v>168</v>
      </c>
      <c r="E719" s="12">
        <v>33.634849343266801</v>
      </c>
      <c r="F719" s="12">
        <v>6.4512385812984396</v>
      </c>
      <c r="G719" s="12">
        <v>6.5970288292371997</v>
      </c>
      <c r="H719" s="12">
        <v>8.5172716272953597</v>
      </c>
      <c r="I719" s="12">
        <v>18.5799020497996</v>
      </c>
      <c r="J719" s="12">
        <v>17.775529403003201</v>
      </c>
      <c r="K719" s="12">
        <v>12.352614886712001</v>
      </c>
      <c r="L719" s="12">
        <v>6.7121392507495399</v>
      </c>
      <c r="M719" s="12">
        <v>25.368103988233099</v>
      </c>
      <c r="N719" s="12"/>
      <c r="O719" s="12"/>
    </row>
    <row r="720" spans="1:15" x14ac:dyDescent="0.3">
      <c r="A720" s="11" t="str">
        <f t="shared" si="11"/>
        <v>DISTRIBUCION VOLUMEN X CRITERIO (Consumiciones)CalimochoNIVEL BAJO</v>
      </c>
      <c r="B720" s="11" t="s">
        <v>47</v>
      </c>
      <c r="C720" s="11" t="s">
        <v>90</v>
      </c>
      <c r="D720" s="11" t="s">
        <v>169</v>
      </c>
      <c r="E720" s="12">
        <v>18.958857301529701</v>
      </c>
      <c r="F720" s="12">
        <v>37.596921531633001</v>
      </c>
      <c r="G720" s="12">
        <v>29.099616492828002</v>
      </c>
      <c r="H720" s="12">
        <v>24.089457385129101</v>
      </c>
      <c r="I720" s="12">
        <v>25.483913361897098</v>
      </c>
      <c r="J720" s="12">
        <v>33.655883184181199</v>
      </c>
      <c r="K720" s="12">
        <v>22.0759569694231</v>
      </c>
      <c r="L720" s="12">
        <v>18.438535712087301</v>
      </c>
      <c r="M720" s="12">
        <v>24.244113987943699</v>
      </c>
      <c r="N720" s="12"/>
      <c r="O720" s="12"/>
    </row>
    <row r="721" spans="1:15" x14ac:dyDescent="0.3">
      <c r="A721" s="11" t="str">
        <f t="shared" si="11"/>
        <v>DISTRIBUCION VOLUMEN X CRITERIO (Consumiciones)CalimochoHOMBRE</v>
      </c>
      <c r="B721" s="11" t="s">
        <v>47</v>
      </c>
      <c r="C721" s="11" t="s">
        <v>90</v>
      </c>
      <c r="D721" s="11" t="s">
        <v>170</v>
      </c>
      <c r="E721" s="12">
        <v>64.707290106925996</v>
      </c>
      <c r="F721" s="12">
        <v>66.395843796234701</v>
      </c>
      <c r="G721" s="12">
        <v>61.752172234888597</v>
      </c>
      <c r="H721" s="12">
        <v>48.816615268302698</v>
      </c>
      <c r="I721" s="12">
        <v>46.4936969302357</v>
      </c>
      <c r="J721" s="12">
        <v>60.6637675114006</v>
      </c>
      <c r="K721" s="12">
        <v>39.096300020850897</v>
      </c>
      <c r="L721" s="12">
        <v>51.307127232655603</v>
      </c>
      <c r="M721" s="12">
        <v>44.836949509593502</v>
      </c>
      <c r="N721" s="12"/>
      <c r="O721" s="12"/>
    </row>
    <row r="722" spans="1:15" x14ac:dyDescent="0.3">
      <c r="A722" s="11" t="str">
        <f t="shared" si="11"/>
        <v>DISTRIBUCION VOLUMEN X CRITERIO (Consumiciones)CalimochoMUJER</v>
      </c>
      <c r="B722" s="11" t="s">
        <v>47</v>
      </c>
      <c r="C722" s="11" t="s">
        <v>90</v>
      </c>
      <c r="D722" s="11" t="s">
        <v>171</v>
      </c>
      <c r="E722" s="12">
        <v>35.292709893073997</v>
      </c>
      <c r="F722" s="12">
        <v>33.604156203765299</v>
      </c>
      <c r="G722" s="12">
        <v>38.247827765111403</v>
      </c>
      <c r="H722" s="12">
        <v>51.183352422615698</v>
      </c>
      <c r="I722" s="12">
        <v>53.506324882524602</v>
      </c>
      <c r="J722" s="12">
        <v>39.336242948318699</v>
      </c>
      <c r="K722" s="12">
        <v>60.9037398850908</v>
      </c>
      <c r="L722" s="12">
        <v>48.692872767344397</v>
      </c>
      <c r="M722" s="12">
        <v>55.163011392382302</v>
      </c>
      <c r="N722" s="12"/>
      <c r="O722" s="12"/>
    </row>
    <row r="723" spans="1:15" x14ac:dyDescent="0.3">
      <c r="A723" s="11" t="str">
        <f t="shared" si="11"/>
        <v>DISTRIBUCION VOLUMEN X CRITERIO (Consumiciones)RebujitoT.ESPAÑA</v>
      </c>
      <c r="B723" s="11" t="s">
        <v>47</v>
      </c>
      <c r="C723" s="11" t="s">
        <v>91</v>
      </c>
      <c r="D723" s="11" t="s">
        <v>142</v>
      </c>
      <c r="E723" s="12">
        <v>100</v>
      </c>
      <c r="F723" s="12">
        <v>100</v>
      </c>
      <c r="G723" s="12">
        <v>100</v>
      </c>
      <c r="H723" s="12">
        <v>100</v>
      </c>
      <c r="I723" s="12">
        <v>100</v>
      </c>
      <c r="J723" s="12">
        <v>100</v>
      </c>
      <c r="K723" s="12">
        <v>100</v>
      </c>
      <c r="L723" s="12">
        <v>100</v>
      </c>
      <c r="M723" s="12">
        <v>100</v>
      </c>
      <c r="N723" s="12"/>
      <c r="O723" s="12"/>
    </row>
    <row r="724" spans="1:15" x14ac:dyDescent="0.3">
      <c r="A724" s="11" t="str">
        <f t="shared" si="11"/>
        <v>DISTRIBUCION VOLUMEN X CRITERIO (Consumiciones)RebujitoBCN AM</v>
      </c>
      <c r="B724" s="11" t="s">
        <v>47</v>
      </c>
      <c r="C724" s="11" t="s">
        <v>91</v>
      </c>
      <c r="D724" s="11" t="s">
        <v>143</v>
      </c>
      <c r="E724" s="12" t="s">
        <v>134</v>
      </c>
      <c r="F724" s="12" t="s">
        <v>134</v>
      </c>
      <c r="G724" s="12" t="s">
        <v>134</v>
      </c>
      <c r="H724" s="12">
        <v>1.75467611104612</v>
      </c>
      <c r="I724" s="12">
        <v>11.945937659030401</v>
      </c>
      <c r="J724" s="12" t="s">
        <v>134</v>
      </c>
      <c r="K724" s="12">
        <v>50.331478207592703</v>
      </c>
      <c r="L724" s="12" t="s">
        <v>134</v>
      </c>
      <c r="M724" s="12" t="s">
        <v>134</v>
      </c>
      <c r="N724" s="12"/>
      <c r="O724" s="12"/>
    </row>
    <row r="725" spans="1:15" x14ac:dyDescent="0.3">
      <c r="A725" s="11" t="str">
        <f t="shared" si="11"/>
        <v>DISTRIBUCION VOLUMEN X CRITERIO (Consumiciones)RebujitoREST.CAT ARAGON</v>
      </c>
      <c r="B725" s="11" t="s">
        <v>47</v>
      </c>
      <c r="C725" s="11" t="s">
        <v>91</v>
      </c>
      <c r="D725" s="11" t="s">
        <v>144</v>
      </c>
      <c r="E725" s="12">
        <v>22.6378569956889</v>
      </c>
      <c r="F725" s="12" t="s">
        <v>134</v>
      </c>
      <c r="G725" s="12" t="s">
        <v>134</v>
      </c>
      <c r="H725" s="12">
        <v>3.4241624929215502</v>
      </c>
      <c r="I725" s="12">
        <v>19.380776462121201</v>
      </c>
      <c r="J725" s="12">
        <v>40.548415656245602</v>
      </c>
      <c r="K725" s="12" t="s">
        <v>134</v>
      </c>
      <c r="L725" s="12">
        <v>1.6252016725462499</v>
      </c>
      <c r="M725" s="12">
        <v>11.440558559472199</v>
      </c>
      <c r="N725" s="12"/>
      <c r="O725" s="12"/>
    </row>
    <row r="726" spans="1:15" x14ac:dyDescent="0.3">
      <c r="A726" s="11" t="str">
        <f t="shared" si="11"/>
        <v>DISTRIBUCION VOLUMEN X CRITERIO (Consumiciones)RebujitoLEVANTE</v>
      </c>
      <c r="B726" s="11" t="s">
        <v>47</v>
      </c>
      <c r="C726" s="11" t="s">
        <v>91</v>
      </c>
      <c r="D726" s="11" t="s">
        <v>145</v>
      </c>
      <c r="E726" s="12" t="s">
        <v>134</v>
      </c>
      <c r="F726" s="12">
        <v>7.9460076617168696</v>
      </c>
      <c r="G726" s="12" t="s">
        <v>134</v>
      </c>
      <c r="H726" s="12">
        <v>4.1802244639957999</v>
      </c>
      <c r="I726" s="12" t="s">
        <v>134</v>
      </c>
      <c r="J726" s="12" t="s">
        <v>134</v>
      </c>
      <c r="K726" s="12">
        <v>7.0830427492919803</v>
      </c>
      <c r="L726" s="12">
        <v>7.12788349793255</v>
      </c>
      <c r="M726" s="12">
        <v>35.227206726314797</v>
      </c>
      <c r="N726" s="12"/>
      <c r="O726" s="12"/>
    </row>
    <row r="727" spans="1:15" x14ac:dyDescent="0.3">
      <c r="A727" s="11" t="str">
        <f t="shared" si="11"/>
        <v>DISTRIBUCION VOLUMEN X CRITERIO (Consumiciones)RebujitoANDALUCIA</v>
      </c>
      <c r="B727" s="11" t="s">
        <v>47</v>
      </c>
      <c r="C727" s="11" t="s">
        <v>91</v>
      </c>
      <c r="D727" s="11" t="s">
        <v>146</v>
      </c>
      <c r="E727" s="12">
        <v>64.095500429295001</v>
      </c>
      <c r="F727" s="12">
        <v>92.053994158081906</v>
      </c>
      <c r="G727" s="12">
        <v>81.899589632499897</v>
      </c>
      <c r="H727" s="12">
        <v>86.722191058703103</v>
      </c>
      <c r="I727" s="12">
        <v>67.234047989643202</v>
      </c>
      <c r="J727" s="12" t="s">
        <v>134</v>
      </c>
      <c r="K727" s="12" t="s">
        <v>134</v>
      </c>
      <c r="L727" s="12">
        <v>71.050638459787095</v>
      </c>
      <c r="M727" s="12">
        <v>43.719278998551097</v>
      </c>
      <c r="N727" s="12"/>
      <c r="O727" s="12"/>
    </row>
    <row r="728" spans="1:15" x14ac:dyDescent="0.3">
      <c r="A728" s="11" t="str">
        <f t="shared" si="11"/>
        <v>DISTRIBUCION VOLUMEN X CRITERIO (Consumiciones)RebujitoMDD AM</v>
      </c>
      <c r="B728" s="11" t="s">
        <v>47</v>
      </c>
      <c r="C728" s="11" t="s">
        <v>91</v>
      </c>
      <c r="D728" s="11" t="s">
        <v>147</v>
      </c>
      <c r="E728" s="12">
        <v>3.72711591095362</v>
      </c>
      <c r="F728" s="12" t="s">
        <v>134</v>
      </c>
      <c r="G728" s="12" t="s">
        <v>134</v>
      </c>
      <c r="H728" s="12" t="s">
        <v>134</v>
      </c>
      <c r="I728" s="12" t="s">
        <v>134</v>
      </c>
      <c r="J728" s="12" t="s">
        <v>134</v>
      </c>
      <c r="K728" s="12" t="s">
        <v>134</v>
      </c>
      <c r="L728" s="12">
        <v>7.8328790914680804</v>
      </c>
      <c r="M728" s="12">
        <v>7.6417641210970197</v>
      </c>
      <c r="N728" s="12"/>
      <c r="O728" s="12"/>
    </row>
    <row r="729" spans="1:15" x14ac:dyDescent="0.3">
      <c r="A729" s="11" t="str">
        <f t="shared" si="11"/>
        <v>DISTRIBUCION VOLUMEN X CRITERIO (Consumiciones)RebujitoRTO CENTRO</v>
      </c>
      <c r="B729" s="11" t="s">
        <v>47</v>
      </c>
      <c r="C729" s="11" t="s">
        <v>91</v>
      </c>
      <c r="D729" s="11" t="s">
        <v>148</v>
      </c>
      <c r="E729" s="12">
        <v>2.0079586940852199</v>
      </c>
      <c r="F729" s="12" t="s">
        <v>134</v>
      </c>
      <c r="G729" s="12">
        <v>18.100398632655999</v>
      </c>
      <c r="H729" s="12">
        <v>3.9187375408417102</v>
      </c>
      <c r="I729" s="12">
        <v>1.4391965812329801</v>
      </c>
      <c r="J729" s="12" t="s">
        <v>134</v>
      </c>
      <c r="K729" s="12" t="s">
        <v>134</v>
      </c>
      <c r="L729" s="12" t="s">
        <v>134</v>
      </c>
      <c r="M729" s="12">
        <v>1.97117738166028</v>
      </c>
      <c r="N729" s="12"/>
      <c r="O729" s="12"/>
    </row>
    <row r="730" spans="1:15" x14ac:dyDescent="0.3">
      <c r="A730" s="11" t="str">
        <f t="shared" si="11"/>
        <v>DISTRIBUCION VOLUMEN X CRITERIO (Consumiciones)RebujitoNORTE-CENTRO</v>
      </c>
      <c r="B730" s="11" t="s">
        <v>47</v>
      </c>
      <c r="C730" s="11" t="s">
        <v>91</v>
      </c>
      <c r="D730" s="11" t="s">
        <v>149</v>
      </c>
      <c r="E730" s="12">
        <v>7.5315504212030797</v>
      </c>
      <c r="F730" s="12" t="s">
        <v>134</v>
      </c>
      <c r="G730" s="12" t="s">
        <v>134</v>
      </c>
      <c r="H730" s="12" t="s">
        <v>134</v>
      </c>
      <c r="I730" s="12" t="s">
        <v>134</v>
      </c>
      <c r="J730" s="12">
        <v>22.891568521090001</v>
      </c>
      <c r="K730" s="12">
        <v>42.585488752850097</v>
      </c>
      <c r="L730" s="12" t="s">
        <v>134</v>
      </c>
      <c r="M730" s="12" t="s">
        <v>134</v>
      </c>
      <c r="N730" s="12"/>
      <c r="O730" s="12"/>
    </row>
    <row r="731" spans="1:15" x14ac:dyDescent="0.3">
      <c r="A731" s="11" t="str">
        <f t="shared" si="11"/>
        <v>DISTRIBUCION VOLUMEN X CRITERIO (Consumiciones)RebujitoNOROESTE</v>
      </c>
      <c r="B731" s="11" t="s">
        <v>47</v>
      </c>
      <c r="C731" s="11" t="s">
        <v>91</v>
      </c>
      <c r="D731" s="11" t="s">
        <v>150</v>
      </c>
      <c r="E731" s="12" t="s">
        <v>134</v>
      </c>
      <c r="F731" s="12" t="s">
        <v>134</v>
      </c>
      <c r="G731" s="12" t="s">
        <v>134</v>
      </c>
      <c r="H731" s="12" t="s">
        <v>134</v>
      </c>
      <c r="I731" s="12" t="s">
        <v>134</v>
      </c>
      <c r="J731" s="12">
        <v>36.560039228972798</v>
      </c>
      <c r="K731" s="12" t="s">
        <v>134</v>
      </c>
      <c r="L731" s="12">
        <v>12.3634060550553</v>
      </c>
      <c r="M731" s="12" t="s">
        <v>134</v>
      </c>
      <c r="N731" s="12"/>
      <c r="O731" s="12"/>
    </row>
    <row r="732" spans="1:15" x14ac:dyDescent="0.3">
      <c r="A732" s="11" t="str">
        <f t="shared" si="11"/>
        <v>DISTRIBUCION VOLUMEN X CRITERIO (Consumiciones)Rebujito&lt;2MIL</v>
      </c>
      <c r="B732" s="11" t="s">
        <v>47</v>
      </c>
      <c r="C732" s="11" t="s">
        <v>91</v>
      </c>
      <c r="D732" s="11" t="s">
        <v>151</v>
      </c>
      <c r="E732" s="12">
        <v>1.43263188066314</v>
      </c>
      <c r="F732" s="12" t="s">
        <v>134</v>
      </c>
      <c r="G732" s="12" t="s">
        <v>134</v>
      </c>
      <c r="H732" s="12" t="s">
        <v>134</v>
      </c>
      <c r="I732" s="12" t="s">
        <v>134</v>
      </c>
      <c r="J732" s="12" t="s">
        <v>134</v>
      </c>
      <c r="K732" s="12">
        <v>21.0921145544797</v>
      </c>
      <c r="L732" s="12" t="s">
        <v>134</v>
      </c>
      <c r="M732" s="12" t="s">
        <v>134</v>
      </c>
      <c r="N732" s="12"/>
      <c r="O732" s="12"/>
    </row>
    <row r="733" spans="1:15" x14ac:dyDescent="0.3">
      <c r="A733" s="11" t="str">
        <f t="shared" si="11"/>
        <v>DISTRIBUCION VOLUMEN X CRITERIO (Consumiciones)Rebujito2-5MIL</v>
      </c>
      <c r="B733" s="11" t="s">
        <v>47</v>
      </c>
      <c r="C733" s="11" t="s">
        <v>91</v>
      </c>
      <c r="D733" s="11" t="s">
        <v>152</v>
      </c>
      <c r="E733" s="12">
        <v>13.7805551782208</v>
      </c>
      <c r="F733" s="12" t="s">
        <v>134</v>
      </c>
      <c r="G733" s="12">
        <v>18.100398632655999</v>
      </c>
      <c r="H733" s="12">
        <v>1.2186895790191901</v>
      </c>
      <c r="I733" s="12">
        <v>19.380776462121201</v>
      </c>
      <c r="J733" s="12" t="s">
        <v>134</v>
      </c>
      <c r="K733" s="12" t="s">
        <v>134</v>
      </c>
      <c r="L733" s="12" t="s">
        <v>134</v>
      </c>
      <c r="M733" s="12">
        <v>24.377447884735599</v>
      </c>
      <c r="N733" s="12"/>
      <c r="O733" s="12"/>
    </row>
    <row r="734" spans="1:15" x14ac:dyDescent="0.3">
      <c r="A734" s="11" t="str">
        <f t="shared" si="11"/>
        <v>DISTRIBUCION VOLUMEN X CRITERIO (Consumiciones)Rebujito5-10MIL</v>
      </c>
      <c r="B734" s="11" t="s">
        <v>47</v>
      </c>
      <c r="C734" s="11" t="s">
        <v>91</v>
      </c>
      <c r="D734" s="11" t="s">
        <v>153</v>
      </c>
      <c r="E734" s="12" t="s">
        <v>134</v>
      </c>
      <c r="F734" s="12" t="s">
        <v>134</v>
      </c>
      <c r="G734" s="12" t="s">
        <v>134</v>
      </c>
      <c r="H734" s="12">
        <v>0.97731812420278896</v>
      </c>
      <c r="I734" s="12">
        <v>34.830980127458503</v>
      </c>
      <c r="J734" s="12" t="s">
        <v>134</v>
      </c>
      <c r="K734" s="12" t="s">
        <v>134</v>
      </c>
      <c r="L734" s="12" t="s">
        <v>134</v>
      </c>
      <c r="M734" s="12" t="s">
        <v>134</v>
      </c>
      <c r="N734" s="12"/>
      <c r="O734" s="12"/>
    </row>
    <row r="735" spans="1:15" x14ac:dyDescent="0.3">
      <c r="A735" s="11" t="str">
        <f t="shared" si="11"/>
        <v>DISTRIBUCION VOLUMEN X CRITERIO (Consumiciones)Rebujito10-30MIL</v>
      </c>
      <c r="B735" s="11" t="s">
        <v>47</v>
      </c>
      <c r="C735" s="11" t="s">
        <v>91</v>
      </c>
      <c r="D735" s="11" t="s">
        <v>154</v>
      </c>
      <c r="E735" s="12">
        <v>40.193289998693601</v>
      </c>
      <c r="F735" s="12">
        <v>59.098438922002202</v>
      </c>
      <c r="G735" s="12" t="s">
        <v>134</v>
      </c>
      <c r="H735" s="12">
        <v>35.391692105764001</v>
      </c>
      <c r="I735" s="12">
        <v>17.415487934452301</v>
      </c>
      <c r="J735" s="12" t="s">
        <v>134</v>
      </c>
      <c r="K735" s="12" t="s">
        <v>134</v>
      </c>
      <c r="L735" s="12">
        <v>20.91983332361</v>
      </c>
      <c r="M735" s="12">
        <v>13.119098763554099</v>
      </c>
      <c r="N735" s="12"/>
      <c r="O735" s="12"/>
    </row>
    <row r="736" spans="1:15" x14ac:dyDescent="0.3">
      <c r="A736" s="11" t="str">
        <f t="shared" si="11"/>
        <v>DISTRIBUCION VOLUMEN X CRITERIO (Consumiciones)Rebujito30-100MIL</v>
      </c>
      <c r="B736" s="11" t="s">
        <v>47</v>
      </c>
      <c r="C736" s="11" t="s">
        <v>91</v>
      </c>
      <c r="D736" s="11" t="s">
        <v>155</v>
      </c>
      <c r="E736" s="12">
        <v>30.396810282801699</v>
      </c>
      <c r="F736" s="12">
        <v>32.955555236079803</v>
      </c>
      <c r="G736" s="12" t="s">
        <v>134</v>
      </c>
      <c r="H736" s="12">
        <v>20.3189811162406</v>
      </c>
      <c r="I736" s="12">
        <v>28.372734183198698</v>
      </c>
      <c r="J736" s="12">
        <v>36.560039228972798</v>
      </c>
      <c r="K736" s="12">
        <v>50.767615218746997</v>
      </c>
      <c r="L736" s="12">
        <v>34.060602180670699</v>
      </c>
      <c r="M736" s="12">
        <v>53.150002227968798</v>
      </c>
      <c r="N736" s="12"/>
      <c r="O736" s="12"/>
    </row>
    <row r="737" spans="1:15" x14ac:dyDescent="0.3">
      <c r="A737" s="11" t="str">
        <f t="shared" si="11"/>
        <v>DISTRIBUCION VOLUMEN X CRITERIO (Consumiciones)Rebujito100-200MIL</v>
      </c>
      <c r="B737" s="11" t="s">
        <v>47</v>
      </c>
      <c r="C737" s="11" t="s">
        <v>91</v>
      </c>
      <c r="D737" s="11" t="s">
        <v>156</v>
      </c>
      <c r="E737" s="12" t="s">
        <v>134</v>
      </c>
      <c r="F737" s="12" t="s">
        <v>134</v>
      </c>
      <c r="G737" s="12" t="s">
        <v>134</v>
      </c>
      <c r="H737" s="12">
        <v>7.2565287572621804</v>
      </c>
      <c r="I737" s="12" t="s">
        <v>134</v>
      </c>
      <c r="J737" s="12" t="s">
        <v>134</v>
      </c>
      <c r="K737" s="12">
        <v>21.057222622613899</v>
      </c>
      <c r="L737" s="12">
        <v>0.54729966591409995</v>
      </c>
      <c r="M737" s="12">
        <v>1.71166664361871</v>
      </c>
      <c r="N737" s="12"/>
      <c r="O737" s="12"/>
    </row>
    <row r="738" spans="1:15" x14ac:dyDescent="0.3">
      <c r="A738" s="11" t="str">
        <f t="shared" si="11"/>
        <v>DISTRIBUCION VOLUMEN X CRITERIO (Consumiciones)Rebujito200-500MIL</v>
      </c>
      <c r="B738" s="11" t="s">
        <v>47</v>
      </c>
      <c r="C738" s="11" t="s">
        <v>91</v>
      </c>
      <c r="D738" s="11" t="s">
        <v>157</v>
      </c>
      <c r="E738" s="12">
        <v>2.0079586940852199</v>
      </c>
      <c r="F738" s="12" t="s">
        <v>134</v>
      </c>
      <c r="G738" s="12" t="s">
        <v>134</v>
      </c>
      <c r="H738" s="12">
        <v>8.41724152527261</v>
      </c>
      <c r="I738" s="12" t="s">
        <v>134</v>
      </c>
      <c r="J738" s="12">
        <v>22.891568521090001</v>
      </c>
      <c r="K738" s="12">
        <v>7.0830427492919803</v>
      </c>
      <c r="L738" s="12">
        <v>4.7494484820543104</v>
      </c>
      <c r="M738" s="12">
        <v>3.3460323716190601</v>
      </c>
      <c r="N738" s="12"/>
      <c r="O738" s="12"/>
    </row>
    <row r="739" spans="1:15" x14ac:dyDescent="0.3">
      <c r="A739" s="11" t="str">
        <f t="shared" si="11"/>
        <v>DISTRIBUCION VOLUMEN X CRITERIO (Consumiciones)Rebujito&gt;500MIL</v>
      </c>
      <c r="B739" s="11" t="s">
        <v>47</v>
      </c>
      <c r="C739" s="11" t="s">
        <v>91</v>
      </c>
      <c r="D739" s="11" t="s">
        <v>158</v>
      </c>
      <c r="E739" s="12">
        <v>12.188741616398101</v>
      </c>
      <c r="F739" s="12">
        <v>7.9460076617168696</v>
      </c>
      <c r="G739" s="12">
        <v>81.899589632499897</v>
      </c>
      <c r="H739" s="12">
        <v>26.419531627305599</v>
      </c>
      <c r="I739" s="12" t="s">
        <v>134</v>
      </c>
      <c r="J739" s="12">
        <v>40.548415656245602</v>
      </c>
      <c r="K739" s="12" t="s">
        <v>134</v>
      </c>
      <c r="L739" s="12">
        <v>39.722818671018601</v>
      </c>
      <c r="M739" s="12">
        <v>4.2957313653454001</v>
      </c>
      <c r="N739" s="12"/>
      <c r="O739" s="12"/>
    </row>
    <row r="740" spans="1:15" x14ac:dyDescent="0.3">
      <c r="A740" s="11" t="str">
        <f t="shared" si="11"/>
        <v>DISTRIBUCION VOLUMEN X CRITERIO (Consumiciones)RebujitoDE 15 A 19 AÑOS</v>
      </c>
      <c r="B740" s="11" t="s">
        <v>47</v>
      </c>
      <c r="C740" s="11" t="s">
        <v>91</v>
      </c>
      <c r="D740" s="11" t="s">
        <v>159</v>
      </c>
      <c r="E740" s="12" t="s">
        <v>134</v>
      </c>
      <c r="F740" s="12" t="s">
        <v>134</v>
      </c>
      <c r="G740" s="12" t="s">
        <v>134</v>
      </c>
      <c r="H740" s="12">
        <v>7.5961044601161998</v>
      </c>
      <c r="I740" s="12" t="s">
        <v>134</v>
      </c>
      <c r="J740" s="12" t="s">
        <v>134</v>
      </c>
      <c r="K740" s="12" t="s">
        <v>134</v>
      </c>
      <c r="L740" s="12" t="s">
        <v>134</v>
      </c>
      <c r="M740" s="12" t="s">
        <v>134</v>
      </c>
      <c r="N740" s="12"/>
      <c r="O740" s="12"/>
    </row>
    <row r="741" spans="1:15" x14ac:dyDescent="0.3">
      <c r="A741" s="11" t="str">
        <f t="shared" si="11"/>
        <v>DISTRIBUCION VOLUMEN X CRITERIO (Consumiciones)RebujitoDE 20 A 24 AÑOS</v>
      </c>
      <c r="B741" s="11" t="s">
        <v>47</v>
      </c>
      <c r="C741" s="11" t="s">
        <v>91</v>
      </c>
      <c r="D741" s="11" t="s">
        <v>160</v>
      </c>
      <c r="E741" s="12" t="s">
        <v>134</v>
      </c>
      <c r="F741" s="12" t="s">
        <v>134</v>
      </c>
      <c r="G741" s="12" t="s">
        <v>134</v>
      </c>
      <c r="H741" s="12">
        <v>8.7828479323588304</v>
      </c>
      <c r="I741" s="12" t="s">
        <v>134</v>
      </c>
      <c r="J741" s="12" t="s">
        <v>134</v>
      </c>
      <c r="K741" s="12" t="s">
        <v>134</v>
      </c>
      <c r="L741" s="12">
        <v>18.339178502855301</v>
      </c>
      <c r="M741" s="12" t="s">
        <v>134</v>
      </c>
      <c r="N741" s="12"/>
      <c r="O741" s="12"/>
    </row>
    <row r="742" spans="1:15" x14ac:dyDescent="0.3">
      <c r="A742" s="11" t="str">
        <f t="shared" si="11"/>
        <v>DISTRIBUCION VOLUMEN X CRITERIO (Consumiciones)RebujitoDE 25 A 34 AÑOS</v>
      </c>
      <c r="B742" s="11" t="s">
        <v>47</v>
      </c>
      <c r="C742" s="11" t="s">
        <v>91</v>
      </c>
      <c r="D742" s="11" t="s">
        <v>161</v>
      </c>
      <c r="E742" s="12">
        <v>4.0750431082388898</v>
      </c>
      <c r="F742" s="12">
        <v>6.5707383997380902</v>
      </c>
      <c r="G742" s="12" t="s">
        <v>134</v>
      </c>
      <c r="H742" s="12">
        <v>11.5373230637039</v>
      </c>
      <c r="I742" s="12">
        <v>1.4391965812329801</v>
      </c>
      <c r="J742" s="12">
        <v>22.891568521090001</v>
      </c>
      <c r="K742" s="12">
        <v>21.0921145544797</v>
      </c>
      <c r="L742" s="12">
        <v>11.266952755576201</v>
      </c>
      <c r="M742" s="12">
        <v>14.648553279954299</v>
      </c>
      <c r="N742" s="12"/>
      <c r="O742" s="12"/>
    </row>
    <row r="743" spans="1:15" x14ac:dyDescent="0.3">
      <c r="A743" s="11" t="str">
        <f t="shared" si="11"/>
        <v>DISTRIBUCION VOLUMEN X CRITERIO (Consumiciones)RebujitoDE 35 A 49 AÑOS</v>
      </c>
      <c r="B743" s="11" t="s">
        <v>47</v>
      </c>
      <c r="C743" s="11" t="s">
        <v>91</v>
      </c>
      <c r="D743" s="11" t="s">
        <v>162</v>
      </c>
      <c r="E743" s="12">
        <v>4.3229097947508404</v>
      </c>
      <c r="F743" s="12" t="s">
        <v>134</v>
      </c>
      <c r="G743" s="12">
        <v>81.899589632499897</v>
      </c>
      <c r="H743" s="12">
        <v>21.802714592492801</v>
      </c>
      <c r="I743" s="12">
        <v>35.438705569975497</v>
      </c>
      <c r="J743" s="12" t="s">
        <v>134</v>
      </c>
      <c r="K743" s="12">
        <v>50.767615218746997</v>
      </c>
      <c r="L743" s="12">
        <v>16.1648193246312</v>
      </c>
      <c r="M743" s="12">
        <v>5.5656774484993496</v>
      </c>
      <c r="N743" s="12"/>
      <c r="O743" s="12"/>
    </row>
    <row r="744" spans="1:15" x14ac:dyDescent="0.3">
      <c r="A744" s="11" t="str">
        <f t="shared" si="11"/>
        <v>DISTRIBUCION VOLUMEN X CRITERIO (Consumiciones)RebujitoDE 50 A 59 AÑOS</v>
      </c>
      <c r="B744" s="11" t="s">
        <v>47</v>
      </c>
      <c r="C744" s="11" t="s">
        <v>91</v>
      </c>
      <c r="D744" s="11" t="s">
        <v>163</v>
      </c>
      <c r="E744" s="12">
        <v>40.306999556081003</v>
      </c>
      <c r="F744" s="12">
        <v>40.901561077997798</v>
      </c>
      <c r="G744" s="12">
        <v>18.100398632655999</v>
      </c>
      <c r="H744" s="12">
        <v>13.4186013879265</v>
      </c>
      <c r="I744" s="12">
        <v>35.097046054130502</v>
      </c>
      <c r="J744" s="12">
        <v>77.108425627332906</v>
      </c>
      <c r="K744" s="12">
        <v>7.0830427492919803</v>
      </c>
      <c r="L744" s="12">
        <v>11.923712148160501</v>
      </c>
      <c r="M744" s="12">
        <v>60.178898215627399</v>
      </c>
      <c r="N744" s="12"/>
      <c r="O744" s="12"/>
    </row>
    <row r="745" spans="1:15" x14ac:dyDescent="0.3">
      <c r="A745" s="11" t="str">
        <f t="shared" si="11"/>
        <v>DISTRIBUCION VOLUMEN X CRITERIO (Consumiciones)RebujitoDE 60 A 75 AÑOS</v>
      </c>
      <c r="B745" s="11" t="s">
        <v>47</v>
      </c>
      <c r="C745" s="11" t="s">
        <v>91</v>
      </c>
      <c r="D745" s="11" t="s">
        <v>164</v>
      </c>
      <c r="E745" s="12">
        <v>51.295034541837197</v>
      </c>
      <c r="F745" s="12">
        <v>52.527709621257998</v>
      </c>
      <c r="G745" s="12" t="s">
        <v>134</v>
      </c>
      <c r="H745" s="12">
        <v>36.8624102299001</v>
      </c>
      <c r="I745" s="12">
        <v>28.025027520904199</v>
      </c>
      <c r="J745" s="12" t="s">
        <v>134</v>
      </c>
      <c r="K745" s="12">
        <v>21.057222622613899</v>
      </c>
      <c r="L745" s="12">
        <v>42.305337268776803</v>
      </c>
      <c r="M745" s="12">
        <v>19.6068672145934</v>
      </c>
      <c r="N745" s="12"/>
      <c r="O745" s="12"/>
    </row>
    <row r="746" spans="1:15" x14ac:dyDescent="0.3">
      <c r="A746" s="11" t="str">
        <f t="shared" si="11"/>
        <v>DISTRIBUCION VOLUMEN X CRITERIO (Consumiciones)RebujitoNIVEL ALTO</v>
      </c>
      <c r="B746" s="11" t="s">
        <v>47</v>
      </c>
      <c r="C746" s="11" t="s">
        <v>91</v>
      </c>
      <c r="D746" s="11" t="s">
        <v>165</v>
      </c>
      <c r="E746" s="12">
        <v>9.3689590782083894</v>
      </c>
      <c r="F746" s="12">
        <v>7.9460076617168696</v>
      </c>
      <c r="G746" s="12">
        <v>81.899589632499897</v>
      </c>
      <c r="H746" s="12">
        <v>23.737235872510201</v>
      </c>
      <c r="I746" s="12">
        <v>54.211773623795096</v>
      </c>
      <c r="J746" s="12">
        <v>40.548415656245602</v>
      </c>
      <c r="K746" s="12">
        <v>7.0830427492919803</v>
      </c>
      <c r="L746" s="12">
        <v>17.4505105251773</v>
      </c>
      <c r="M746" s="12">
        <v>18.977416078559699</v>
      </c>
      <c r="N746" s="12"/>
      <c r="O746" s="12"/>
    </row>
    <row r="747" spans="1:15" x14ac:dyDescent="0.3">
      <c r="A747" s="11" t="str">
        <f t="shared" si="11"/>
        <v>DISTRIBUCION VOLUMEN X CRITERIO (Consumiciones)RebujitoNIVEL MEDIO ALTO</v>
      </c>
      <c r="B747" s="11" t="s">
        <v>47</v>
      </c>
      <c r="C747" s="11" t="s">
        <v>91</v>
      </c>
      <c r="D747" s="11" t="s">
        <v>166</v>
      </c>
      <c r="E747" s="12">
        <v>29.2825411145032</v>
      </c>
      <c r="F747" s="12" t="s">
        <v>134</v>
      </c>
      <c r="G747" s="12">
        <v>18.100398632655999</v>
      </c>
      <c r="H747" s="12">
        <v>18.001115220696001</v>
      </c>
      <c r="I747" s="12">
        <v>1.4391965812329801</v>
      </c>
      <c r="J747" s="12" t="s">
        <v>134</v>
      </c>
      <c r="K747" s="12" t="s">
        <v>134</v>
      </c>
      <c r="L747" s="12">
        <v>21.773252166963399</v>
      </c>
      <c r="M747" s="12">
        <v>10.595770393213501</v>
      </c>
      <c r="N747" s="12"/>
      <c r="O747" s="12"/>
    </row>
    <row r="748" spans="1:15" x14ac:dyDescent="0.3">
      <c r="A748" s="11" t="str">
        <f t="shared" si="11"/>
        <v>DISTRIBUCION VOLUMEN X CRITERIO (Consumiciones)RebujitoNIVEL MEDIO</v>
      </c>
      <c r="B748" s="11" t="s">
        <v>47</v>
      </c>
      <c r="C748" s="11" t="s">
        <v>91</v>
      </c>
      <c r="D748" s="11" t="s">
        <v>167</v>
      </c>
      <c r="E748" s="12">
        <v>36.393395421329799</v>
      </c>
      <c r="F748" s="12">
        <v>59.098438922002202</v>
      </c>
      <c r="G748" s="12" t="s">
        <v>134</v>
      </c>
      <c r="H748" s="12">
        <v>28.845086646248699</v>
      </c>
      <c r="I748" s="12">
        <v>17.415487934452301</v>
      </c>
      <c r="J748" s="12" t="s">
        <v>134</v>
      </c>
      <c r="K748" s="12" t="s">
        <v>134</v>
      </c>
      <c r="L748" s="12">
        <v>4.1687528750438201</v>
      </c>
      <c r="M748" s="12">
        <v>17.232620690608901</v>
      </c>
      <c r="N748" s="12"/>
      <c r="O748" s="12"/>
    </row>
    <row r="749" spans="1:15" x14ac:dyDescent="0.3">
      <c r="A749" s="11" t="str">
        <f t="shared" si="11"/>
        <v>DISTRIBUCION VOLUMEN X CRITERIO (Consumiciones)RebujitoNIVEL MEDIO BAJO</v>
      </c>
      <c r="B749" s="11" t="s">
        <v>47</v>
      </c>
      <c r="C749" s="11" t="s">
        <v>91</v>
      </c>
      <c r="D749" s="11" t="s">
        <v>168</v>
      </c>
      <c r="E749" s="12">
        <v>3.9431478211247</v>
      </c>
      <c r="F749" s="12" t="s">
        <v>134</v>
      </c>
      <c r="G749" s="12" t="s">
        <v>134</v>
      </c>
      <c r="H749" s="12">
        <v>9.5365434757756091</v>
      </c>
      <c r="I749" s="12">
        <v>17.796453902219302</v>
      </c>
      <c r="J749" s="12">
        <v>59.451613601639799</v>
      </c>
      <c r="K749" s="12">
        <v>71.859732200660403</v>
      </c>
      <c r="L749" s="12">
        <v>31.305542232619</v>
      </c>
      <c r="M749" s="12">
        <v>9.4583385191228899</v>
      </c>
      <c r="N749" s="12"/>
      <c r="O749" s="12"/>
    </row>
    <row r="750" spans="1:15" x14ac:dyDescent="0.3">
      <c r="A750" s="11" t="str">
        <f t="shared" si="11"/>
        <v>DISTRIBUCION VOLUMEN X CRITERIO (Consumiciones)RebujitoNIVEL BAJO</v>
      </c>
      <c r="B750" s="11" t="s">
        <v>47</v>
      </c>
      <c r="C750" s="11" t="s">
        <v>91</v>
      </c>
      <c r="D750" s="11" t="s">
        <v>169</v>
      </c>
      <c r="E750" s="12">
        <v>21.011937066195902</v>
      </c>
      <c r="F750" s="12">
        <v>32.955555236079803</v>
      </c>
      <c r="G750" s="12" t="s">
        <v>134</v>
      </c>
      <c r="H750" s="12">
        <v>19.880025450762801</v>
      </c>
      <c r="I750" s="12">
        <v>9.1370849773125506</v>
      </c>
      <c r="J750" s="12" t="s">
        <v>134</v>
      </c>
      <c r="K750" s="12">
        <v>21.057222622613899</v>
      </c>
      <c r="L750" s="12">
        <v>25.3019422001965</v>
      </c>
      <c r="M750" s="12">
        <v>43.735835111867097</v>
      </c>
      <c r="N750" s="12"/>
      <c r="O750" s="12"/>
    </row>
    <row r="751" spans="1:15" x14ac:dyDescent="0.3">
      <c r="A751" s="11" t="str">
        <f t="shared" si="11"/>
        <v>DISTRIBUCION VOLUMEN X CRITERIO (Consumiciones)RebujitoHOMBRE</v>
      </c>
      <c r="B751" s="11" t="s">
        <v>47</v>
      </c>
      <c r="C751" s="11" t="s">
        <v>91</v>
      </c>
      <c r="D751" s="11" t="s">
        <v>170</v>
      </c>
      <c r="E751" s="12">
        <v>27.386009337247799</v>
      </c>
      <c r="F751" s="12" t="s">
        <v>134</v>
      </c>
      <c r="G751" s="12">
        <v>81.899589632499897</v>
      </c>
      <c r="H751" s="12">
        <v>27.676088048440398</v>
      </c>
      <c r="I751" s="12">
        <v>34.830980127458503</v>
      </c>
      <c r="J751" s="12">
        <v>22.891568521090001</v>
      </c>
      <c r="K751" s="12">
        <v>21.493369343503002</v>
      </c>
      <c r="L751" s="12">
        <v>41.739492505396399</v>
      </c>
      <c r="M751" s="12">
        <v>27.430840773981</v>
      </c>
      <c r="N751" s="12"/>
      <c r="O751" s="12"/>
    </row>
    <row r="752" spans="1:15" x14ac:dyDescent="0.3">
      <c r="A752" s="11" t="str">
        <f t="shared" si="11"/>
        <v>DISTRIBUCION VOLUMEN X CRITERIO (Consumiciones)RebujitoMUJER</v>
      </c>
      <c r="B752" s="11" t="s">
        <v>47</v>
      </c>
      <c r="C752" s="11" t="s">
        <v>91</v>
      </c>
      <c r="D752" s="11" t="s">
        <v>171</v>
      </c>
      <c r="E752" s="12">
        <v>72.613967914341202</v>
      </c>
      <c r="F752" s="12">
        <v>100</v>
      </c>
      <c r="G752" s="12">
        <v>18.100398632655999</v>
      </c>
      <c r="H752" s="12">
        <v>72.323911951559595</v>
      </c>
      <c r="I752" s="12">
        <v>65.168990062664605</v>
      </c>
      <c r="J752" s="12">
        <v>77.108425627332906</v>
      </c>
      <c r="K752" s="12">
        <v>78.506628229063296</v>
      </c>
      <c r="L752" s="12">
        <v>58.260507494603601</v>
      </c>
      <c r="M752" s="12">
        <v>72.569170749995806</v>
      </c>
      <c r="N752" s="12"/>
      <c r="O752" s="12"/>
    </row>
    <row r="753" spans="1:15" x14ac:dyDescent="0.3">
      <c r="A753" s="11" t="str">
        <f t="shared" si="11"/>
        <v>DISTRIBUCION VOLUMEN X CRITERIO (Consumiciones)Espum/Lambrusc/MoscaT.ESPAÑA</v>
      </c>
      <c r="B753" s="11" t="s">
        <v>47</v>
      </c>
      <c r="C753" s="11" t="s">
        <v>92</v>
      </c>
      <c r="D753" s="11" t="s">
        <v>142</v>
      </c>
      <c r="E753" s="12">
        <v>100</v>
      </c>
      <c r="F753" s="12">
        <v>100</v>
      </c>
      <c r="G753" s="12">
        <v>100</v>
      </c>
      <c r="H753" s="12">
        <v>100</v>
      </c>
      <c r="I753" s="12">
        <v>100</v>
      </c>
      <c r="J753" s="12">
        <v>100</v>
      </c>
      <c r="K753" s="12">
        <v>100</v>
      </c>
      <c r="L753" s="12">
        <v>100</v>
      </c>
      <c r="M753" s="12">
        <v>100</v>
      </c>
      <c r="N753" s="12"/>
      <c r="O753" s="12"/>
    </row>
    <row r="754" spans="1:15" x14ac:dyDescent="0.3">
      <c r="A754" s="11" t="str">
        <f t="shared" si="11"/>
        <v>DISTRIBUCION VOLUMEN X CRITERIO (Consumiciones)Espum/Lambrusc/MoscaBCN AM</v>
      </c>
      <c r="B754" s="11" t="s">
        <v>47</v>
      </c>
      <c r="C754" s="11" t="s">
        <v>92</v>
      </c>
      <c r="D754" s="11" t="s">
        <v>143</v>
      </c>
      <c r="E754" s="12">
        <v>7.9424466558710796</v>
      </c>
      <c r="F754" s="12">
        <v>5.68845882733625</v>
      </c>
      <c r="G754" s="12">
        <v>4.0414877329493004</v>
      </c>
      <c r="H754" s="12">
        <v>9.9366372625277908</v>
      </c>
      <c r="I754" s="12">
        <v>9.1211838421543803</v>
      </c>
      <c r="J754" s="12">
        <v>4.0848511980924096</v>
      </c>
      <c r="K754" s="12">
        <v>4.85122779519331</v>
      </c>
      <c r="L754" s="12">
        <v>4.7340145821516399</v>
      </c>
      <c r="M754" s="12">
        <v>8.5952153275039098</v>
      </c>
      <c r="N754" s="12"/>
      <c r="O754" s="12"/>
    </row>
    <row r="755" spans="1:15" x14ac:dyDescent="0.3">
      <c r="A755" s="11" t="str">
        <f t="shared" si="11"/>
        <v>DISTRIBUCION VOLUMEN X CRITERIO (Consumiciones)Espum/Lambrusc/MoscaREST.CAT ARAGON</v>
      </c>
      <c r="B755" s="11" t="s">
        <v>47</v>
      </c>
      <c r="C755" s="11" t="s">
        <v>92</v>
      </c>
      <c r="D755" s="11" t="s">
        <v>144</v>
      </c>
      <c r="E755" s="12">
        <v>13.780120107829701</v>
      </c>
      <c r="F755" s="12">
        <v>6.3510481456668</v>
      </c>
      <c r="G755" s="12">
        <v>10.287564393413099</v>
      </c>
      <c r="H755" s="12">
        <v>13.377521059117001</v>
      </c>
      <c r="I755" s="12">
        <v>9.9436681169783405</v>
      </c>
      <c r="J755" s="12">
        <v>13.665324996333601</v>
      </c>
      <c r="K755" s="12">
        <v>10.3958741095534</v>
      </c>
      <c r="L755" s="12">
        <v>15.5851029258839</v>
      </c>
      <c r="M755" s="12">
        <v>19.8897732201048</v>
      </c>
      <c r="N755" s="12"/>
      <c r="O755" s="12"/>
    </row>
    <row r="756" spans="1:15" x14ac:dyDescent="0.3">
      <c r="A756" s="11" t="str">
        <f t="shared" si="11"/>
        <v>DISTRIBUCION VOLUMEN X CRITERIO (Consumiciones)Espum/Lambrusc/MoscaLEVANTE</v>
      </c>
      <c r="B756" s="11" t="s">
        <v>47</v>
      </c>
      <c r="C756" s="11" t="s">
        <v>92</v>
      </c>
      <c r="D756" s="11" t="s">
        <v>145</v>
      </c>
      <c r="E756" s="12">
        <v>9.6497899828130098</v>
      </c>
      <c r="F756" s="12">
        <v>4.3896556893272098</v>
      </c>
      <c r="G756" s="12">
        <v>19.650103691737499</v>
      </c>
      <c r="H756" s="12">
        <v>23.1363766170041</v>
      </c>
      <c r="I756" s="12">
        <v>16.089194168050302</v>
      </c>
      <c r="J756" s="12">
        <v>17.513518135111902</v>
      </c>
      <c r="K756" s="12">
        <v>9.0214171294601897</v>
      </c>
      <c r="L756" s="12">
        <v>1.73625463816411</v>
      </c>
      <c r="M756" s="12">
        <v>5.1400865527572597</v>
      </c>
      <c r="N756" s="12"/>
      <c r="O756" s="12"/>
    </row>
    <row r="757" spans="1:15" x14ac:dyDescent="0.3">
      <c r="A757" s="11" t="str">
        <f t="shared" si="11"/>
        <v>DISTRIBUCION VOLUMEN X CRITERIO (Consumiciones)Espum/Lambrusc/MoscaANDALUCIA</v>
      </c>
      <c r="B757" s="11" t="s">
        <v>47</v>
      </c>
      <c r="C757" s="11" t="s">
        <v>92</v>
      </c>
      <c r="D757" s="11" t="s">
        <v>146</v>
      </c>
      <c r="E757" s="12">
        <v>9.4397609672027798</v>
      </c>
      <c r="F757" s="12">
        <v>23.337382544181899</v>
      </c>
      <c r="G757" s="12">
        <v>15.829339112887</v>
      </c>
      <c r="H757" s="12">
        <v>10.5538559602153</v>
      </c>
      <c r="I757" s="12">
        <v>23.825744446195099</v>
      </c>
      <c r="J757" s="12">
        <v>9.4792185576816301</v>
      </c>
      <c r="K757" s="12">
        <v>10.356138843361</v>
      </c>
      <c r="L757" s="12">
        <v>9.5783258886367904</v>
      </c>
      <c r="M757" s="12">
        <v>12.969034113139299</v>
      </c>
      <c r="N757" s="12"/>
      <c r="O757" s="12"/>
    </row>
    <row r="758" spans="1:15" x14ac:dyDescent="0.3">
      <c r="A758" s="11" t="str">
        <f t="shared" si="11"/>
        <v>DISTRIBUCION VOLUMEN X CRITERIO (Consumiciones)Espum/Lambrusc/MoscaMDD AM</v>
      </c>
      <c r="B758" s="11" t="s">
        <v>47</v>
      </c>
      <c r="C758" s="11" t="s">
        <v>92</v>
      </c>
      <c r="D758" s="11" t="s">
        <v>147</v>
      </c>
      <c r="E758" s="12">
        <v>7.6028764843442298</v>
      </c>
      <c r="F758" s="12">
        <v>10.812382629079501</v>
      </c>
      <c r="G758" s="12">
        <v>4.9104511142479099</v>
      </c>
      <c r="H758" s="12">
        <v>1.8919985610852399</v>
      </c>
      <c r="I758" s="12">
        <v>5.5126449806692399</v>
      </c>
      <c r="J758" s="12">
        <v>6.5235340534692901</v>
      </c>
      <c r="K758" s="12">
        <v>4.6970267173750502</v>
      </c>
      <c r="L758" s="12">
        <v>12.374067935810199</v>
      </c>
      <c r="M758" s="12">
        <v>8.9776336852827203</v>
      </c>
      <c r="N758" s="12"/>
      <c r="O758" s="12"/>
    </row>
    <row r="759" spans="1:15" x14ac:dyDescent="0.3">
      <c r="A759" s="11" t="str">
        <f t="shared" si="11"/>
        <v>DISTRIBUCION VOLUMEN X CRITERIO (Consumiciones)Espum/Lambrusc/MoscaRTO CENTRO</v>
      </c>
      <c r="B759" s="11" t="s">
        <v>47</v>
      </c>
      <c r="C759" s="11" t="s">
        <v>92</v>
      </c>
      <c r="D759" s="11" t="s">
        <v>148</v>
      </c>
      <c r="E759" s="12">
        <v>6.3124861752978099</v>
      </c>
      <c r="F759" s="12">
        <v>5.4406500341773496</v>
      </c>
      <c r="G759" s="12">
        <v>10.0836676098697</v>
      </c>
      <c r="H759" s="12">
        <v>5.4536391763475196</v>
      </c>
      <c r="I759" s="12">
        <v>3.1807522633345902</v>
      </c>
      <c r="J759" s="12">
        <v>5.6613759849520804</v>
      </c>
      <c r="K759" s="12">
        <v>7.6676333614457199</v>
      </c>
      <c r="L759" s="12">
        <v>4.9529174643127298</v>
      </c>
      <c r="M759" s="12">
        <v>1.66903848984935</v>
      </c>
      <c r="N759" s="12"/>
      <c r="O759" s="12"/>
    </row>
    <row r="760" spans="1:15" x14ac:dyDescent="0.3">
      <c r="A760" s="11" t="str">
        <f t="shared" si="11"/>
        <v>DISTRIBUCION VOLUMEN X CRITERIO (Consumiciones)Espum/Lambrusc/MoscaNORTE-CENTRO</v>
      </c>
      <c r="B760" s="11" t="s">
        <v>47</v>
      </c>
      <c r="C760" s="11" t="s">
        <v>92</v>
      </c>
      <c r="D760" s="11" t="s">
        <v>149</v>
      </c>
      <c r="E760" s="12">
        <v>38.039216614009597</v>
      </c>
      <c r="F760" s="12">
        <v>37.251481705539298</v>
      </c>
      <c r="G760" s="12">
        <v>30.561707946410099</v>
      </c>
      <c r="H760" s="12">
        <v>21.012052488833401</v>
      </c>
      <c r="I760" s="12">
        <v>23.375713541224801</v>
      </c>
      <c r="J760" s="12">
        <v>38.743275072897298</v>
      </c>
      <c r="K760" s="12">
        <v>47.198521182417601</v>
      </c>
      <c r="L760" s="12">
        <v>42.059197154471498</v>
      </c>
      <c r="M760" s="12">
        <v>37.967535421510298</v>
      </c>
      <c r="N760" s="12"/>
      <c r="O760" s="12"/>
    </row>
    <row r="761" spans="1:15" x14ac:dyDescent="0.3">
      <c r="A761" s="11" t="str">
        <f t="shared" si="11"/>
        <v>DISTRIBUCION VOLUMEN X CRITERIO (Consumiciones)Espum/Lambrusc/MoscaNOROESTE</v>
      </c>
      <c r="B761" s="11" t="s">
        <v>47</v>
      </c>
      <c r="C761" s="11" t="s">
        <v>92</v>
      </c>
      <c r="D761" s="11" t="s">
        <v>150</v>
      </c>
      <c r="E761" s="12">
        <v>7.2333089269428799</v>
      </c>
      <c r="F761" s="12">
        <v>6.72892975185162</v>
      </c>
      <c r="G761" s="12">
        <v>4.6357024222441803</v>
      </c>
      <c r="H761" s="12">
        <v>14.637912563840001</v>
      </c>
      <c r="I761" s="12">
        <v>8.9511095490298302</v>
      </c>
      <c r="J761" s="12">
        <v>4.3289305013184096</v>
      </c>
      <c r="K761" s="12">
        <v>5.8121714696412798</v>
      </c>
      <c r="L761" s="12">
        <v>8.9801135020797904</v>
      </c>
      <c r="M761" s="12">
        <v>4.7916951263343996</v>
      </c>
      <c r="N761" s="12"/>
      <c r="O761" s="12"/>
    </row>
    <row r="762" spans="1:15" x14ac:dyDescent="0.3">
      <c r="A762" s="11" t="str">
        <f t="shared" si="11"/>
        <v>DISTRIBUCION VOLUMEN X CRITERIO (Consumiciones)Espum/Lambrusc/Mosca&lt;2MIL</v>
      </c>
      <c r="B762" s="11" t="s">
        <v>47</v>
      </c>
      <c r="C762" s="11" t="s">
        <v>92</v>
      </c>
      <c r="D762" s="11" t="s">
        <v>151</v>
      </c>
      <c r="E762" s="12">
        <v>3.44697465244551</v>
      </c>
      <c r="F762" s="12">
        <v>3.6268721738198102</v>
      </c>
      <c r="G762" s="12">
        <v>9.6501036917375096</v>
      </c>
      <c r="H762" s="12">
        <v>6.6763254345538297</v>
      </c>
      <c r="I762" s="12">
        <v>0.63460144707978305</v>
      </c>
      <c r="J762" s="12">
        <v>8.0491373152778802</v>
      </c>
      <c r="K762" s="12">
        <v>9.3873820473242802</v>
      </c>
      <c r="L762" s="12">
        <v>8.6170442191340495</v>
      </c>
      <c r="M762" s="12">
        <v>2.8786391349498901</v>
      </c>
      <c r="N762" s="12"/>
      <c r="O762" s="12"/>
    </row>
    <row r="763" spans="1:15" x14ac:dyDescent="0.3">
      <c r="A763" s="11" t="str">
        <f t="shared" si="11"/>
        <v>DISTRIBUCION VOLUMEN X CRITERIO (Consumiciones)Espum/Lambrusc/Mosca2-5MIL</v>
      </c>
      <c r="B763" s="11" t="s">
        <v>47</v>
      </c>
      <c r="C763" s="11" t="s">
        <v>92</v>
      </c>
      <c r="D763" s="11" t="s">
        <v>152</v>
      </c>
      <c r="E763" s="12">
        <v>1.39054325313133</v>
      </c>
      <c r="F763" s="12">
        <v>1.1012328585698301</v>
      </c>
      <c r="G763" s="12">
        <v>2.8728818511539802</v>
      </c>
      <c r="H763" s="12">
        <v>2.4817784797045199</v>
      </c>
      <c r="I763" s="12">
        <v>0.89446558640666096</v>
      </c>
      <c r="J763" s="12">
        <v>2.4386852303649298</v>
      </c>
      <c r="K763" s="12">
        <v>0.73050034742665604</v>
      </c>
      <c r="L763" s="12">
        <v>3.45180814544337</v>
      </c>
      <c r="M763" s="12">
        <v>4.75118469583854</v>
      </c>
      <c r="N763" s="12"/>
      <c r="O763" s="12"/>
    </row>
    <row r="764" spans="1:15" x14ac:dyDescent="0.3">
      <c r="A764" s="11" t="str">
        <f t="shared" si="11"/>
        <v>DISTRIBUCION VOLUMEN X CRITERIO (Consumiciones)Espum/Lambrusc/Mosca5-10MIL</v>
      </c>
      <c r="B764" s="11" t="s">
        <v>47</v>
      </c>
      <c r="C764" s="11" t="s">
        <v>92</v>
      </c>
      <c r="D764" s="11" t="s">
        <v>153</v>
      </c>
      <c r="E764" s="12">
        <v>9.3691973215267907</v>
      </c>
      <c r="F764" s="12">
        <v>0.95356441325818997</v>
      </c>
      <c r="G764" s="12">
        <v>15.7966992653924</v>
      </c>
      <c r="H764" s="12">
        <v>13.4635482817433</v>
      </c>
      <c r="I764" s="12">
        <v>12.9536183054381</v>
      </c>
      <c r="J764" s="12">
        <v>12.121345264481601</v>
      </c>
      <c r="K764" s="12">
        <v>6.65217287526057</v>
      </c>
      <c r="L764" s="12" t="s">
        <v>134</v>
      </c>
      <c r="M764" s="12">
        <v>2.0469793406022099</v>
      </c>
      <c r="N764" s="12"/>
      <c r="O764" s="12"/>
    </row>
    <row r="765" spans="1:15" x14ac:dyDescent="0.3">
      <c r="A765" s="11" t="str">
        <f t="shared" si="11"/>
        <v>DISTRIBUCION VOLUMEN X CRITERIO (Consumiciones)Espum/Lambrusc/Mosca10-30MIL</v>
      </c>
      <c r="B765" s="11" t="s">
        <v>47</v>
      </c>
      <c r="C765" s="11" t="s">
        <v>92</v>
      </c>
      <c r="D765" s="11" t="s">
        <v>154</v>
      </c>
      <c r="E765" s="12">
        <v>15.000981775641799</v>
      </c>
      <c r="F765" s="12">
        <v>10.4372711100287</v>
      </c>
      <c r="G765" s="12">
        <v>14.384602199018</v>
      </c>
      <c r="H765" s="12">
        <v>15.2258323064762</v>
      </c>
      <c r="I765" s="12">
        <v>14.857855316260901</v>
      </c>
      <c r="J765" s="12">
        <v>14.216375661360001</v>
      </c>
      <c r="K765" s="12">
        <v>15.617743158877399</v>
      </c>
      <c r="L765" s="12">
        <v>13.555315276989999</v>
      </c>
      <c r="M765" s="12">
        <v>16.3000553056999</v>
      </c>
      <c r="N765" s="12"/>
      <c r="O765" s="12"/>
    </row>
    <row r="766" spans="1:15" x14ac:dyDescent="0.3">
      <c r="A766" s="11" t="str">
        <f t="shared" si="11"/>
        <v>DISTRIBUCION VOLUMEN X CRITERIO (Consumiciones)Espum/Lambrusc/Mosca30-100MIL</v>
      </c>
      <c r="B766" s="11" t="s">
        <v>47</v>
      </c>
      <c r="C766" s="11" t="s">
        <v>92</v>
      </c>
      <c r="D766" s="11" t="s">
        <v>155</v>
      </c>
      <c r="E766" s="12">
        <v>17.420071042704901</v>
      </c>
      <c r="F766" s="12">
        <v>18.274560751988901</v>
      </c>
      <c r="G766" s="12">
        <v>19.884289890152999</v>
      </c>
      <c r="H766" s="12">
        <v>24.590232734995102</v>
      </c>
      <c r="I766" s="12">
        <v>34.855334440256399</v>
      </c>
      <c r="J766" s="12">
        <v>24.046326516919699</v>
      </c>
      <c r="K766" s="12">
        <v>16.245411846453301</v>
      </c>
      <c r="L766" s="12">
        <v>24.815544349120799</v>
      </c>
      <c r="M766" s="12">
        <v>24.4748146861169</v>
      </c>
      <c r="N766" s="12"/>
      <c r="O766" s="12"/>
    </row>
    <row r="767" spans="1:15" x14ac:dyDescent="0.3">
      <c r="A767" s="11" t="str">
        <f t="shared" si="11"/>
        <v>DISTRIBUCION VOLUMEN X CRITERIO (Consumiciones)Espum/Lambrusc/Mosca100-200MIL</v>
      </c>
      <c r="B767" s="11" t="s">
        <v>47</v>
      </c>
      <c r="C767" s="11" t="s">
        <v>92</v>
      </c>
      <c r="D767" s="11" t="s">
        <v>156</v>
      </c>
      <c r="E767" s="12">
        <v>4.1054131323729299</v>
      </c>
      <c r="F767" s="12">
        <v>8.2212256592540598</v>
      </c>
      <c r="G767" s="12">
        <v>10.254599900528699</v>
      </c>
      <c r="H767" s="12">
        <v>5.3645842372568504</v>
      </c>
      <c r="I767" s="12">
        <v>13.4045097017367</v>
      </c>
      <c r="J767" s="12">
        <v>4.7331997798386096</v>
      </c>
      <c r="K767" s="12">
        <v>10.926057794822</v>
      </c>
      <c r="L767" s="12">
        <v>18.149195263755001</v>
      </c>
      <c r="M767" s="12">
        <v>8.0578083823281705</v>
      </c>
      <c r="N767" s="12"/>
      <c r="O767" s="12"/>
    </row>
    <row r="768" spans="1:15" x14ac:dyDescent="0.3">
      <c r="A768" s="11" t="str">
        <f t="shared" si="11"/>
        <v>DISTRIBUCION VOLUMEN X CRITERIO (Consumiciones)Espum/Lambrusc/Mosca200-500MIL</v>
      </c>
      <c r="B768" s="11" t="s">
        <v>47</v>
      </c>
      <c r="C768" s="11" t="s">
        <v>92</v>
      </c>
      <c r="D768" s="11" t="s">
        <v>157</v>
      </c>
      <c r="E768" s="12">
        <v>38.636201261640799</v>
      </c>
      <c r="F768" s="12">
        <v>40.381714126037501</v>
      </c>
      <c r="G768" s="12">
        <v>22.125609197073999</v>
      </c>
      <c r="H768" s="12">
        <v>21.7681848374358</v>
      </c>
      <c r="I768" s="12">
        <v>14.2661887505908</v>
      </c>
      <c r="J768" s="12">
        <v>25.3340866003768</v>
      </c>
      <c r="K768" s="12">
        <v>30.7667852160676</v>
      </c>
      <c r="L768" s="12">
        <v>23.003388518623598</v>
      </c>
      <c r="M768" s="12">
        <v>33.318819455404601</v>
      </c>
      <c r="N768" s="12"/>
      <c r="O768" s="12"/>
    </row>
    <row r="769" spans="1:15" x14ac:dyDescent="0.3">
      <c r="A769" s="11" t="str">
        <f t="shared" si="11"/>
        <v>DISTRIBUCION VOLUMEN X CRITERIO (Consumiciones)Espum/Lambrusc/Mosca&gt;500MIL</v>
      </c>
      <c r="B769" s="11" t="s">
        <v>47</v>
      </c>
      <c r="C769" s="11" t="s">
        <v>92</v>
      </c>
      <c r="D769" s="11" t="s">
        <v>158</v>
      </c>
      <c r="E769" s="12">
        <v>10.6306193348293</v>
      </c>
      <c r="F769" s="12">
        <v>17.003541927524601</v>
      </c>
      <c r="G769" s="12">
        <v>5.03123023721189</v>
      </c>
      <c r="H769" s="12">
        <v>10.4295207877427</v>
      </c>
      <c r="I769" s="12">
        <v>8.1334428136854502</v>
      </c>
      <c r="J769" s="12">
        <v>9.0608644125259197</v>
      </c>
      <c r="K769" s="12">
        <v>9.6739493658800502</v>
      </c>
      <c r="L769" s="12">
        <v>8.4076990570051109</v>
      </c>
      <c r="M769" s="12">
        <v>8.1717155775068893</v>
      </c>
      <c r="N769" s="12"/>
      <c r="O769" s="12"/>
    </row>
    <row r="770" spans="1:15" x14ac:dyDescent="0.3">
      <c r="A770" s="11" t="str">
        <f t="shared" si="11"/>
        <v>DISTRIBUCION VOLUMEN X CRITERIO (Consumiciones)Espum/Lambrusc/MoscaDE 15 A 19 AÑOS</v>
      </c>
      <c r="B770" s="11" t="s">
        <v>47</v>
      </c>
      <c r="C770" s="11" t="s">
        <v>92</v>
      </c>
      <c r="D770" s="11" t="s">
        <v>159</v>
      </c>
      <c r="E770" s="12" t="s">
        <v>134</v>
      </c>
      <c r="F770" s="12">
        <v>1.73298203518447</v>
      </c>
      <c r="G770" s="12" t="s">
        <v>134</v>
      </c>
      <c r="H770" s="12" t="s">
        <v>134</v>
      </c>
      <c r="I770" s="12">
        <v>2.0208299499460698</v>
      </c>
      <c r="J770" s="12" t="s">
        <v>134</v>
      </c>
      <c r="K770" s="12" t="s">
        <v>134</v>
      </c>
      <c r="L770" s="12" t="s">
        <v>134</v>
      </c>
      <c r="M770" s="12" t="s">
        <v>134</v>
      </c>
      <c r="N770" s="12"/>
      <c r="O770" s="12"/>
    </row>
    <row r="771" spans="1:15" x14ac:dyDescent="0.3">
      <c r="A771" s="11" t="str">
        <f t="shared" si="11"/>
        <v>DISTRIBUCION VOLUMEN X CRITERIO (Consumiciones)Espum/Lambrusc/MoscaDE 20 A 24 AÑOS</v>
      </c>
      <c r="B771" s="11" t="s">
        <v>47</v>
      </c>
      <c r="C771" s="11" t="s">
        <v>92</v>
      </c>
      <c r="D771" s="11" t="s">
        <v>160</v>
      </c>
      <c r="E771" s="12">
        <v>29.342115691022201</v>
      </c>
      <c r="F771" s="12">
        <v>20.854516091004399</v>
      </c>
      <c r="G771" s="12">
        <v>24.7200582803404</v>
      </c>
      <c r="H771" s="12">
        <v>17.294035603673599</v>
      </c>
      <c r="I771" s="12">
        <v>13.167444340754599</v>
      </c>
      <c r="J771" s="12">
        <v>24.1638587380857</v>
      </c>
      <c r="K771" s="12">
        <v>8.1312821900079104</v>
      </c>
      <c r="L771" s="12" t="s">
        <v>134</v>
      </c>
      <c r="M771" s="12" t="s">
        <v>134</v>
      </c>
      <c r="N771" s="12"/>
      <c r="O771" s="12"/>
    </row>
    <row r="772" spans="1:15" x14ac:dyDescent="0.3">
      <c r="A772" s="11" t="str">
        <f t="shared" ref="A772:A835" si="12">B772&amp;C772&amp;D772</f>
        <v>DISTRIBUCION VOLUMEN X CRITERIO (Consumiciones)Espum/Lambrusc/MoscaDE 25 A 34 AÑOS</v>
      </c>
      <c r="B772" s="11" t="s">
        <v>47</v>
      </c>
      <c r="C772" s="11" t="s">
        <v>92</v>
      </c>
      <c r="D772" s="11" t="s">
        <v>161</v>
      </c>
      <c r="E772" s="12">
        <v>3.1775564905424201</v>
      </c>
      <c r="F772" s="12">
        <v>8.8998242377287795</v>
      </c>
      <c r="G772" s="12">
        <v>4.4028109096434003</v>
      </c>
      <c r="H772" s="12">
        <v>2.3193515101504998</v>
      </c>
      <c r="I772" s="12">
        <v>7.3437420465150103</v>
      </c>
      <c r="J772" s="12">
        <v>1.22368468708642</v>
      </c>
      <c r="K772" s="12">
        <v>8.2713799998939201</v>
      </c>
      <c r="L772" s="12">
        <v>3.8138153774343002</v>
      </c>
      <c r="M772" s="12">
        <v>16.950606837482098</v>
      </c>
      <c r="N772" s="12"/>
      <c r="O772" s="12"/>
    </row>
    <row r="773" spans="1:15" x14ac:dyDescent="0.3">
      <c r="A773" s="11" t="str">
        <f t="shared" si="12"/>
        <v>DISTRIBUCION VOLUMEN X CRITERIO (Consumiciones)Espum/Lambrusc/MoscaDE 35 A 49 AÑOS</v>
      </c>
      <c r="B773" s="11" t="s">
        <v>47</v>
      </c>
      <c r="C773" s="11" t="s">
        <v>92</v>
      </c>
      <c r="D773" s="11" t="s">
        <v>162</v>
      </c>
      <c r="E773" s="12">
        <v>9.8960323252587195</v>
      </c>
      <c r="F773" s="12">
        <v>18.799038668184799</v>
      </c>
      <c r="G773" s="12">
        <v>16.795892846244001</v>
      </c>
      <c r="H773" s="12">
        <v>22.190944934688702</v>
      </c>
      <c r="I773" s="12">
        <v>15.2644314091454</v>
      </c>
      <c r="J773" s="12">
        <v>18.2186877122274</v>
      </c>
      <c r="K773" s="12">
        <v>14.362697516032</v>
      </c>
      <c r="L773" s="12">
        <v>21.656740404613299</v>
      </c>
      <c r="M773" s="12">
        <v>20.292782009334299</v>
      </c>
      <c r="N773" s="12"/>
      <c r="O773" s="12"/>
    </row>
    <row r="774" spans="1:15" x14ac:dyDescent="0.3">
      <c r="A774" s="11" t="str">
        <f t="shared" si="12"/>
        <v>DISTRIBUCION VOLUMEN X CRITERIO (Consumiciones)Espum/Lambrusc/MoscaDE 50 A 59 AÑOS</v>
      </c>
      <c r="B774" s="11" t="s">
        <v>47</v>
      </c>
      <c r="C774" s="11" t="s">
        <v>92</v>
      </c>
      <c r="D774" s="11" t="s">
        <v>163</v>
      </c>
      <c r="E774" s="12">
        <v>20.474919180938901</v>
      </c>
      <c r="F774" s="12">
        <v>18.3763456874692</v>
      </c>
      <c r="G774" s="12">
        <v>20.797504385959201</v>
      </c>
      <c r="H774" s="12">
        <v>18.925704981453499</v>
      </c>
      <c r="I774" s="12">
        <v>32.479130055386499</v>
      </c>
      <c r="J774" s="12">
        <v>18.862992283070099</v>
      </c>
      <c r="K774" s="12">
        <v>20.864184024738901</v>
      </c>
      <c r="L774" s="12">
        <v>27.285366739931899</v>
      </c>
      <c r="M774" s="12">
        <v>19.5833239388799</v>
      </c>
      <c r="N774" s="12"/>
      <c r="O774" s="12"/>
    </row>
    <row r="775" spans="1:15" x14ac:dyDescent="0.3">
      <c r="A775" s="11" t="str">
        <f t="shared" si="12"/>
        <v>DISTRIBUCION VOLUMEN X CRITERIO (Consumiciones)Espum/Lambrusc/MoscaDE 60 A 75 AÑOS</v>
      </c>
      <c r="B775" s="11" t="s">
        <v>47</v>
      </c>
      <c r="C775" s="11" t="s">
        <v>92</v>
      </c>
      <c r="D775" s="11" t="s">
        <v>164</v>
      </c>
      <c r="E775" s="12">
        <v>37.1093804522555</v>
      </c>
      <c r="F775" s="12">
        <v>31.337272905006401</v>
      </c>
      <c r="G775" s="12">
        <v>33.2837491607917</v>
      </c>
      <c r="H775" s="12">
        <v>39.2699716476994</v>
      </c>
      <c r="I775" s="12">
        <v>29.7244428015659</v>
      </c>
      <c r="J775" s="12">
        <v>37.530802110651898</v>
      </c>
      <c r="K775" s="12">
        <v>48.370462899606999</v>
      </c>
      <c r="L775" s="12">
        <v>47.244066399603</v>
      </c>
      <c r="M775" s="12">
        <v>43.173293845682501</v>
      </c>
      <c r="N775" s="12"/>
      <c r="O775" s="12"/>
    </row>
    <row r="776" spans="1:15" x14ac:dyDescent="0.3">
      <c r="A776" s="11" t="str">
        <f t="shared" si="12"/>
        <v>DISTRIBUCION VOLUMEN X CRITERIO (Consumiciones)Espum/Lambrusc/MoscaNIVEL ALTO</v>
      </c>
      <c r="B776" s="11" t="s">
        <v>47</v>
      </c>
      <c r="C776" s="11" t="s">
        <v>92</v>
      </c>
      <c r="D776" s="11" t="s">
        <v>165</v>
      </c>
      <c r="E776" s="12">
        <v>11.7848562881547</v>
      </c>
      <c r="F776" s="12">
        <v>15.739416787504201</v>
      </c>
      <c r="G776" s="12">
        <v>19.6383515286253</v>
      </c>
      <c r="H776" s="12">
        <v>16.789389896988201</v>
      </c>
      <c r="I776" s="12">
        <v>14.015234332392</v>
      </c>
      <c r="J776" s="12">
        <v>8.7441953807669908</v>
      </c>
      <c r="K776" s="12">
        <v>10.4990943037941</v>
      </c>
      <c r="L776" s="12">
        <v>7.2831399780204196</v>
      </c>
      <c r="M776" s="12">
        <v>14.707178202392299</v>
      </c>
      <c r="N776" s="12"/>
      <c r="O776" s="12"/>
    </row>
    <row r="777" spans="1:15" x14ac:dyDescent="0.3">
      <c r="A777" s="11" t="str">
        <f t="shared" si="12"/>
        <v>DISTRIBUCION VOLUMEN X CRITERIO (Consumiciones)Espum/Lambrusc/MoscaNIVEL MEDIO ALTO</v>
      </c>
      <c r="B777" s="11" t="s">
        <v>47</v>
      </c>
      <c r="C777" s="11" t="s">
        <v>92</v>
      </c>
      <c r="D777" s="11" t="s">
        <v>166</v>
      </c>
      <c r="E777" s="12">
        <v>39.7985053353</v>
      </c>
      <c r="F777" s="12">
        <v>30.5510678419081</v>
      </c>
      <c r="G777" s="12">
        <v>22.355646427407301</v>
      </c>
      <c r="H777" s="12">
        <v>19.698522114636699</v>
      </c>
      <c r="I777" s="12">
        <v>20.391578092618001</v>
      </c>
      <c r="J777" s="12">
        <v>21.845900087815199</v>
      </c>
      <c r="K777" s="12">
        <v>13.436825369041401</v>
      </c>
      <c r="L777" s="12">
        <v>7.4874961594819398</v>
      </c>
      <c r="M777" s="12">
        <v>22.7112259960663</v>
      </c>
      <c r="N777" s="12"/>
      <c r="O777" s="12"/>
    </row>
    <row r="778" spans="1:15" x14ac:dyDescent="0.3">
      <c r="A778" s="11" t="str">
        <f t="shared" si="12"/>
        <v>DISTRIBUCION VOLUMEN X CRITERIO (Consumiciones)Espum/Lambrusc/MoscaNIVEL MEDIO</v>
      </c>
      <c r="B778" s="11" t="s">
        <v>47</v>
      </c>
      <c r="C778" s="11" t="s">
        <v>92</v>
      </c>
      <c r="D778" s="11" t="s">
        <v>167</v>
      </c>
      <c r="E778" s="12">
        <v>13.847076023737699</v>
      </c>
      <c r="F778" s="12">
        <v>18.095606331322799</v>
      </c>
      <c r="G778" s="12">
        <v>14.561157347829001</v>
      </c>
      <c r="H778" s="12">
        <v>19.686310272305199</v>
      </c>
      <c r="I778" s="12">
        <v>22.316812303814</v>
      </c>
      <c r="J778" s="12">
        <v>24.0003764356061</v>
      </c>
      <c r="K778" s="12">
        <v>10.2903797293785</v>
      </c>
      <c r="L778" s="12">
        <v>9.9408707931556108</v>
      </c>
      <c r="M778" s="12">
        <v>16.459234924554799</v>
      </c>
      <c r="N778" s="12"/>
      <c r="O778" s="12"/>
    </row>
    <row r="779" spans="1:15" x14ac:dyDescent="0.3">
      <c r="A779" s="11" t="str">
        <f t="shared" si="12"/>
        <v>DISTRIBUCION VOLUMEN X CRITERIO (Consumiciones)Espum/Lambrusc/MoscaNIVEL MEDIO BAJO</v>
      </c>
      <c r="B779" s="11" t="s">
        <v>47</v>
      </c>
      <c r="C779" s="11" t="s">
        <v>92</v>
      </c>
      <c r="D779" s="11" t="s">
        <v>168</v>
      </c>
      <c r="E779" s="12">
        <v>11.8490857066478</v>
      </c>
      <c r="F779" s="12">
        <v>18.120105350634301</v>
      </c>
      <c r="G779" s="12">
        <v>29.403606940139301</v>
      </c>
      <c r="H779" s="12">
        <v>25.038686611624001</v>
      </c>
      <c r="I779" s="12">
        <v>28.544169868259999</v>
      </c>
      <c r="J779" s="12">
        <v>29.333613977754698</v>
      </c>
      <c r="K779" s="12">
        <v>23.691169528295401</v>
      </c>
      <c r="L779" s="12">
        <v>28.861530121478499</v>
      </c>
      <c r="M779" s="12">
        <v>20.2218660434939</v>
      </c>
      <c r="N779" s="12"/>
      <c r="O779" s="12"/>
    </row>
    <row r="780" spans="1:15" x14ac:dyDescent="0.3">
      <c r="A780" s="11" t="str">
        <f t="shared" si="12"/>
        <v>DISTRIBUCION VOLUMEN X CRITERIO (Consumiciones)Espum/Lambrusc/MoscaNIVEL BAJO</v>
      </c>
      <c r="B780" s="11" t="s">
        <v>47</v>
      </c>
      <c r="C780" s="11" t="s">
        <v>92</v>
      </c>
      <c r="D780" s="11" t="s">
        <v>169</v>
      </c>
      <c r="E780" s="12">
        <v>22.720482560470899</v>
      </c>
      <c r="F780" s="12">
        <v>17.493784283466798</v>
      </c>
      <c r="G780" s="12">
        <v>14.041257234722501</v>
      </c>
      <c r="H780" s="12">
        <v>18.787091104445999</v>
      </c>
      <c r="I780" s="12">
        <v>14.732223582310199</v>
      </c>
      <c r="J780" s="12">
        <v>16.075931930467501</v>
      </c>
      <c r="K780" s="12">
        <v>42.082537699770299</v>
      </c>
      <c r="L780" s="12">
        <v>46.426951869446</v>
      </c>
      <c r="M780" s="12">
        <v>25.900508096250501</v>
      </c>
      <c r="N780" s="12"/>
      <c r="O780" s="12"/>
    </row>
    <row r="781" spans="1:15" x14ac:dyDescent="0.3">
      <c r="A781" s="11" t="str">
        <f t="shared" si="12"/>
        <v>DISTRIBUCION VOLUMEN X CRITERIO (Consumiciones)Espum/Lambrusc/MoscaHOMBRE</v>
      </c>
      <c r="B781" s="11" t="s">
        <v>47</v>
      </c>
      <c r="C781" s="11" t="s">
        <v>92</v>
      </c>
      <c r="D781" s="11" t="s">
        <v>170</v>
      </c>
      <c r="E781" s="12">
        <v>50.760000804346298</v>
      </c>
      <c r="F781" s="12">
        <v>47.869633198742399</v>
      </c>
      <c r="G781" s="12">
        <v>54.259289078539503</v>
      </c>
      <c r="H781" s="12">
        <v>53.023014747298497</v>
      </c>
      <c r="I781" s="12">
        <v>42.960811285768003</v>
      </c>
      <c r="J781" s="12">
        <v>53.613817442981002</v>
      </c>
      <c r="K781" s="12">
        <v>36.823021922356801</v>
      </c>
      <c r="L781" s="12">
        <v>31.387195121951201</v>
      </c>
      <c r="M781" s="12">
        <v>47.813143658213399</v>
      </c>
      <c r="N781" s="12"/>
      <c r="O781" s="12"/>
    </row>
    <row r="782" spans="1:15" x14ac:dyDescent="0.3">
      <c r="A782" s="11" t="str">
        <f t="shared" si="12"/>
        <v>DISTRIBUCION VOLUMEN X CRITERIO (Consumiciones)Espum/Lambrusc/MoscaMUJER</v>
      </c>
      <c r="B782" s="11" t="s">
        <v>47</v>
      </c>
      <c r="C782" s="11" t="s">
        <v>92</v>
      </c>
      <c r="D782" s="11" t="s">
        <v>171</v>
      </c>
      <c r="E782" s="12">
        <v>49.240005109964798</v>
      </c>
      <c r="F782" s="12">
        <v>52.130371652548597</v>
      </c>
      <c r="G782" s="12">
        <v>45.740723907276099</v>
      </c>
      <c r="H782" s="12">
        <v>46.976985252701503</v>
      </c>
      <c r="I782" s="12">
        <v>57.039200833828197</v>
      </c>
      <c r="J782" s="12">
        <v>46.386206306899503</v>
      </c>
      <c r="K782" s="12">
        <v>63.176991338202598</v>
      </c>
      <c r="L782" s="12">
        <v>68.612797492437096</v>
      </c>
      <c r="M782" s="12">
        <v>52.186869604544299</v>
      </c>
      <c r="N782" s="12"/>
      <c r="O782" s="12"/>
    </row>
    <row r="783" spans="1:15" x14ac:dyDescent="0.3">
      <c r="A783" s="11" t="str">
        <f t="shared" si="12"/>
        <v>DISTRIBUCION VOLUMEN X CRITERIO (Consumiciones)SidraT.ESPAÑA</v>
      </c>
      <c r="B783" s="11" t="s">
        <v>47</v>
      </c>
      <c r="C783" s="11" t="s">
        <v>93</v>
      </c>
      <c r="D783" s="11" t="s">
        <v>142</v>
      </c>
      <c r="E783" s="12">
        <v>100</v>
      </c>
      <c r="F783" s="12">
        <v>100</v>
      </c>
      <c r="G783" s="12">
        <v>100</v>
      </c>
      <c r="H783" s="12">
        <v>100</v>
      </c>
      <c r="I783" s="12">
        <v>100</v>
      </c>
      <c r="J783" s="12">
        <v>100</v>
      </c>
      <c r="K783" s="12">
        <v>100</v>
      </c>
      <c r="L783" s="12">
        <v>100</v>
      </c>
      <c r="M783" s="12">
        <v>100</v>
      </c>
      <c r="N783" s="12"/>
      <c r="O783" s="12"/>
    </row>
    <row r="784" spans="1:15" x14ac:dyDescent="0.3">
      <c r="A784" s="11" t="str">
        <f t="shared" si="12"/>
        <v>DISTRIBUCION VOLUMEN X CRITERIO (Consumiciones)SidraBCN AM</v>
      </c>
      <c r="B784" s="11" t="s">
        <v>47</v>
      </c>
      <c r="C784" s="11" t="s">
        <v>93</v>
      </c>
      <c r="D784" s="11" t="s">
        <v>143</v>
      </c>
      <c r="E784" s="12">
        <v>1.28266098028965</v>
      </c>
      <c r="F784" s="12">
        <v>0.59814634792314803</v>
      </c>
      <c r="G784" s="12">
        <v>0.57709068482306702</v>
      </c>
      <c r="H784" s="12">
        <v>1.0321769908545</v>
      </c>
      <c r="I784" s="12">
        <v>0.77165775063653097</v>
      </c>
      <c r="J784" s="12">
        <v>1.65992729420476</v>
      </c>
      <c r="K784" s="12">
        <v>0.124622567277292</v>
      </c>
      <c r="L784" s="12">
        <v>2.69996907088407</v>
      </c>
      <c r="M784" s="12">
        <v>1.89143120010333</v>
      </c>
      <c r="N784" s="12"/>
      <c r="O784" s="12"/>
    </row>
    <row r="785" spans="1:15" x14ac:dyDescent="0.3">
      <c r="A785" s="11" t="str">
        <f t="shared" si="12"/>
        <v>DISTRIBUCION VOLUMEN X CRITERIO (Consumiciones)SidraREST.CAT ARAGON</v>
      </c>
      <c r="B785" s="11" t="s">
        <v>47</v>
      </c>
      <c r="C785" s="11" t="s">
        <v>93</v>
      </c>
      <c r="D785" s="11" t="s">
        <v>144</v>
      </c>
      <c r="E785" s="12">
        <v>5.2997644130853603</v>
      </c>
      <c r="F785" s="12">
        <v>1.9998422557252</v>
      </c>
      <c r="G785" s="12">
        <v>2.5417966712062898</v>
      </c>
      <c r="H785" s="12">
        <v>0.979726220217081</v>
      </c>
      <c r="I785" s="12">
        <v>2.3331749269875202</v>
      </c>
      <c r="J785" s="12">
        <v>1.85504305331189</v>
      </c>
      <c r="K785" s="12">
        <v>3.1539786619930799</v>
      </c>
      <c r="L785" s="12">
        <v>1.9585567469971901</v>
      </c>
      <c r="M785" s="12">
        <v>2.58523931137786</v>
      </c>
      <c r="N785" s="12"/>
      <c r="O785" s="12"/>
    </row>
    <row r="786" spans="1:15" x14ac:dyDescent="0.3">
      <c r="A786" s="11" t="str">
        <f t="shared" si="12"/>
        <v>DISTRIBUCION VOLUMEN X CRITERIO (Consumiciones)SidraLEVANTE</v>
      </c>
      <c r="B786" s="11" t="s">
        <v>47</v>
      </c>
      <c r="C786" s="11" t="s">
        <v>93</v>
      </c>
      <c r="D786" s="11" t="s">
        <v>145</v>
      </c>
      <c r="E786" s="12">
        <v>3.9950155597625798</v>
      </c>
      <c r="F786" s="12">
        <v>1.9934831896474901</v>
      </c>
      <c r="G786" s="12">
        <v>4.3705347474237399</v>
      </c>
      <c r="H786" s="12">
        <v>3.37458397587953</v>
      </c>
      <c r="I786" s="12">
        <v>4.2434403334436999</v>
      </c>
      <c r="J786" s="12">
        <v>2.4912483608383198</v>
      </c>
      <c r="K786" s="12">
        <v>6.7675807777312302</v>
      </c>
      <c r="L786" s="12">
        <v>4.0404404799564304</v>
      </c>
      <c r="M786" s="12">
        <v>3.6045770666255699</v>
      </c>
      <c r="N786" s="12"/>
      <c r="O786" s="12"/>
    </row>
    <row r="787" spans="1:15" x14ac:dyDescent="0.3">
      <c r="A787" s="11" t="str">
        <f t="shared" si="12"/>
        <v>DISTRIBUCION VOLUMEN X CRITERIO (Consumiciones)SidraANDALUCIA</v>
      </c>
      <c r="B787" s="11" t="s">
        <v>47</v>
      </c>
      <c r="C787" s="11" t="s">
        <v>93</v>
      </c>
      <c r="D787" s="11" t="s">
        <v>146</v>
      </c>
      <c r="E787" s="12">
        <v>4.3107620788748502</v>
      </c>
      <c r="F787" s="12">
        <v>3.0521153249571298</v>
      </c>
      <c r="G787" s="12">
        <v>2.2260534178595499</v>
      </c>
      <c r="H787" s="12">
        <v>3.0319070264469299</v>
      </c>
      <c r="I787" s="12">
        <v>3.6581881081444898</v>
      </c>
      <c r="J787" s="12">
        <v>1.9345042327708499</v>
      </c>
      <c r="K787" s="12">
        <v>3.3645371156425701</v>
      </c>
      <c r="L787" s="12">
        <v>2.8760905597464999</v>
      </c>
      <c r="M787" s="12">
        <v>3.1015031034224898</v>
      </c>
      <c r="N787" s="12"/>
      <c r="O787" s="12"/>
    </row>
    <row r="788" spans="1:15" x14ac:dyDescent="0.3">
      <c r="A788" s="11" t="str">
        <f t="shared" si="12"/>
        <v>DISTRIBUCION VOLUMEN X CRITERIO (Consumiciones)SidraMDD AM</v>
      </c>
      <c r="B788" s="11" t="s">
        <v>47</v>
      </c>
      <c r="C788" s="11" t="s">
        <v>93</v>
      </c>
      <c r="D788" s="11" t="s">
        <v>147</v>
      </c>
      <c r="E788" s="12">
        <v>5.4127014130292501</v>
      </c>
      <c r="F788" s="12">
        <v>3.6099474794470301</v>
      </c>
      <c r="G788" s="12">
        <v>4.11226294806941</v>
      </c>
      <c r="H788" s="12">
        <v>2.9295318412834299</v>
      </c>
      <c r="I788" s="12">
        <v>4.9390423378872699</v>
      </c>
      <c r="J788" s="12">
        <v>7.7446792892334502</v>
      </c>
      <c r="K788" s="12">
        <v>7.2679607050145698</v>
      </c>
      <c r="L788" s="12">
        <v>6.4040946272336603</v>
      </c>
      <c r="M788" s="12">
        <v>5.5590228128179602</v>
      </c>
      <c r="N788" s="12"/>
      <c r="O788" s="12"/>
    </row>
    <row r="789" spans="1:15" x14ac:dyDescent="0.3">
      <c r="A789" s="11" t="str">
        <f t="shared" si="12"/>
        <v>DISTRIBUCION VOLUMEN X CRITERIO (Consumiciones)SidraRTO CENTRO</v>
      </c>
      <c r="B789" s="11" t="s">
        <v>47</v>
      </c>
      <c r="C789" s="11" t="s">
        <v>93</v>
      </c>
      <c r="D789" s="11" t="s">
        <v>148</v>
      </c>
      <c r="E789" s="12">
        <v>5.8048359801173701</v>
      </c>
      <c r="F789" s="12">
        <v>5.1580114765682001</v>
      </c>
      <c r="G789" s="12">
        <v>3.39523179356839</v>
      </c>
      <c r="H789" s="12">
        <v>4.7570662347641504</v>
      </c>
      <c r="I789" s="12">
        <v>3.4688698321590099</v>
      </c>
      <c r="J789" s="12">
        <v>9.0450839864750208</v>
      </c>
      <c r="K789" s="12">
        <v>7.9774470675278</v>
      </c>
      <c r="L789" s="12">
        <v>4.4928567840945002</v>
      </c>
      <c r="M789" s="12">
        <v>5.1421399225447404</v>
      </c>
      <c r="N789" s="12"/>
      <c r="O789" s="12"/>
    </row>
    <row r="790" spans="1:15" x14ac:dyDescent="0.3">
      <c r="A790" s="11" t="str">
        <f t="shared" si="12"/>
        <v>DISTRIBUCION VOLUMEN X CRITERIO (Consumiciones)SidraNORTE-CENTRO</v>
      </c>
      <c r="B790" s="11" t="s">
        <v>47</v>
      </c>
      <c r="C790" s="11" t="s">
        <v>93</v>
      </c>
      <c r="D790" s="11" t="s">
        <v>149</v>
      </c>
      <c r="E790" s="12">
        <v>12.399993699305201</v>
      </c>
      <c r="F790" s="12">
        <v>12.015397096004101</v>
      </c>
      <c r="G790" s="12">
        <v>14.164906620435399</v>
      </c>
      <c r="H790" s="12">
        <v>14.0131166828427</v>
      </c>
      <c r="I790" s="12">
        <v>17.9201523534744</v>
      </c>
      <c r="J790" s="12">
        <v>14.320660194194501</v>
      </c>
      <c r="K790" s="12">
        <v>14.5030721237541</v>
      </c>
      <c r="L790" s="12">
        <v>19.532379964629801</v>
      </c>
      <c r="M790" s="12">
        <v>13.860877388184999</v>
      </c>
      <c r="N790" s="12"/>
      <c r="O790" s="12"/>
    </row>
    <row r="791" spans="1:15" x14ac:dyDescent="0.3">
      <c r="A791" s="11" t="str">
        <f t="shared" si="12"/>
        <v>DISTRIBUCION VOLUMEN X CRITERIO (Consumiciones)SidraNOROESTE</v>
      </c>
      <c r="B791" s="11" t="s">
        <v>47</v>
      </c>
      <c r="C791" s="11" t="s">
        <v>93</v>
      </c>
      <c r="D791" s="11" t="s">
        <v>150</v>
      </c>
      <c r="E791" s="12">
        <v>61.4942688289863</v>
      </c>
      <c r="F791" s="12">
        <v>71.573058846344907</v>
      </c>
      <c r="G791" s="12">
        <v>68.612134202826795</v>
      </c>
      <c r="H791" s="12">
        <v>69.881882971341398</v>
      </c>
      <c r="I791" s="12">
        <v>62.665472918215698</v>
      </c>
      <c r="J791" s="12">
        <v>60.948855787769297</v>
      </c>
      <c r="K791" s="12">
        <v>56.840804242839901</v>
      </c>
      <c r="L791" s="12">
        <v>57.9956170534862</v>
      </c>
      <c r="M791" s="12">
        <v>64.255212594071395</v>
      </c>
      <c r="N791" s="12"/>
      <c r="O791" s="12"/>
    </row>
    <row r="792" spans="1:15" x14ac:dyDescent="0.3">
      <c r="A792" s="11" t="str">
        <f t="shared" si="12"/>
        <v>DISTRIBUCION VOLUMEN X CRITERIO (Consumiciones)Sidra&lt;2MIL</v>
      </c>
      <c r="B792" s="11" t="s">
        <v>47</v>
      </c>
      <c r="C792" s="11" t="s">
        <v>93</v>
      </c>
      <c r="D792" s="11" t="s">
        <v>151</v>
      </c>
      <c r="E792" s="12">
        <v>2.04790300080432</v>
      </c>
      <c r="F792" s="12">
        <v>1.2425890720188899</v>
      </c>
      <c r="G792" s="12">
        <v>1.21225847399076</v>
      </c>
      <c r="H792" s="12">
        <v>1.5039736906308201</v>
      </c>
      <c r="I792" s="12">
        <v>0.78882242316545004</v>
      </c>
      <c r="J792" s="12">
        <v>0.21529057708470201</v>
      </c>
      <c r="K792" s="12" t="s">
        <v>134</v>
      </c>
      <c r="L792" s="12">
        <v>0.65386565484692705</v>
      </c>
      <c r="M792" s="12">
        <v>1.06405615846377</v>
      </c>
      <c r="N792" s="12"/>
      <c r="O792" s="12"/>
    </row>
    <row r="793" spans="1:15" x14ac:dyDescent="0.3">
      <c r="A793" s="11" t="str">
        <f t="shared" si="12"/>
        <v>DISTRIBUCION VOLUMEN X CRITERIO (Consumiciones)Sidra2-5MIL</v>
      </c>
      <c r="B793" s="11" t="s">
        <v>47</v>
      </c>
      <c r="C793" s="11" t="s">
        <v>93</v>
      </c>
      <c r="D793" s="11" t="s">
        <v>152</v>
      </c>
      <c r="E793" s="12">
        <v>3.1337302771025901</v>
      </c>
      <c r="F793" s="12">
        <v>1.02080543913015</v>
      </c>
      <c r="G793" s="12">
        <v>0.88278428645506302</v>
      </c>
      <c r="H793" s="12">
        <v>1.8228084962784901</v>
      </c>
      <c r="I793" s="12">
        <v>1.05996825895486</v>
      </c>
      <c r="J793" s="12">
        <v>0.67800665762227696</v>
      </c>
      <c r="K793" s="12">
        <v>1.1164608208428499</v>
      </c>
      <c r="L793" s="12">
        <v>2.6783874211021201</v>
      </c>
      <c r="M793" s="12">
        <v>1.22714809183139</v>
      </c>
      <c r="N793" s="12"/>
      <c r="O793" s="12"/>
    </row>
    <row r="794" spans="1:15" x14ac:dyDescent="0.3">
      <c r="A794" s="11" t="str">
        <f t="shared" si="12"/>
        <v>DISTRIBUCION VOLUMEN X CRITERIO (Consumiciones)Sidra5-10MIL</v>
      </c>
      <c r="B794" s="11" t="s">
        <v>47</v>
      </c>
      <c r="C794" s="11" t="s">
        <v>93</v>
      </c>
      <c r="D794" s="11" t="s">
        <v>153</v>
      </c>
      <c r="E794" s="12">
        <v>2.7498259925317101</v>
      </c>
      <c r="F794" s="12">
        <v>1.5959205627616599</v>
      </c>
      <c r="G794" s="12">
        <v>1.2152945124963399</v>
      </c>
      <c r="H794" s="12">
        <v>2.0876654691049601</v>
      </c>
      <c r="I794" s="12">
        <v>3.31846350493799</v>
      </c>
      <c r="J794" s="12">
        <v>1.55703741390226</v>
      </c>
      <c r="K794" s="12">
        <v>0.814006260864929</v>
      </c>
      <c r="L794" s="12">
        <v>1.2136488161902901</v>
      </c>
      <c r="M794" s="12">
        <v>4.0211143768114601</v>
      </c>
      <c r="N794" s="12"/>
      <c r="O794" s="12"/>
    </row>
    <row r="795" spans="1:15" x14ac:dyDescent="0.3">
      <c r="A795" s="11" t="str">
        <f t="shared" si="12"/>
        <v>DISTRIBUCION VOLUMEN X CRITERIO (Consumiciones)Sidra10-30MIL</v>
      </c>
      <c r="B795" s="11" t="s">
        <v>47</v>
      </c>
      <c r="C795" s="11" t="s">
        <v>93</v>
      </c>
      <c r="D795" s="11" t="s">
        <v>154</v>
      </c>
      <c r="E795" s="12">
        <v>10.011124664167999</v>
      </c>
      <c r="F795" s="12">
        <v>9.5770817734893097</v>
      </c>
      <c r="G795" s="12">
        <v>10.4508577891004</v>
      </c>
      <c r="H795" s="12">
        <v>13.4550807955134</v>
      </c>
      <c r="I795" s="12">
        <v>14.395860225605601</v>
      </c>
      <c r="J795" s="12">
        <v>13.150877633335501</v>
      </c>
      <c r="K795" s="12">
        <v>16.8515418138341</v>
      </c>
      <c r="L795" s="12">
        <v>11.780371554729999</v>
      </c>
      <c r="M795" s="12">
        <v>13.211730687738401</v>
      </c>
      <c r="N795" s="12"/>
      <c r="O795" s="12"/>
    </row>
    <row r="796" spans="1:15" x14ac:dyDescent="0.3">
      <c r="A796" s="11" t="str">
        <f t="shared" si="12"/>
        <v>DISTRIBUCION VOLUMEN X CRITERIO (Consumiciones)Sidra30-100MIL</v>
      </c>
      <c r="B796" s="11" t="s">
        <v>47</v>
      </c>
      <c r="C796" s="11" t="s">
        <v>93</v>
      </c>
      <c r="D796" s="11" t="s">
        <v>155</v>
      </c>
      <c r="E796" s="12">
        <v>40.800552492170901</v>
      </c>
      <c r="F796" s="12">
        <v>36.711865405593798</v>
      </c>
      <c r="G796" s="12">
        <v>34.234805190828702</v>
      </c>
      <c r="H796" s="12">
        <v>29.240687101979201</v>
      </c>
      <c r="I796" s="12">
        <v>28.579205774271099</v>
      </c>
      <c r="J796" s="12">
        <v>21.8639684820902</v>
      </c>
      <c r="K796" s="12">
        <v>23.713109218615902</v>
      </c>
      <c r="L796" s="12">
        <v>26.2790334959682</v>
      </c>
      <c r="M796" s="12">
        <v>19.540367153349202</v>
      </c>
      <c r="N796" s="12"/>
      <c r="O796" s="12"/>
    </row>
    <row r="797" spans="1:15" x14ac:dyDescent="0.3">
      <c r="A797" s="11" t="str">
        <f t="shared" si="12"/>
        <v>DISTRIBUCION VOLUMEN X CRITERIO (Consumiciones)Sidra100-200MIL</v>
      </c>
      <c r="B797" s="11" t="s">
        <v>47</v>
      </c>
      <c r="C797" s="11" t="s">
        <v>93</v>
      </c>
      <c r="D797" s="11" t="s">
        <v>156</v>
      </c>
      <c r="E797" s="12">
        <v>6.8961487987823897</v>
      </c>
      <c r="F797" s="12">
        <v>5.5743174395146502</v>
      </c>
      <c r="G797" s="12">
        <v>7.2215483242067799</v>
      </c>
      <c r="H797" s="12">
        <v>7.2564198250551604</v>
      </c>
      <c r="I797" s="12">
        <v>9.5281350591765595</v>
      </c>
      <c r="J797" s="12">
        <v>10.3398157846978</v>
      </c>
      <c r="K797" s="12">
        <v>9.1998589367612702</v>
      </c>
      <c r="L797" s="12">
        <v>7.7452057667380698</v>
      </c>
      <c r="M797" s="12">
        <v>10.040881557807101</v>
      </c>
      <c r="N797" s="12"/>
      <c r="O797" s="12"/>
    </row>
    <row r="798" spans="1:15" x14ac:dyDescent="0.3">
      <c r="A798" s="11" t="str">
        <f t="shared" si="12"/>
        <v>DISTRIBUCION VOLUMEN X CRITERIO (Consumiciones)Sidra200-500MIL</v>
      </c>
      <c r="B798" s="11" t="s">
        <v>47</v>
      </c>
      <c r="C798" s="11" t="s">
        <v>93</v>
      </c>
      <c r="D798" s="11" t="s">
        <v>157</v>
      </c>
      <c r="E798" s="12">
        <v>27.476059821158699</v>
      </c>
      <c r="F798" s="12">
        <v>40.388348927198898</v>
      </c>
      <c r="G798" s="12">
        <v>41.729111298843499</v>
      </c>
      <c r="H798" s="12">
        <v>41.725780916890898</v>
      </c>
      <c r="I798" s="12">
        <v>37.985941353786501</v>
      </c>
      <c r="J798" s="12">
        <v>45.082312005725001</v>
      </c>
      <c r="K798" s="12">
        <v>41.710754774255797</v>
      </c>
      <c r="L798" s="12">
        <v>44.036804766784797</v>
      </c>
      <c r="M798" s="12">
        <v>47.180531037624</v>
      </c>
      <c r="N798" s="12"/>
      <c r="O798" s="12"/>
    </row>
    <row r="799" spans="1:15" x14ac:dyDescent="0.3">
      <c r="A799" s="11" t="str">
        <f t="shared" si="12"/>
        <v>DISTRIBUCION VOLUMEN X CRITERIO (Consumiciones)Sidra&gt;500MIL</v>
      </c>
      <c r="B799" s="11" t="s">
        <v>47</v>
      </c>
      <c r="C799" s="11" t="s">
        <v>93</v>
      </c>
      <c r="D799" s="11" t="s">
        <v>158</v>
      </c>
      <c r="E799" s="12">
        <v>6.8846569222484399</v>
      </c>
      <c r="F799" s="12">
        <v>3.8890719404640799</v>
      </c>
      <c r="G799" s="12">
        <v>3.0533475148868701</v>
      </c>
      <c r="H799" s="12">
        <v>2.9075789923304902</v>
      </c>
      <c r="I799" s="12">
        <v>4.3436027359244402</v>
      </c>
      <c r="J799" s="12">
        <v>7.1126905998507199</v>
      </c>
      <c r="K799" s="12">
        <v>6.5942855359149197</v>
      </c>
      <c r="L799" s="12">
        <v>5.6126758267370302</v>
      </c>
      <c r="M799" s="12">
        <v>3.7141644779927798</v>
      </c>
      <c r="N799" s="12"/>
      <c r="O799" s="12"/>
    </row>
    <row r="800" spans="1:15" x14ac:dyDescent="0.3">
      <c r="A800" s="11" t="str">
        <f t="shared" si="12"/>
        <v>DISTRIBUCION VOLUMEN X CRITERIO (Consumiciones)SidraDE 15 A 19 AÑOS</v>
      </c>
      <c r="B800" s="11" t="s">
        <v>47</v>
      </c>
      <c r="C800" s="11" t="s">
        <v>93</v>
      </c>
      <c r="D800" s="11" t="s">
        <v>159</v>
      </c>
      <c r="E800" s="12" t="s">
        <v>134</v>
      </c>
      <c r="F800" s="12">
        <v>0.63495778940220604</v>
      </c>
      <c r="G800" s="12">
        <v>0.72503883143928505</v>
      </c>
      <c r="H800" s="12">
        <v>1.9657984280957601</v>
      </c>
      <c r="I800" s="12">
        <v>3.8252796823991502</v>
      </c>
      <c r="J800" s="12" t="s">
        <v>134</v>
      </c>
      <c r="K800" s="12" t="s">
        <v>134</v>
      </c>
      <c r="L800" s="12" t="s">
        <v>134</v>
      </c>
      <c r="M800" s="12" t="s">
        <v>134</v>
      </c>
      <c r="N800" s="12"/>
      <c r="O800" s="12"/>
    </row>
    <row r="801" spans="1:15" x14ac:dyDescent="0.3">
      <c r="A801" s="11" t="str">
        <f t="shared" si="12"/>
        <v>DISTRIBUCION VOLUMEN X CRITERIO (Consumiciones)SidraDE 20 A 24 AÑOS</v>
      </c>
      <c r="B801" s="11" t="s">
        <v>47</v>
      </c>
      <c r="C801" s="11" t="s">
        <v>93</v>
      </c>
      <c r="D801" s="11" t="s">
        <v>160</v>
      </c>
      <c r="E801" s="12">
        <v>0.75151005010036798</v>
      </c>
      <c r="F801" s="12">
        <v>0.79671938962824695</v>
      </c>
      <c r="G801" s="12">
        <v>0.85367466374131395</v>
      </c>
      <c r="H801" s="12">
        <v>1.01741300830186</v>
      </c>
      <c r="I801" s="12">
        <v>1.11118011177887</v>
      </c>
      <c r="J801" s="12">
        <v>1.30701783614252</v>
      </c>
      <c r="K801" s="12">
        <v>2.34166379214953</v>
      </c>
      <c r="L801" s="12">
        <v>1.9650932763979101</v>
      </c>
      <c r="M801" s="12">
        <v>0.35804034562540898</v>
      </c>
      <c r="N801" s="12"/>
      <c r="O801" s="12"/>
    </row>
    <row r="802" spans="1:15" x14ac:dyDescent="0.3">
      <c r="A802" s="11" t="str">
        <f t="shared" si="12"/>
        <v>DISTRIBUCION VOLUMEN X CRITERIO (Consumiciones)SidraDE 25 A 34 AÑOS</v>
      </c>
      <c r="B802" s="11" t="s">
        <v>47</v>
      </c>
      <c r="C802" s="11" t="s">
        <v>93</v>
      </c>
      <c r="D802" s="11" t="s">
        <v>161</v>
      </c>
      <c r="E802" s="12">
        <v>3.6668261530025301</v>
      </c>
      <c r="F802" s="12">
        <v>1.7311291409132501</v>
      </c>
      <c r="G802" s="12">
        <v>2.2050978364860199</v>
      </c>
      <c r="H802" s="12">
        <v>4.6646946293651697</v>
      </c>
      <c r="I802" s="12">
        <v>2.3591320926275299</v>
      </c>
      <c r="J802" s="12">
        <v>2.6367665084490501</v>
      </c>
      <c r="K802" s="12">
        <v>3.6603560566616902</v>
      </c>
      <c r="L802" s="12">
        <v>2.2371390832116602</v>
      </c>
      <c r="M802" s="12">
        <v>5.7913829321960497</v>
      </c>
      <c r="N802" s="12"/>
      <c r="O802" s="12"/>
    </row>
    <row r="803" spans="1:15" x14ac:dyDescent="0.3">
      <c r="A803" s="11" t="str">
        <f t="shared" si="12"/>
        <v>DISTRIBUCION VOLUMEN X CRITERIO (Consumiciones)SidraDE 35 A 49 AÑOS</v>
      </c>
      <c r="B803" s="11" t="s">
        <v>47</v>
      </c>
      <c r="C803" s="11" t="s">
        <v>93</v>
      </c>
      <c r="D803" s="11" t="s">
        <v>162</v>
      </c>
      <c r="E803" s="12">
        <v>14.079906592200301</v>
      </c>
      <c r="F803" s="12">
        <v>11.9039789985009</v>
      </c>
      <c r="G803" s="12">
        <v>10.6408477573978</v>
      </c>
      <c r="H803" s="12">
        <v>11.1477044284955</v>
      </c>
      <c r="I803" s="12">
        <v>13.858673422680701</v>
      </c>
      <c r="J803" s="12">
        <v>17.007990601322199</v>
      </c>
      <c r="K803" s="12">
        <v>11.1336774102585</v>
      </c>
      <c r="L803" s="12">
        <v>14.0845201977701</v>
      </c>
      <c r="M803" s="12">
        <v>14.3566318518334</v>
      </c>
      <c r="N803" s="12"/>
      <c r="O803" s="12"/>
    </row>
    <row r="804" spans="1:15" x14ac:dyDescent="0.3">
      <c r="A804" s="11" t="str">
        <f t="shared" si="12"/>
        <v>DISTRIBUCION VOLUMEN X CRITERIO (Consumiciones)SidraDE 50 A 59 AÑOS</v>
      </c>
      <c r="B804" s="11" t="s">
        <v>47</v>
      </c>
      <c r="C804" s="11" t="s">
        <v>93</v>
      </c>
      <c r="D804" s="11" t="s">
        <v>163</v>
      </c>
      <c r="E804" s="12">
        <v>32.0322890916269</v>
      </c>
      <c r="F804" s="12">
        <v>35.592060309400601</v>
      </c>
      <c r="G804" s="12">
        <v>35.036866276124002</v>
      </c>
      <c r="H804" s="12">
        <v>33.484190133378497</v>
      </c>
      <c r="I804" s="12">
        <v>32.236986520184502</v>
      </c>
      <c r="J804" s="12">
        <v>37.601341334477603</v>
      </c>
      <c r="K804" s="12">
        <v>42.720100476868801</v>
      </c>
      <c r="L804" s="12">
        <v>40.049962418040003</v>
      </c>
      <c r="M804" s="12">
        <v>34.011437001316601</v>
      </c>
      <c r="N804" s="12"/>
      <c r="O804" s="12"/>
    </row>
    <row r="805" spans="1:15" x14ac:dyDescent="0.3">
      <c r="A805" s="11" t="str">
        <f t="shared" si="12"/>
        <v>DISTRIBUCION VOLUMEN X CRITERIO (Consumiciones)SidraDE 60 A 75 AÑOS</v>
      </c>
      <c r="B805" s="11" t="s">
        <v>47</v>
      </c>
      <c r="C805" s="11" t="s">
        <v>93</v>
      </c>
      <c r="D805" s="11" t="s">
        <v>164</v>
      </c>
      <c r="E805" s="12">
        <v>49.469471657210697</v>
      </c>
      <c r="F805" s="12">
        <v>49.341154372154797</v>
      </c>
      <c r="G805" s="12">
        <v>50.5384797819817</v>
      </c>
      <c r="H805" s="12">
        <v>47.720191620006901</v>
      </c>
      <c r="I805" s="12">
        <v>46.6087481703292</v>
      </c>
      <c r="J805" s="12">
        <v>41.446886933236499</v>
      </c>
      <c r="K805" s="12">
        <v>40.144205771352297</v>
      </c>
      <c r="L805" s="12">
        <v>41.663281499894701</v>
      </c>
      <c r="M805" s="12">
        <v>45.482509115383003</v>
      </c>
      <c r="N805" s="12"/>
      <c r="O805" s="12"/>
    </row>
    <row r="806" spans="1:15" x14ac:dyDescent="0.3">
      <c r="A806" s="11" t="str">
        <f t="shared" si="12"/>
        <v>DISTRIBUCION VOLUMEN X CRITERIO (Consumiciones)SidraNIVEL ALTO</v>
      </c>
      <c r="B806" s="11" t="s">
        <v>47</v>
      </c>
      <c r="C806" s="11" t="s">
        <v>93</v>
      </c>
      <c r="D806" s="11" t="s">
        <v>165</v>
      </c>
      <c r="E806" s="12">
        <v>11.9389600506418</v>
      </c>
      <c r="F806" s="12">
        <v>6.38370913927531</v>
      </c>
      <c r="G806" s="12">
        <v>6.8790437455349904</v>
      </c>
      <c r="H806" s="12">
        <v>7.2108466105102202</v>
      </c>
      <c r="I806" s="12">
        <v>13.776237919025499</v>
      </c>
      <c r="J806" s="12">
        <v>15.780252797505399</v>
      </c>
      <c r="K806" s="12">
        <v>16.112254000810498</v>
      </c>
      <c r="L806" s="12">
        <v>15.292167355595801</v>
      </c>
      <c r="M806" s="12">
        <v>19.280185004316898</v>
      </c>
      <c r="N806" s="12"/>
      <c r="O806" s="12"/>
    </row>
    <row r="807" spans="1:15" x14ac:dyDescent="0.3">
      <c r="A807" s="11" t="str">
        <f t="shared" si="12"/>
        <v>DISTRIBUCION VOLUMEN X CRITERIO (Consumiciones)SidraNIVEL MEDIO ALTO</v>
      </c>
      <c r="B807" s="11" t="s">
        <v>47</v>
      </c>
      <c r="C807" s="11" t="s">
        <v>93</v>
      </c>
      <c r="D807" s="11" t="s">
        <v>166</v>
      </c>
      <c r="E807" s="12">
        <v>11.409032242820899</v>
      </c>
      <c r="F807" s="12">
        <v>9.8858729134594494</v>
      </c>
      <c r="G807" s="12">
        <v>11.942048407419399</v>
      </c>
      <c r="H807" s="12">
        <v>12.3035366705454</v>
      </c>
      <c r="I807" s="12">
        <v>15.2945588693219</v>
      </c>
      <c r="J807" s="12">
        <v>14.8538924053684</v>
      </c>
      <c r="K807" s="12">
        <v>10.4589763585798</v>
      </c>
      <c r="L807" s="12">
        <v>17.687259935868301</v>
      </c>
      <c r="M807" s="12">
        <v>12.0661157024793</v>
      </c>
      <c r="N807" s="12"/>
      <c r="O807" s="12"/>
    </row>
    <row r="808" spans="1:15" x14ac:dyDescent="0.3">
      <c r="A808" s="11" t="str">
        <f t="shared" si="12"/>
        <v>DISTRIBUCION VOLUMEN X CRITERIO (Consumiciones)SidraNIVEL MEDIO</v>
      </c>
      <c r="B808" s="11" t="s">
        <v>47</v>
      </c>
      <c r="C808" s="11" t="s">
        <v>93</v>
      </c>
      <c r="D808" s="11" t="s">
        <v>167</v>
      </c>
      <c r="E808" s="12">
        <v>17.590210689325499</v>
      </c>
      <c r="F808" s="12">
        <v>21.332638870138702</v>
      </c>
      <c r="G808" s="12">
        <v>21.350580488609001</v>
      </c>
      <c r="H808" s="12">
        <v>25.400960228132099</v>
      </c>
      <c r="I808" s="12">
        <v>28.127077976326301</v>
      </c>
      <c r="J808" s="12">
        <v>33.560677777813503</v>
      </c>
      <c r="K808" s="12">
        <v>39.909497866427301</v>
      </c>
      <c r="L808" s="12">
        <v>32.915593473339698</v>
      </c>
      <c r="M808" s="12">
        <v>23.9279992385908</v>
      </c>
      <c r="N808" s="12"/>
      <c r="O808" s="12"/>
    </row>
    <row r="809" spans="1:15" x14ac:dyDescent="0.3">
      <c r="A809" s="11" t="str">
        <f t="shared" si="12"/>
        <v>DISTRIBUCION VOLUMEN X CRITERIO (Consumiciones)SidraNIVEL MEDIO BAJO</v>
      </c>
      <c r="B809" s="11" t="s">
        <v>47</v>
      </c>
      <c r="C809" s="11" t="s">
        <v>93</v>
      </c>
      <c r="D809" s="11" t="s">
        <v>168</v>
      </c>
      <c r="E809" s="12">
        <v>15.6211451315811</v>
      </c>
      <c r="F809" s="12">
        <v>22.459266854353999</v>
      </c>
      <c r="G809" s="12">
        <v>33.298930879972097</v>
      </c>
      <c r="H809" s="12">
        <v>39.406625528509302</v>
      </c>
      <c r="I809" s="12">
        <v>30.744856304633501</v>
      </c>
      <c r="J809" s="12">
        <v>22.383899656327898</v>
      </c>
      <c r="K809" s="12">
        <v>21.769999931607799</v>
      </c>
      <c r="L809" s="12">
        <v>20.8317376788007</v>
      </c>
      <c r="M809" s="12">
        <v>22.5992494680333</v>
      </c>
      <c r="N809" s="12"/>
      <c r="O809" s="12"/>
    </row>
    <row r="810" spans="1:15" x14ac:dyDescent="0.3">
      <c r="A810" s="11" t="str">
        <f t="shared" si="12"/>
        <v>DISTRIBUCION VOLUMEN X CRITERIO (Consumiciones)SidraNIVEL BAJO</v>
      </c>
      <c r="B810" s="11" t="s">
        <v>47</v>
      </c>
      <c r="C810" s="11" t="s">
        <v>93</v>
      </c>
      <c r="D810" s="11" t="s">
        <v>169</v>
      </c>
      <c r="E810" s="12">
        <v>43.440651885630601</v>
      </c>
      <c r="F810" s="12">
        <v>39.938508861743998</v>
      </c>
      <c r="G810" s="12">
        <v>26.529385920166899</v>
      </c>
      <c r="H810" s="12">
        <v>15.678030962303</v>
      </c>
      <c r="I810" s="12">
        <v>12.0572800003188</v>
      </c>
      <c r="J810" s="12">
        <v>13.4212756716017</v>
      </c>
      <c r="K810" s="12">
        <v>11.749277103510799</v>
      </c>
      <c r="L810" s="12">
        <v>13.2732274576531</v>
      </c>
      <c r="M810" s="12">
        <v>22.126450586579701</v>
      </c>
      <c r="N810" s="12"/>
      <c r="O810" s="12"/>
    </row>
    <row r="811" spans="1:15" x14ac:dyDescent="0.3">
      <c r="A811" s="11" t="str">
        <f t="shared" si="12"/>
        <v>DISTRIBUCION VOLUMEN X CRITERIO (Consumiciones)SidraHOMBRE</v>
      </c>
      <c r="B811" s="11" t="s">
        <v>47</v>
      </c>
      <c r="C811" s="11" t="s">
        <v>93</v>
      </c>
      <c r="D811" s="11" t="s">
        <v>170</v>
      </c>
      <c r="E811" s="12">
        <v>47.645656803125902</v>
      </c>
      <c r="F811" s="12">
        <v>57.1349091105049</v>
      </c>
      <c r="G811" s="12">
        <v>61.3884240671645</v>
      </c>
      <c r="H811" s="12">
        <v>59.344986695588503</v>
      </c>
      <c r="I811" s="12">
        <v>61.578856306183198</v>
      </c>
      <c r="J811" s="12">
        <v>73.802335833930499</v>
      </c>
      <c r="K811" s="12">
        <v>72.488056359358396</v>
      </c>
      <c r="L811" s="12">
        <v>76.553456703202997</v>
      </c>
      <c r="M811" s="12">
        <v>74.963323188763795</v>
      </c>
      <c r="N811" s="12"/>
      <c r="O811" s="12"/>
    </row>
    <row r="812" spans="1:15" x14ac:dyDescent="0.3">
      <c r="A812" s="11" t="str">
        <f t="shared" si="12"/>
        <v>DISTRIBUCION VOLUMEN X CRITERIO (Consumiciones)SidraMUJER</v>
      </c>
      <c r="B812" s="11" t="s">
        <v>47</v>
      </c>
      <c r="C812" s="11" t="s">
        <v>93</v>
      </c>
      <c r="D812" s="11" t="s">
        <v>171</v>
      </c>
      <c r="E812" s="12">
        <v>52.354353041709601</v>
      </c>
      <c r="F812" s="12">
        <v>42.8650908894951</v>
      </c>
      <c r="G812" s="12">
        <v>38.6115759328355</v>
      </c>
      <c r="H812" s="12">
        <v>40.655013304411497</v>
      </c>
      <c r="I812" s="12">
        <v>38.421143693816802</v>
      </c>
      <c r="J812" s="12">
        <v>26.1976810799008</v>
      </c>
      <c r="K812" s="12">
        <v>27.511943640641601</v>
      </c>
      <c r="L812" s="12">
        <v>23.446543296797</v>
      </c>
      <c r="M812" s="12">
        <v>25.036688141730899</v>
      </c>
      <c r="N812" s="12"/>
      <c r="O812" s="12"/>
    </row>
    <row r="813" spans="1:15" x14ac:dyDescent="0.3">
      <c r="A813" s="11" t="str">
        <f t="shared" si="12"/>
        <v>DISTRIBUCION VOLUMEN X CRITERIO (Consumiciones)CervezaT.ESPAÑA</v>
      </c>
      <c r="B813" s="11" t="s">
        <v>47</v>
      </c>
      <c r="C813" s="11" t="s">
        <v>94</v>
      </c>
      <c r="D813" s="11" t="s">
        <v>142</v>
      </c>
      <c r="E813" s="12">
        <v>100</v>
      </c>
      <c r="F813" s="12">
        <v>100</v>
      </c>
      <c r="G813" s="12">
        <v>100</v>
      </c>
      <c r="H813" s="12">
        <v>100</v>
      </c>
      <c r="I813" s="12">
        <v>100</v>
      </c>
      <c r="J813" s="12">
        <v>100</v>
      </c>
      <c r="K813" s="12">
        <v>100</v>
      </c>
      <c r="L813" s="12">
        <v>100</v>
      </c>
      <c r="M813" s="12">
        <v>100</v>
      </c>
      <c r="N813" s="12"/>
      <c r="O813" s="12"/>
    </row>
    <row r="814" spans="1:15" x14ac:dyDescent="0.3">
      <c r="A814" s="11" t="str">
        <f t="shared" si="12"/>
        <v>DISTRIBUCION VOLUMEN X CRITERIO (Consumiciones)CervezaBCN AM</v>
      </c>
      <c r="B814" s="11" t="s">
        <v>47</v>
      </c>
      <c r="C814" s="11" t="s">
        <v>94</v>
      </c>
      <c r="D814" s="11" t="s">
        <v>143</v>
      </c>
      <c r="E814" s="12">
        <v>7.2547084272782802</v>
      </c>
      <c r="F814" s="12">
        <v>6.3086205911451501</v>
      </c>
      <c r="G814" s="12">
        <v>6.5031355768154304</v>
      </c>
      <c r="H814" s="12">
        <v>6.1323571052761903</v>
      </c>
      <c r="I814" s="12">
        <v>6.7422972774096301</v>
      </c>
      <c r="J814" s="12">
        <v>7.1266656629689296</v>
      </c>
      <c r="K814" s="12">
        <v>7.2220423167709997</v>
      </c>
      <c r="L814" s="12">
        <v>7.4234719220121299</v>
      </c>
      <c r="M814" s="12">
        <v>6.8994193085249496</v>
      </c>
      <c r="N814" s="12"/>
      <c r="O814" s="12"/>
    </row>
    <row r="815" spans="1:15" x14ac:dyDescent="0.3">
      <c r="A815" s="11" t="str">
        <f t="shared" si="12"/>
        <v>DISTRIBUCION VOLUMEN X CRITERIO (Consumiciones)CervezaREST.CAT ARAGON</v>
      </c>
      <c r="B815" s="11" t="s">
        <v>47</v>
      </c>
      <c r="C815" s="11" t="s">
        <v>94</v>
      </c>
      <c r="D815" s="11" t="s">
        <v>144</v>
      </c>
      <c r="E815" s="12">
        <v>12.7865079462862</v>
      </c>
      <c r="F815" s="12">
        <v>10.918641109918299</v>
      </c>
      <c r="G815" s="12">
        <v>12.4493815708272</v>
      </c>
      <c r="H815" s="12">
        <v>12.5655236895496</v>
      </c>
      <c r="I815" s="12">
        <v>13.5310778828935</v>
      </c>
      <c r="J815" s="12">
        <v>12.241256139427099</v>
      </c>
      <c r="K815" s="12">
        <v>11.884751564989401</v>
      </c>
      <c r="L815" s="12">
        <v>13.5532890295489</v>
      </c>
      <c r="M815" s="12">
        <v>14.638557927708501</v>
      </c>
      <c r="N815" s="12"/>
      <c r="O815" s="12"/>
    </row>
    <row r="816" spans="1:15" x14ac:dyDescent="0.3">
      <c r="A816" s="11" t="str">
        <f t="shared" si="12"/>
        <v>DISTRIBUCION VOLUMEN X CRITERIO (Consumiciones)CervezaLEVANTE</v>
      </c>
      <c r="B816" s="11" t="s">
        <v>47</v>
      </c>
      <c r="C816" s="11" t="s">
        <v>94</v>
      </c>
      <c r="D816" s="11" t="s">
        <v>145</v>
      </c>
      <c r="E816" s="12">
        <v>12.3348055748351</v>
      </c>
      <c r="F816" s="12">
        <v>12.7577201006793</v>
      </c>
      <c r="G816" s="12">
        <v>12.0787514828568</v>
      </c>
      <c r="H816" s="12">
        <v>10.9049633155183</v>
      </c>
      <c r="I816" s="12">
        <v>10.798995680764</v>
      </c>
      <c r="J816" s="12">
        <v>11.2222605741674</v>
      </c>
      <c r="K816" s="12">
        <v>12.6057298695203</v>
      </c>
      <c r="L816" s="12">
        <v>10.902645220827299</v>
      </c>
      <c r="M816" s="12">
        <v>11.5775956468443</v>
      </c>
      <c r="N816" s="12"/>
      <c r="O816" s="12"/>
    </row>
    <row r="817" spans="1:15" x14ac:dyDescent="0.3">
      <c r="A817" s="11" t="str">
        <f t="shared" si="12"/>
        <v>DISTRIBUCION VOLUMEN X CRITERIO (Consumiciones)CervezaANDALUCIA</v>
      </c>
      <c r="B817" s="11" t="s">
        <v>47</v>
      </c>
      <c r="C817" s="11" t="s">
        <v>94</v>
      </c>
      <c r="D817" s="11" t="s">
        <v>146</v>
      </c>
      <c r="E817" s="12">
        <v>21.901489870677299</v>
      </c>
      <c r="F817" s="12">
        <v>24.5009662968877</v>
      </c>
      <c r="G817" s="12">
        <v>25.0462546526268</v>
      </c>
      <c r="H817" s="12">
        <v>25.6186505381419</v>
      </c>
      <c r="I817" s="12">
        <v>24.1721756630687</v>
      </c>
      <c r="J817" s="12">
        <v>25.146363726544099</v>
      </c>
      <c r="K817" s="12">
        <v>24.518162113491599</v>
      </c>
      <c r="L817" s="12">
        <v>24.5401230018395</v>
      </c>
      <c r="M817" s="12">
        <v>23.202623263586599</v>
      </c>
      <c r="N817" s="12"/>
      <c r="O817" s="12"/>
    </row>
    <row r="818" spans="1:15" x14ac:dyDescent="0.3">
      <c r="A818" s="11" t="str">
        <f t="shared" si="12"/>
        <v>DISTRIBUCION VOLUMEN X CRITERIO (Consumiciones)CervezaMDD AM</v>
      </c>
      <c r="B818" s="11" t="s">
        <v>47</v>
      </c>
      <c r="C818" s="11" t="s">
        <v>94</v>
      </c>
      <c r="D818" s="11" t="s">
        <v>147</v>
      </c>
      <c r="E818" s="12">
        <v>13.039636440464101</v>
      </c>
      <c r="F818" s="12">
        <v>13.786310059010299</v>
      </c>
      <c r="G818" s="12">
        <v>13.8447477227015</v>
      </c>
      <c r="H818" s="12">
        <v>13.8195713181649</v>
      </c>
      <c r="I818" s="12">
        <v>12.902962206007301</v>
      </c>
      <c r="J818" s="12">
        <v>13.4865945535973</v>
      </c>
      <c r="K818" s="12">
        <v>12.260343372433599</v>
      </c>
      <c r="L818" s="12">
        <v>12.9849288682716</v>
      </c>
      <c r="M818" s="12">
        <v>12.3992083544689</v>
      </c>
      <c r="N818" s="12"/>
      <c r="O818" s="12"/>
    </row>
    <row r="819" spans="1:15" x14ac:dyDescent="0.3">
      <c r="A819" s="11" t="str">
        <f t="shared" si="12"/>
        <v>DISTRIBUCION VOLUMEN X CRITERIO (Consumiciones)CervezaRTO CENTRO</v>
      </c>
      <c r="B819" s="11" t="s">
        <v>47</v>
      </c>
      <c r="C819" s="11" t="s">
        <v>94</v>
      </c>
      <c r="D819" s="11" t="s">
        <v>148</v>
      </c>
      <c r="E819" s="12">
        <v>10.2711242470524</v>
      </c>
      <c r="F819" s="12">
        <v>10.0074201376672</v>
      </c>
      <c r="G819" s="12">
        <v>9.7954333250791592</v>
      </c>
      <c r="H819" s="12">
        <v>10.1679654901404</v>
      </c>
      <c r="I819" s="12">
        <v>10.7813481839326</v>
      </c>
      <c r="J819" s="12">
        <v>10.385265861420001</v>
      </c>
      <c r="K819" s="12">
        <v>10.2894045593432</v>
      </c>
      <c r="L819" s="12">
        <v>9.9633372764940091</v>
      </c>
      <c r="M819" s="12">
        <v>9.7308666735952301</v>
      </c>
      <c r="N819" s="12"/>
      <c r="O819" s="12"/>
    </row>
    <row r="820" spans="1:15" x14ac:dyDescent="0.3">
      <c r="A820" s="11" t="str">
        <f t="shared" si="12"/>
        <v>DISTRIBUCION VOLUMEN X CRITERIO (Consumiciones)CervezaNORTE-CENTRO</v>
      </c>
      <c r="B820" s="11" t="s">
        <v>47</v>
      </c>
      <c r="C820" s="11" t="s">
        <v>94</v>
      </c>
      <c r="D820" s="11" t="s">
        <v>149</v>
      </c>
      <c r="E820" s="12">
        <v>11.2205595430347</v>
      </c>
      <c r="F820" s="12">
        <v>10.425579101524299</v>
      </c>
      <c r="G820" s="12">
        <v>9.7160360308687892</v>
      </c>
      <c r="H820" s="12">
        <v>10.0964258446402</v>
      </c>
      <c r="I820" s="12">
        <v>11.166314901946199</v>
      </c>
      <c r="J820" s="12">
        <v>10.619650005014</v>
      </c>
      <c r="K820" s="12">
        <v>10.2053752363845</v>
      </c>
      <c r="L820" s="12">
        <v>10.3852918042128</v>
      </c>
      <c r="M820" s="12">
        <v>11.1741606403092</v>
      </c>
      <c r="N820" s="12"/>
      <c r="O820" s="12"/>
    </row>
    <row r="821" spans="1:15" x14ac:dyDescent="0.3">
      <c r="A821" s="11" t="str">
        <f t="shared" si="12"/>
        <v>DISTRIBUCION VOLUMEN X CRITERIO (Consumiciones)CervezaNOROESTE</v>
      </c>
      <c r="B821" s="11" t="s">
        <v>47</v>
      </c>
      <c r="C821" s="11" t="s">
        <v>94</v>
      </c>
      <c r="D821" s="11" t="s">
        <v>150</v>
      </c>
      <c r="E821" s="12">
        <v>11.1911557818296</v>
      </c>
      <c r="F821" s="12">
        <v>11.294745109124401</v>
      </c>
      <c r="G821" s="12">
        <v>10.566259638224301</v>
      </c>
      <c r="H821" s="12">
        <v>10.6945450348622</v>
      </c>
      <c r="I821" s="12">
        <v>9.9048250150556996</v>
      </c>
      <c r="J821" s="12">
        <v>9.7719623975545797</v>
      </c>
      <c r="K821" s="12">
        <v>11.0141909670664</v>
      </c>
      <c r="L821" s="12">
        <v>10.2469128767938</v>
      </c>
      <c r="M821" s="12">
        <v>10.377569905631599</v>
      </c>
      <c r="N821" s="12"/>
      <c r="O821" s="12"/>
    </row>
    <row r="822" spans="1:15" x14ac:dyDescent="0.3">
      <c r="A822" s="11" t="str">
        <f t="shared" si="12"/>
        <v>DISTRIBUCION VOLUMEN X CRITERIO (Consumiciones)Cerveza&lt;2MIL</v>
      </c>
      <c r="B822" s="11" t="s">
        <v>47</v>
      </c>
      <c r="C822" s="11" t="s">
        <v>94</v>
      </c>
      <c r="D822" s="11" t="s">
        <v>151</v>
      </c>
      <c r="E822" s="12">
        <v>5.6942343469576899</v>
      </c>
      <c r="F822" s="12">
        <v>5.2839950562486999</v>
      </c>
      <c r="G822" s="12">
        <v>5.5041437263921802</v>
      </c>
      <c r="H822" s="12">
        <v>6.2882813383410996</v>
      </c>
      <c r="I822" s="12">
        <v>6.2780858365444496</v>
      </c>
      <c r="J822" s="12">
        <v>6.1190468403388101</v>
      </c>
      <c r="K822" s="12">
        <v>8.06116772804614</v>
      </c>
      <c r="L822" s="12">
        <v>6.4442187277423004</v>
      </c>
      <c r="M822" s="12">
        <v>7.5017017419367704</v>
      </c>
      <c r="N822" s="12"/>
      <c r="O822" s="12"/>
    </row>
    <row r="823" spans="1:15" x14ac:dyDescent="0.3">
      <c r="A823" s="11" t="str">
        <f t="shared" si="12"/>
        <v>DISTRIBUCION VOLUMEN X CRITERIO (Consumiciones)Cerveza2-5MIL</v>
      </c>
      <c r="B823" s="11" t="s">
        <v>47</v>
      </c>
      <c r="C823" s="11" t="s">
        <v>94</v>
      </c>
      <c r="D823" s="11" t="s">
        <v>152</v>
      </c>
      <c r="E823" s="12">
        <v>5.2956065934637602</v>
      </c>
      <c r="F823" s="12">
        <v>5.4262030847324096</v>
      </c>
      <c r="G823" s="12">
        <v>5.0804423945648196</v>
      </c>
      <c r="H823" s="12">
        <v>4.58596438927884</v>
      </c>
      <c r="I823" s="12">
        <v>5.2682258477790196</v>
      </c>
      <c r="J823" s="12">
        <v>4.4291721412792002</v>
      </c>
      <c r="K823" s="12">
        <v>4.0795560710755696</v>
      </c>
      <c r="L823" s="12">
        <v>4.20501297526957</v>
      </c>
      <c r="M823" s="12">
        <v>4.1127695686557404</v>
      </c>
      <c r="N823" s="12"/>
      <c r="O823" s="12"/>
    </row>
    <row r="824" spans="1:15" x14ac:dyDescent="0.3">
      <c r="A824" s="11" t="str">
        <f t="shared" si="12"/>
        <v>DISTRIBUCION VOLUMEN X CRITERIO (Consumiciones)Cerveza5-10MIL</v>
      </c>
      <c r="B824" s="11" t="s">
        <v>47</v>
      </c>
      <c r="C824" s="11" t="s">
        <v>94</v>
      </c>
      <c r="D824" s="11" t="s">
        <v>153</v>
      </c>
      <c r="E824" s="12">
        <v>8.1572492036829907</v>
      </c>
      <c r="F824" s="12">
        <v>7.8391812337927202</v>
      </c>
      <c r="G824" s="12">
        <v>7.3189480830543197</v>
      </c>
      <c r="H824" s="12">
        <v>7.8453322256186704</v>
      </c>
      <c r="I824" s="12">
        <v>7.2340817362279601</v>
      </c>
      <c r="J824" s="12">
        <v>7.5237245222727598</v>
      </c>
      <c r="K824" s="12">
        <v>6.5128860570391804</v>
      </c>
      <c r="L824" s="12">
        <v>7.4152024327856303</v>
      </c>
      <c r="M824" s="12">
        <v>7.2960697160138599</v>
      </c>
      <c r="N824" s="12"/>
      <c r="O824" s="12"/>
    </row>
    <row r="825" spans="1:15" x14ac:dyDescent="0.3">
      <c r="A825" s="11" t="str">
        <f t="shared" si="12"/>
        <v>DISTRIBUCION VOLUMEN X CRITERIO (Consumiciones)Cerveza10-30MIL</v>
      </c>
      <c r="B825" s="11" t="s">
        <v>47</v>
      </c>
      <c r="C825" s="11" t="s">
        <v>94</v>
      </c>
      <c r="D825" s="11" t="s">
        <v>154</v>
      </c>
      <c r="E825" s="12">
        <v>16.242098623296801</v>
      </c>
      <c r="F825" s="12">
        <v>16.975748855028399</v>
      </c>
      <c r="G825" s="12">
        <v>17.2593222124361</v>
      </c>
      <c r="H825" s="12">
        <v>17.892245000565399</v>
      </c>
      <c r="I825" s="12">
        <v>19.014460328289999</v>
      </c>
      <c r="J825" s="12">
        <v>19.326120584822402</v>
      </c>
      <c r="K825" s="12">
        <v>19.8380879147165</v>
      </c>
      <c r="L825" s="12">
        <v>20.238076067904899</v>
      </c>
      <c r="M825" s="12">
        <v>19.059595725306799</v>
      </c>
      <c r="N825" s="12"/>
      <c r="O825" s="12"/>
    </row>
    <row r="826" spans="1:15" x14ac:dyDescent="0.3">
      <c r="A826" s="11" t="str">
        <f t="shared" si="12"/>
        <v>DISTRIBUCION VOLUMEN X CRITERIO (Consumiciones)Cerveza30-100MIL</v>
      </c>
      <c r="B826" s="11" t="s">
        <v>47</v>
      </c>
      <c r="C826" s="11" t="s">
        <v>94</v>
      </c>
      <c r="D826" s="11" t="s">
        <v>155</v>
      </c>
      <c r="E826" s="12">
        <v>20.4545285153816</v>
      </c>
      <c r="F826" s="12">
        <v>21.279877268266699</v>
      </c>
      <c r="G826" s="12">
        <v>19.721104353959799</v>
      </c>
      <c r="H826" s="12">
        <v>19.9177204129446</v>
      </c>
      <c r="I826" s="12">
        <v>19.687673746446499</v>
      </c>
      <c r="J826" s="12">
        <v>20.645647037708699</v>
      </c>
      <c r="K826" s="12">
        <v>21.191341106753299</v>
      </c>
      <c r="L826" s="12">
        <v>21.655733582722799</v>
      </c>
      <c r="M826" s="12">
        <v>19.862649293871701</v>
      </c>
      <c r="N826" s="12"/>
      <c r="O826" s="12"/>
    </row>
    <row r="827" spans="1:15" x14ac:dyDescent="0.3">
      <c r="A827" s="11" t="str">
        <f t="shared" si="12"/>
        <v>DISTRIBUCION VOLUMEN X CRITERIO (Consumiciones)Cerveza100-200MIL</v>
      </c>
      <c r="B827" s="11" t="s">
        <v>47</v>
      </c>
      <c r="C827" s="11" t="s">
        <v>94</v>
      </c>
      <c r="D827" s="11" t="s">
        <v>156</v>
      </c>
      <c r="E827" s="12">
        <v>9.9246782447303694</v>
      </c>
      <c r="F827" s="12">
        <v>10.0431525736676</v>
      </c>
      <c r="G827" s="12">
        <v>11.237966868939999</v>
      </c>
      <c r="H827" s="12">
        <v>10.527778063324799</v>
      </c>
      <c r="I827" s="12">
        <v>10.5772396081388</v>
      </c>
      <c r="J827" s="12">
        <v>10.5202082465572</v>
      </c>
      <c r="K827" s="12">
        <v>9.6874647397852591</v>
      </c>
      <c r="L827" s="12">
        <v>9.0695610704752205</v>
      </c>
      <c r="M827" s="12">
        <v>9.5225366382113901</v>
      </c>
      <c r="N827" s="12"/>
      <c r="O827" s="12"/>
    </row>
    <row r="828" spans="1:15" x14ac:dyDescent="0.3">
      <c r="A828" s="11" t="str">
        <f t="shared" si="12"/>
        <v>DISTRIBUCION VOLUMEN X CRITERIO (Consumiciones)Cerveza200-500MIL</v>
      </c>
      <c r="B828" s="11" t="s">
        <v>47</v>
      </c>
      <c r="C828" s="11" t="s">
        <v>94</v>
      </c>
      <c r="D828" s="11" t="s">
        <v>157</v>
      </c>
      <c r="E828" s="12">
        <v>14.700511641568299</v>
      </c>
      <c r="F828" s="12">
        <v>14.124133064293799</v>
      </c>
      <c r="G828" s="12">
        <v>12.7093440795754</v>
      </c>
      <c r="H828" s="12">
        <v>13.465064467684901</v>
      </c>
      <c r="I828" s="12">
        <v>13.7756857737864</v>
      </c>
      <c r="J828" s="12">
        <v>13.317854404183301</v>
      </c>
      <c r="K828" s="12">
        <v>13.4142212062266</v>
      </c>
      <c r="L828" s="12">
        <v>12.1473941075554</v>
      </c>
      <c r="M828" s="12">
        <v>14.281171472954901</v>
      </c>
      <c r="N828" s="12"/>
      <c r="O828" s="12"/>
    </row>
    <row r="829" spans="1:15" x14ac:dyDescent="0.3">
      <c r="A829" s="11" t="str">
        <f t="shared" si="12"/>
        <v>DISTRIBUCION VOLUMEN X CRITERIO (Consumiciones)Cerveza&gt;500MIL</v>
      </c>
      <c r="B829" s="11" t="s">
        <v>47</v>
      </c>
      <c r="C829" s="11" t="s">
        <v>94</v>
      </c>
      <c r="D829" s="11" t="s">
        <v>158</v>
      </c>
      <c r="E829" s="12">
        <v>19.531088267715202</v>
      </c>
      <c r="F829" s="12">
        <v>19.027711369926301</v>
      </c>
      <c r="G829" s="12">
        <v>21.168725523556699</v>
      </c>
      <c r="H829" s="12">
        <v>19.4776047570675</v>
      </c>
      <c r="I829" s="12">
        <v>18.164548717248</v>
      </c>
      <c r="J829" s="12">
        <v>18.118239737618602</v>
      </c>
      <c r="K829" s="12">
        <v>17.215277997174699</v>
      </c>
      <c r="L829" s="12">
        <v>18.824801035544201</v>
      </c>
      <c r="M829" s="12">
        <v>18.363498960371601</v>
      </c>
      <c r="N829" s="12"/>
      <c r="O829" s="12"/>
    </row>
    <row r="830" spans="1:15" x14ac:dyDescent="0.3">
      <c r="A830" s="11" t="str">
        <f t="shared" si="12"/>
        <v>DISTRIBUCION VOLUMEN X CRITERIO (Consumiciones)CervezaDE 15 A 19 AÑOS</v>
      </c>
      <c r="B830" s="11" t="s">
        <v>47</v>
      </c>
      <c r="C830" s="11" t="s">
        <v>94</v>
      </c>
      <c r="D830" s="11" t="s">
        <v>159</v>
      </c>
      <c r="E830" s="12">
        <v>0.47293145810013498</v>
      </c>
      <c r="F830" s="12">
        <v>0.29099319081456598</v>
      </c>
      <c r="G830" s="12">
        <v>0.108984195545722</v>
      </c>
      <c r="H830" s="12">
        <v>0.12743294603815999</v>
      </c>
      <c r="I830" s="12">
        <v>0.39970814981748998</v>
      </c>
      <c r="J830" s="12">
        <v>0.58314387862861705</v>
      </c>
      <c r="K830" s="12">
        <v>0.24445582487464301</v>
      </c>
      <c r="L830" s="12">
        <v>0.21700804528647799</v>
      </c>
      <c r="M830" s="12">
        <v>0.26837519951160499</v>
      </c>
      <c r="N830" s="12"/>
      <c r="O830" s="12"/>
    </row>
    <row r="831" spans="1:15" x14ac:dyDescent="0.3">
      <c r="A831" s="11" t="str">
        <f t="shared" si="12"/>
        <v>DISTRIBUCION VOLUMEN X CRITERIO (Consumiciones)CervezaDE 20 A 24 AÑOS</v>
      </c>
      <c r="B831" s="11" t="s">
        <v>47</v>
      </c>
      <c r="C831" s="11" t="s">
        <v>94</v>
      </c>
      <c r="D831" s="11" t="s">
        <v>160</v>
      </c>
      <c r="E831" s="12">
        <v>1.2490228280330999</v>
      </c>
      <c r="F831" s="12">
        <v>1.0935558823322999</v>
      </c>
      <c r="G831" s="12">
        <v>1.1968781556377801</v>
      </c>
      <c r="H831" s="12">
        <v>1.28242308220669</v>
      </c>
      <c r="I831" s="12">
        <v>1.2049681498398099</v>
      </c>
      <c r="J831" s="12">
        <v>1.20795085376926</v>
      </c>
      <c r="K831" s="12">
        <v>1.4407980994462199</v>
      </c>
      <c r="L831" s="12">
        <v>1.31407559720304</v>
      </c>
      <c r="M831" s="12">
        <v>1.9598612589930799</v>
      </c>
      <c r="N831" s="12"/>
      <c r="O831" s="12"/>
    </row>
    <row r="832" spans="1:15" x14ac:dyDescent="0.3">
      <c r="A832" s="11" t="str">
        <f t="shared" si="12"/>
        <v>DISTRIBUCION VOLUMEN X CRITERIO (Consumiciones)CervezaDE 25 A 34 AÑOS</v>
      </c>
      <c r="B832" s="11" t="s">
        <v>47</v>
      </c>
      <c r="C832" s="11" t="s">
        <v>94</v>
      </c>
      <c r="D832" s="11" t="s">
        <v>161</v>
      </c>
      <c r="E832" s="12">
        <v>5.7046536612329604</v>
      </c>
      <c r="F832" s="12">
        <v>6.55239003110393</v>
      </c>
      <c r="G832" s="12">
        <v>5.9718936942670604</v>
      </c>
      <c r="H832" s="12">
        <v>5.6197275694790303</v>
      </c>
      <c r="I832" s="12">
        <v>5.1396373334166698</v>
      </c>
      <c r="J832" s="12">
        <v>5.7673165564446203</v>
      </c>
      <c r="K832" s="12">
        <v>4.8679180563892599</v>
      </c>
      <c r="L832" s="12">
        <v>4.6326233579625997</v>
      </c>
      <c r="M832" s="12">
        <v>4.5353797138595802</v>
      </c>
      <c r="N832" s="12"/>
      <c r="O832" s="12"/>
    </row>
    <row r="833" spans="1:15" x14ac:dyDescent="0.3">
      <c r="A833" s="11" t="str">
        <f t="shared" si="12"/>
        <v>DISTRIBUCION VOLUMEN X CRITERIO (Consumiciones)CervezaDE 35 A 49 AÑOS</v>
      </c>
      <c r="B833" s="11" t="s">
        <v>47</v>
      </c>
      <c r="C833" s="11" t="s">
        <v>94</v>
      </c>
      <c r="D833" s="11" t="s">
        <v>162</v>
      </c>
      <c r="E833" s="12">
        <v>20.782272989380399</v>
      </c>
      <c r="F833" s="12">
        <v>21.439003010155101</v>
      </c>
      <c r="G833" s="12">
        <v>19.8960028634095</v>
      </c>
      <c r="H833" s="12">
        <v>20.301190294849601</v>
      </c>
      <c r="I833" s="12">
        <v>18.972127382782801</v>
      </c>
      <c r="J833" s="12">
        <v>19.922576522717101</v>
      </c>
      <c r="K833" s="12">
        <v>19.747057323518401</v>
      </c>
      <c r="L833" s="12">
        <v>18.999463647568099</v>
      </c>
      <c r="M833" s="12">
        <v>18.215022406555601</v>
      </c>
      <c r="N833" s="12"/>
      <c r="O833" s="12"/>
    </row>
    <row r="834" spans="1:15" x14ac:dyDescent="0.3">
      <c r="A834" s="11" t="str">
        <f t="shared" si="12"/>
        <v>DISTRIBUCION VOLUMEN X CRITERIO (Consumiciones)CervezaDE 50 A 59 AÑOS</v>
      </c>
      <c r="B834" s="11" t="s">
        <v>47</v>
      </c>
      <c r="C834" s="11" t="s">
        <v>94</v>
      </c>
      <c r="D834" s="11" t="s">
        <v>163</v>
      </c>
      <c r="E834" s="12">
        <v>26.3864646871186</v>
      </c>
      <c r="F834" s="12">
        <v>25.433405204170299</v>
      </c>
      <c r="G834" s="12">
        <v>25.8270494031898</v>
      </c>
      <c r="H834" s="12">
        <v>25.727475092774199</v>
      </c>
      <c r="I834" s="12">
        <v>26.681235790360901</v>
      </c>
      <c r="J834" s="12">
        <v>26.563437165593601</v>
      </c>
      <c r="K834" s="12">
        <v>27.0945047096364</v>
      </c>
      <c r="L834" s="12">
        <v>26.6739831909873</v>
      </c>
      <c r="M834" s="12">
        <v>25.7159877020324</v>
      </c>
      <c r="N834" s="12"/>
      <c r="O834" s="12"/>
    </row>
    <row r="835" spans="1:15" x14ac:dyDescent="0.3">
      <c r="A835" s="11" t="str">
        <f t="shared" si="12"/>
        <v>DISTRIBUCION VOLUMEN X CRITERIO (Consumiciones)CervezaDE 60 A 75 AÑOS</v>
      </c>
      <c r="B835" s="11" t="s">
        <v>47</v>
      </c>
      <c r="C835" s="11" t="s">
        <v>94</v>
      </c>
      <c r="D835" s="11" t="s">
        <v>164</v>
      </c>
      <c r="E835" s="12">
        <v>45.404633689613</v>
      </c>
      <c r="F835" s="12">
        <v>45.190643158788397</v>
      </c>
      <c r="G835" s="12">
        <v>46.999183222361502</v>
      </c>
      <c r="H835" s="12">
        <v>46.9417216240792</v>
      </c>
      <c r="I835" s="12">
        <v>47.602305016924397</v>
      </c>
      <c r="J835" s="12">
        <v>45.955580158463498</v>
      </c>
      <c r="K835" s="12">
        <v>46.605259357214699</v>
      </c>
      <c r="L835" s="12">
        <v>48.162862858523098</v>
      </c>
      <c r="M835" s="12">
        <v>49.305365803969003</v>
      </c>
      <c r="N835" s="12"/>
      <c r="O835" s="12"/>
    </row>
    <row r="836" spans="1:15" x14ac:dyDescent="0.3">
      <c r="A836" s="11" t="str">
        <f t="shared" ref="A836:A899" si="13">B836&amp;C836&amp;D836</f>
        <v>DISTRIBUCION VOLUMEN X CRITERIO (Consumiciones)CervezaNIVEL ALTO</v>
      </c>
      <c r="B836" s="11" t="s">
        <v>47</v>
      </c>
      <c r="C836" s="11" t="s">
        <v>94</v>
      </c>
      <c r="D836" s="11" t="s">
        <v>165</v>
      </c>
      <c r="E836" s="12">
        <v>24.191670359058701</v>
      </c>
      <c r="F836" s="12">
        <v>23.952490068893798</v>
      </c>
      <c r="G836" s="12">
        <v>23.828988491762999</v>
      </c>
      <c r="H836" s="12">
        <v>24.9935985556099</v>
      </c>
      <c r="I836" s="12">
        <v>23.5190684009515</v>
      </c>
      <c r="J836" s="12">
        <v>22.766562161370299</v>
      </c>
      <c r="K836" s="12">
        <v>21.3850917555412</v>
      </c>
      <c r="L836" s="12">
        <v>18.9230439548869</v>
      </c>
      <c r="M836" s="12">
        <v>21.327145347688798</v>
      </c>
      <c r="N836" s="12"/>
      <c r="O836" s="12"/>
    </row>
    <row r="837" spans="1:15" x14ac:dyDescent="0.3">
      <c r="A837" s="11" t="str">
        <f t="shared" si="13"/>
        <v>DISTRIBUCION VOLUMEN X CRITERIO (Consumiciones)CervezaNIVEL MEDIO ALTO</v>
      </c>
      <c r="B837" s="11" t="s">
        <v>47</v>
      </c>
      <c r="C837" s="11" t="s">
        <v>94</v>
      </c>
      <c r="D837" s="11" t="s">
        <v>166</v>
      </c>
      <c r="E837" s="12">
        <v>13.119869723587</v>
      </c>
      <c r="F837" s="12">
        <v>13.1871107622819</v>
      </c>
      <c r="G837" s="12">
        <v>12.846616218744201</v>
      </c>
      <c r="H837" s="12">
        <v>12.268284067132001</v>
      </c>
      <c r="I837" s="12">
        <v>12.6254542022105</v>
      </c>
      <c r="J837" s="12">
        <v>12.329880667186901</v>
      </c>
      <c r="K837" s="12">
        <v>13.216862732266099</v>
      </c>
      <c r="L837" s="12">
        <v>13.0982094747338</v>
      </c>
      <c r="M837" s="12">
        <v>12.149313831496899</v>
      </c>
      <c r="N837" s="12"/>
      <c r="O837" s="12"/>
    </row>
    <row r="838" spans="1:15" x14ac:dyDescent="0.3">
      <c r="A838" s="11" t="str">
        <f t="shared" si="13"/>
        <v>DISTRIBUCION VOLUMEN X CRITERIO (Consumiciones)CervezaNIVEL MEDIO</v>
      </c>
      <c r="B838" s="11" t="s">
        <v>47</v>
      </c>
      <c r="C838" s="11" t="s">
        <v>94</v>
      </c>
      <c r="D838" s="11" t="s">
        <v>167</v>
      </c>
      <c r="E838" s="12">
        <v>25.606217760017799</v>
      </c>
      <c r="F838" s="12">
        <v>23.112192682005102</v>
      </c>
      <c r="G838" s="12">
        <v>22.940529102046501</v>
      </c>
      <c r="H838" s="12">
        <v>22.458955994508798</v>
      </c>
      <c r="I838" s="12">
        <v>24.266743158286499</v>
      </c>
      <c r="J838" s="12">
        <v>22.724109531353299</v>
      </c>
      <c r="K838" s="12">
        <v>23.455422061949701</v>
      </c>
      <c r="L838" s="12">
        <v>24.0367890698063</v>
      </c>
      <c r="M838" s="12">
        <v>25.316551530948299</v>
      </c>
      <c r="N838" s="12"/>
      <c r="O838" s="12"/>
    </row>
    <row r="839" spans="1:15" x14ac:dyDescent="0.3">
      <c r="A839" s="11" t="str">
        <f t="shared" si="13"/>
        <v>DISTRIBUCION VOLUMEN X CRITERIO (Consumiciones)CervezaNIVEL MEDIO BAJO</v>
      </c>
      <c r="B839" s="11" t="s">
        <v>47</v>
      </c>
      <c r="C839" s="11" t="s">
        <v>94</v>
      </c>
      <c r="D839" s="11" t="s">
        <v>168</v>
      </c>
      <c r="E839" s="12">
        <v>15.876890249940301</v>
      </c>
      <c r="F839" s="12">
        <v>17.551625213131601</v>
      </c>
      <c r="G839" s="12">
        <v>16.931353727588899</v>
      </c>
      <c r="H839" s="12">
        <v>16.712587295609399</v>
      </c>
      <c r="I839" s="12">
        <v>16.853566753952801</v>
      </c>
      <c r="J839" s="12">
        <v>19.432249456908501</v>
      </c>
      <c r="K839" s="12">
        <v>20.954987656103999</v>
      </c>
      <c r="L839" s="12">
        <v>20.917891007735602</v>
      </c>
      <c r="M839" s="12">
        <v>18.440688185127499</v>
      </c>
      <c r="N839" s="12"/>
      <c r="O839" s="12"/>
    </row>
    <row r="840" spans="1:15" x14ac:dyDescent="0.3">
      <c r="A840" s="11" t="str">
        <f t="shared" si="13"/>
        <v>DISTRIBUCION VOLUMEN X CRITERIO (Consumiciones)CervezaNIVEL BAJO</v>
      </c>
      <c r="B840" s="11" t="s">
        <v>47</v>
      </c>
      <c r="C840" s="11" t="s">
        <v>94</v>
      </c>
      <c r="D840" s="11" t="s">
        <v>169</v>
      </c>
      <c r="E840" s="12">
        <v>21.205327570311699</v>
      </c>
      <c r="F840" s="12">
        <v>22.196586285600901</v>
      </c>
      <c r="G840" s="12">
        <v>23.4525152173781</v>
      </c>
      <c r="H840" s="12">
        <v>23.5665670782593</v>
      </c>
      <c r="I840" s="12">
        <v>22.7351515399865</v>
      </c>
      <c r="J840" s="12">
        <v>22.7472144009181</v>
      </c>
      <c r="K840" s="12">
        <v>20.987641435773401</v>
      </c>
      <c r="L840" s="12">
        <v>23.024064015458801</v>
      </c>
      <c r="M840" s="12">
        <v>22.766295942730601</v>
      </c>
      <c r="N840" s="12"/>
      <c r="O840" s="12"/>
    </row>
    <row r="841" spans="1:15" x14ac:dyDescent="0.3">
      <c r="A841" s="11" t="str">
        <f t="shared" si="13"/>
        <v>DISTRIBUCION VOLUMEN X CRITERIO (Consumiciones)CervezaHOMBRE</v>
      </c>
      <c r="B841" s="11" t="s">
        <v>47</v>
      </c>
      <c r="C841" s="11" t="s">
        <v>94</v>
      </c>
      <c r="D841" s="11" t="s">
        <v>170</v>
      </c>
      <c r="E841" s="12">
        <v>63.558014817938101</v>
      </c>
      <c r="F841" s="12">
        <v>65.6795703386951</v>
      </c>
      <c r="G841" s="12">
        <v>66.341122961709601</v>
      </c>
      <c r="H841" s="12">
        <v>63.535924251755198</v>
      </c>
      <c r="I841" s="12">
        <v>64.231706467341994</v>
      </c>
      <c r="J841" s="12">
        <v>66.644331238632404</v>
      </c>
      <c r="K841" s="12">
        <v>65.866814552708703</v>
      </c>
      <c r="L841" s="12">
        <v>66.217328023485607</v>
      </c>
      <c r="M841" s="12">
        <v>64.196382051905005</v>
      </c>
      <c r="N841" s="12"/>
      <c r="O841" s="12"/>
    </row>
    <row r="842" spans="1:15" x14ac:dyDescent="0.3">
      <c r="A842" s="11" t="str">
        <f t="shared" si="13"/>
        <v>DISTRIBUCION VOLUMEN X CRITERIO (Consumiciones)CervezaMUJER</v>
      </c>
      <c r="B842" s="11" t="s">
        <v>47</v>
      </c>
      <c r="C842" s="11" t="s">
        <v>94</v>
      </c>
      <c r="D842" s="11" t="s">
        <v>171</v>
      </c>
      <c r="E842" s="12">
        <v>36.441969971384196</v>
      </c>
      <c r="F842" s="12">
        <v>34.3204296613049</v>
      </c>
      <c r="G842" s="12">
        <v>33.658877038290399</v>
      </c>
      <c r="H842" s="12">
        <v>36.464052385309003</v>
      </c>
      <c r="I842" s="12">
        <v>35.768293532657999</v>
      </c>
      <c r="J842" s="12">
        <v>33.355695790929602</v>
      </c>
      <c r="K842" s="12">
        <v>34.133185447291297</v>
      </c>
      <c r="L842" s="12">
        <v>33.7826719765145</v>
      </c>
      <c r="M842" s="12">
        <v>35.803617948095003</v>
      </c>
      <c r="N842" s="12"/>
      <c r="O842" s="12"/>
    </row>
    <row r="843" spans="1:15" x14ac:dyDescent="0.3">
      <c r="A843" s="11" t="str">
        <f t="shared" si="13"/>
        <v>DISTRIBUCION VOLUMEN X CRITERIO (Consumiciones)Con alcoholT.ESPAÑA</v>
      </c>
      <c r="B843" s="11" t="s">
        <v>47</v>
      </c>
      <c r="C843" s="11" t="s">
        <v>95</v>
      </c>
      <c r="D843" s="11" t="s">
        <v>142</v>
      </c>
      <c r="E843" s="12">
        <v>100</v>
      </c>
      <c r="F843" s="12">
        <v>100</v>
      </c>
      <c r="G843" s="12">
        <v>100</v>
      </c>
      <c r="H843" s="12">
        <v>100</v>
      </c>
      <c r="I843" s="12">
        <v>100</v>
      </c>
      <c r="J843" s="12">
        <v>100</v>
      </c>
      <c r="K843" s="12">
        <v>100</v>
      </c>
      <c r="L843" s="12">
        <v>100</v>
      </c>
      <c r="M843" s="12">
        <v>100</v>
      </c>
      <c r="N843" s="12"/>
      <c r="O843" s="12"/>
    </row>
    <row r="844" spans="1:15" x14ac:dyDescent="0.3">
      <c r="A844" s="11" t="str">
        <f t="shared" si="13"/>
        <v>DISTRIBUCION VOLUMEN X CRITERIO (Consumiciones)Con alcoholBCN AM</v>
      </c>
      <c r="B844" s="11" t="s">
        <v>47</v>
      </c>
      <c r="C844" s="11" t="s">
        <v>95</v>
      </c>
      <c r="D844" s="11" t="s">
        <v>143</v>
      </c>
      <c r="E844" s="12">
        <v>7.5916531954079103</v>
      </c>
      <c r="F844" s="12">
        <v>6.5582131262769296</v>
      </c>
      <c r="G844" s="12">
        <v>6.6227806147485397</v>
      </c>
      <c r="H844" s="12">
        <v>6.3410598983624098</v>
      </c>
      <c r="I844" s="12">
        <v>6.9761046978630601</v>
      </c>
      <c r="J844" s="12">
        <v>7.6111804424903102</v>
      </c>
      <c r="K844" s="12">
        <v>7.6287828168245504</v>
      </c>
      <c r="L844" s="12">
        <v>7.5609066022079503</v>
      </c>
      <c r="M844" s="12">
        <v>6.9831223009332799</v>
      </c>
      <c r="N844" s="12"/>
      <c r="O844" s="12"/>
    </row>
    <row r="845" spans="1:15" x14ac:dyDescent="0.3">
      <c r="A845" s="11" t="str">
        <f t="shared" si="13"/>
        <v>DISTRIBUCION VOLUMEN X CRITERIO (Consumiciones)Con alcoholREST.CAT ARAGON</v>
      </c>
      <c r="B845" s="11" t="s">
        <v>47</v>
      </c>
      <c r="C845" s="11" t="s">
        <v>95</v>
      </c>
      <c r="D845" s="11" t="s">
        <v>144</v>
      </c>
      <c r="E845" s="12">
        <v>12.826225769433099</v>
      </c>
      <c r="F845" s="12">
        <v>11.013380969426199</v>
      </c>
      <c r="G845" s="12">
        <v>12.7830183076818</v>
      </c>
      <c r="H845" s="12">
        <v>12.873761286808801</v>
      </c>
      <c r="I845" s="12">
        <v>13.6811902351487</v>
      </c>
      <c r="J845" s="12">
        <v>12.3750420503233</v>
      </c>
      <c r="K845" s="12">
        <v>12.0699320338011</v>
      </c>
      <c r="L845" s="12">
        <v>13.865462619249</v>
      </c>
      <c r="M845" s="12">
        <v>14.9621100695678</v>
      </c>
      <c r="N845" s="12"/>
      <c r="O845" s="12"/>
    </row>
    <row r="846" spans="1:15" x14ac:dyDescent="0.3">
      <c r="A846" s="11" t="str">
        <f t="shared" si="13"/>
        <v>DISTRIBUCION VOLUMEN X CRITERIO (Consumiciones)Con alcoholLEVANTE</v>
      </c>
      <c r="B846" s="11" t="s">
        <v>47</v>
      </c>
      <c r="C846" s="11" t="s">
        <v>95</v>
      </c>
      <c r="D846" s="11" t="s">
        <v>145</v>
      </c>
      <c r="E846" s="12">
        <v>12.5332919382071</v>
      </c>
      <c r="F846" s="12">
        <v>12.8932366813748</v>
      </c>
      <c r="G846" s="12">
        <v>12.5121287532561</v>
      </c>
      <c r="H846" s="12">
        <v>11.2496444443615</v>
      </c>
      <c r="I846" s="12">
        <v>10.968512698885799</v>
      </c>
      <c r="J846" s="12">
        <v>11.1390548709656</v>
      </c>
      <c r="K846" s="12">
        <v>12.600937753785701</v>
      </c>
      <c r="L846" s="12">
        <v>10.6400955449236</v>
      </c>
      <c r="M846" s="12">
        <v>11.721155398720599</v>
      </c>
      <c r="N846" s="12"/>
      <c r="O846" s="12"/>
    </row>
    <row r="847" spans="1:15" x14ac:dyDescent="0.3">
      <c r="A847" s="11" t="str">
        <f t="shared" si="13"/>
        <v>DISTRIBUCION VOLUMEN X CRITERIO (Consumiciones)Con alcoholANDALUCIA</v>
      </c>
      <c r="B847" s="11" t="s">
        <v>47</v>
      </c>
      <c r="C847" s="11" t="s">
        <v>95</v>
      </c>
      <c r="D847" s="11" t="s">
        <v>146</v>
      </c>
      <c r="E847" s="12">
        <v>21.5948738651594</v>
      </c>
      <c r="F847" s="12">
        <v>24.091283850380599</v>
      </c>
      <c r="G847" s="12">
        <v>24.293384867641699</v>
      </c>
      <c r="H847" s="12">
        <v>24.831880498116501</v>
      </c>
      <c r="I847" s="12">
        <v>23.652291975172702</v>
      </c>
      <c r="J847" s="12">
        <v>24.894801493394802</v>
      </c>
      <c r="K847" s="12">
        <v>23.8606809670014</v>
      </c>
      <c r="L847" s="12">
        <v>24.752119624347699</v>
      </c>
      <c r="M847" s="12">
        <v>23.139171782232999</v>
      </c>
      <c r="N847" s="12"/>
      <c r="O847" s="12"/>
    </row>
    <row r="848" spans="1:15" x14ac:dyDescent="0.3">
      <c r="A848" s="11" t="str">
        <f t="shared" si="13"/>
        <v>DISTRIBUCION VOLUMEN X CRITERIO (Consumiciones)Con alcoholMDD AM</v>
      </c>
      <c r="B848" s="11" t="s">
        <v>47</v>
      </c>
      <c r="C848" s="11" t="s">
        <v>95</v>
      </c>
      <c r="D848" s="11" t="s">
        <v>147</v>
      </c>
      <c r="E848" s="12">
        <v>12.419168130633601</v>
      </c>
      <c r="F848" s="12">
        <v>13.3103635079481</v>
      </c>
      <c r="G848" s="12">
        <v>13.4837698809347</v>
      </c>
      <c r="H848" s="12">
        <v>13.393172425357299</v>
      </c>
      <c r="I848" s="12">
        <v>12.6525260199816</v>
      </c>
      <c r="J848" s="12">
        <v>13.3442579996627</v>
      </c>
      <c r="K848" s="12">
        <v>11.8934962722384</v>
      </c>
      <c r="L848" s="12">
        <v>12.490412499031899</v>
      </c>
      <c r="M848" s="12">
        <v>12.3042780910889</v>
      </c>
      <c r="N848" s="12"/>
      <c r="O848" s="12"/>
    </row>
    <row r="849" spans="1:15" x14ac:dyDescent="0.3">
      <c r="A849" s="11" t="str">
        <f t="shared" si="13"/>
        <v>DISTRIBUCION VOLUMEN X CRITERIO (Consumiciones)Con alcoholRTO CENTRO</v>
      </c>
      <c r="B849" s="11" t="s">
        <v>47</v>
      </c>
      <c r="C849" s="11" t="s">
        <v>95</v>
      </c>
      <c r="D849" s="11" t="s">
        <v>148</v>
      </c>
      <c r="E849" s="12">
        <v>9.9809456944521706</v>
      </c>
      <c r="F849" s="12">
        <v>10.0293116912566</v>
      </c>
      <c r="G849" s="12">
        <v>9.6642768600078401</v>
      </c>
      <c r="H849" s="12">
        <v>10.226182704014301</v>
      </c>
      <c r="I849" s="12">
        <v>10.8196169193847</v>
      </c>
      <c r="J849" s="12">
        <v>10.4519059089007</v>
      </c>
      <c r="K849" s="12">
        <v>10.5945994875267</v>
      </c>
      <c r="L849" s="12">
        <v>10.2319033507884</v>
      </c>
      <c r="M849" s="12">
        <v>9.8462482422121607</v>
      </c>
      <c r="N849" s="12"/>
      <c r="O849" s="12"/>
    </row>
    <row r="850" spans="1:15" x14ac:dyDescent="0.3">
      <c r="A850" s="11" t="str">
        <f t="shared" si="13"/>
        <v>DISTRIBUCION VOLUMEN X CRITERIO (Consumiciones)Con alcoholNORTE-CENTRO</v>
      </c>
      <c r="B850" s="11" t="s">
        <v>47</v>
      </c>
      <c r="C850" s="11" t="s">
        <v>95</v>
      </c>
      <c r="D850" s="11" t="s">
        <v>149</v>
      </c>
      <c r="E850" s="12">
        <v>11.6692037873087</v>
      </c>
      <c r="F850" s="12">
        <v>10.6872597767369</v>
      </c>
      <c r="G850" s="12">
        <v>9.7710711497264207</v>
      </c>
      <c r="H850" s="12">
        <v>10.1591503026655</v>
      </c>
      <c r="I850" s="12">
        <v>11.298710462202999</v>
      </c>
      <c r="J850" s="12">
        <v>10.265923336329999</v>
      </c>
      <c r="K850" s="12">
        <v>9.9863005680322505</v>
      </c>
      <c r="L850" s="12">
        <v>10.0477696038995</v>
      </c>
      <c r="M850" s="12">
        <v>10.484584799991399</v>
      </c>
      <c r="N850" s="12"/>
      <c r="O850" s="12"/>
    </row>
    <row r="851" spans="1:15" x14ac:dyDescent="0.3">
      <c r="A851" s="11" t="str">
        <f t="shared" si="13"/>
        <v>DISTRIBUCION VOLUMEN X CRITERIO (Consumiciones)Con alcoholNOROESTE</v>
      </c>
      <c r="B851" s="11" t="s">
        <v>47</v>
      </c>
      <c r="C851" s="11" t="s">
        <v>95</v>
      </c>
      <c r="D851" s="11" t="s">
        <v>150</v>
      </c>
      <c r="E851" s="12">
        <v>11.3846445262601</v>
      </c>
      <c r="F851" s="12">
        <v>11.416953224003301</v>
      </c>
      <c r="G851" s="12">
        <v>10.869582068261099</v>
      </c>
      <c r="H851" s="12">
        <v>10.9251457744795</v>
      </c>
      <c r="I851" s="12">
        <v>9.9510506284203206</v>
      </c>
      <c r="J851" s="12">
        <v>9.9178369589206206</v>
      </c>
      <c r="K851" s="12">
        <v>11.365273299349701</v>
      </c>
      <c r="L851" s="12">
        <v>10.4113272976636</v>
      </c>
      <c r="M851" s="12">
        <v>10.5593351867781</v>
      </c>
      <c r="N851" s="12"/>
      <c r="O851" s="12"/>
    </row>
    <row r="852" spans="1:15" x14ac:dyDescent="0.3">
      <c r="A852" s="11" t="str">
        <f t="shared" si="13"/>
        <v>DISTRIBUCION VOLUMEN X CRITERIO (Consumiciones)Con alcohol&lt;2MIL</v>
      </c>
      <c r="B852" s="11" t="s">
        <v>47</v>
      </c>
      <c r="C852" s="11" t="s">
        <v>95</v>
      </c>
      <c r="D852" s="11" t="s">
        <v>151</v>
      </c>
      <c r="E852" s="12">
        <v>5.8075157709560203</v>
      </c>
      <c r="F852" s="12">
        <v>5.4053846201694498</v>
      </c>
      <c r="G852" s="12">
        <v>5.7853481035012004</v>
      </c>
      <c r="H852" s="12">
        <v>6.5168876598800702</v>
      </c>
      <c r="I852" s="12">
        <v>6.3528399164421803</v>
      </c>
      <c r="J852" s="12">
        <v>6.20341673607457</v>
      </c>
      <c r="K852" s="12">
        <v>8.0304131867667898</v>
      </c>
      <c r="L852" s="12">
        <v>6.7397181036081699</v>
      </c>
      <c r="M852" s="12">
        <v>7.6902653048642602</v>
      </c>
      <c r="N852" s="12"/>
      <c r="O852" s="12"/>
    </row>
    <row r="853" spans="1:15" x14ac:dyDescent="0.3">
      <c r="A853" s="11" t="str">
        <f t="shared" si="13"/>
        <v>DISTRIBUCION VOLUMEN X CRITERIO (Consumiciones)Con alcohol2-5MIL</v>
      </c>
      <c r="B853" s="11" t="s">
        <v>47</v>
      </c>
      <c r="C853" s="11" t="s">
        <v>95</v>
      </c>
      <c r="D853" s="11" t="s">
        <v>152</v>
      </c>
      <c r="E853" s="12">
        <v>5.3716478840310202</v>
      </c>
      <c r="F853" s="12">
        <v>5.5744774817109404</v>
      </c>
      <c r="G853" s="12">
        <v>5.2736306745405903</v>
      </c>
      <c r="H853" s="12">
        <v>4.8091249372529301</v>
      </c>
      <c r="I853" s="12">
        <v>5.3972842436924804</v>
      </c>
      <c r="J853" s="12">
        <v>4.4595840913105</v>
      </c>
      <c r="K853" s="12">
        <v>3.8821017225204502</v>
      </c>
      <c r="L853" s="12">
        <v>4.1453613471171202</v>
      </c>
      <c r="M853" s="12">
        <v>3.9732336739796499</v>
      </c>
      <c r="N853" s="12"/>
      <c r="O853" s="12"/>
    </row>
    <row r="854" spans="1:15" x14ac:dyDescent="0.3">
      <c r="A854" s="11" t="str">
        <f t="shared" si="13"/>
        <v>DISTRIBUCION VOLUMEN X CRITERIO (Consumiciones)Con alcohol5-10MIL</v>
      </c>
      <c r="B854" s="11" t="s">
        <v>47</v>
      </c>
      <c r="C854" s="11" t="s">
        <v>95</v>
      </c>
      <c r="D854" s="11" t="s">
        <v>153</v>
      </c>
      <c r="E854" s="12">
        <v>8.4121417799190592</v>
      </c>
      <c r="F854" s="12">
        <v>7.9248018131572602</v>
      </c>
      <c r="G854" s="12">
        <v>7.3060133986701299</v>
      </c>
      <c r="H854" s="12">
        <v>7.9630787292821399</v>
      </c>
      <c r="I854" s="12">
        <v>7.2520557117571798</v>
      </c>
      <c r="J854" s="12">
        <v>7.7544928417264103</v>
      </c>
      <c r="K854" s="12">
        <v>6.5166627377689501</v>
      </c>
      <c r="L854" s="12">
        <v>7.3672475134227904</v>
      </c>
      <c r="M854" s="12">
        <v>7.2687485137701904</v>
      </c>
      <c r="N854" s="12"/>
      <c r="O854" s="12"/>
    </row>
    <row r="855" spans="1:15" x14ac:dyDescent="0.3">
      <c r="A855" s="11" t="str">
        <f t="shared" si="13"/>
        <v>DISTRIBUCION VOLUMEN X CRITERIO (Consumiciones)Con alcohol10-30MIL</v>
      </c>
      <c r="B855" s="11" t="s">
        <v>47</v>
      </c>
      <c r="C855" s="11" t="s">
        <v>95</v>
      </c>
      <c r="D855" s="11" t="s">
        <v>154</v>
      </c>
      <c r="E855" s="12">
        <v>16.3073757343289</v>
      </c>
      <c r="F855" s="12">
        <v>16.7377193146148</v>
      </c>
      <c r="G855" s="12">
        <v>17.0747216215929</v>
      </c>
      <c r="H855" s="12">
        <v>17.8033712672656</v>
      </c>
      <c r="I855" s="12">
        <v>19.1547581746105</v>
      </c>
      <c r="J855" s="12">
        <v>19.303836428145299</v>
      </c>
      <c r="K855" s="12">
        <v>20.084077345016201</v>
      </c>
      <c r="L855" s="12">
        <v>20.562018034990299</v>
      </c>
      <c r="M855" s="12">
        <v>18.872626068984498</v>
      </c>
      <c r="N855" s="12"/>
      <c r="O855" s="12"/>
    </row>
    <row r="856" spans="1:15" x14ac:dyDescent="0.3">
      <c r="A856" s="11" t="str">
        <f t="shared" si="13"/>
        <v>DISTRIBUCION VOLUMEN X CRITERIO (Consumiciones)Con alcohol30-100MIL</v>
      </c>
      <c r="B856" s="11" t="s">
        <v>47</v>
      </c>
      <c r="C856" s="11" t="s">
        <v>95</v>
      </c>
      <c r="D856" s="11" t="s">
        <v>155</v>
      </c>
      <c r="E856" s="12">
        <v>20.109725863193699</v>
      </c>
      <c r="F856" s="12">
        <v>21.209362437493201</v>
      </c>
      <c r="G856" s="12">
        <v>19.576198450845201</v>
      </c>
      <c r="H856" s="12">
        <v>19.936734422397699</v>
      </c>
      <c r="I856" s="12">
        <v>19.530066392711198</v>
      </c>
      <c r="J856" s="12">
        <v>20.6063694875814</v>
      </c>
      <c r="K856" s="12">
        <v>21.2415306132567</v>
      </c>
      <c r="L856" s="12">
        <v>21.0889326272825</v>
      </c>
      <c r="M856" s="12">
        <v>19.585098460584</v>
      </c>
      <c r="N856" s="12"/>
      <c r="O856" s="12"/>
    </row>
    <row r="857" spans="1:15" x14ac:dyDescent="0.3">
      <c r="A857" s="11" t="str">
        <f t="shared" si="13"/>
        <v>DISTRIBUCION VOLUMEN X CRITERIO (Consumiciones)Con alcohol100-200MIL</v>
      </c>
      <c r="B857" s="11" t="s">
        <v>47</v>
      </c>
      <c r="C857" s="11" t="s">
        <v>95</v>
      </c>
      <c r="D857" s="11" t="s">
        <v>156</v>
      </c>
      <c r="E857" s="12">
        <v>9.6407792874259606</v>
      </c>
      <c r="F857" s="12">
        <v>9.7498256905791507</v>
      </c>
      <c r="G857" s="12">
        <v>10.6029276538075</v>
      </c>
      <c r="H857" s="12">
        <v>9.6689700362900002</v>
      </c>
      <c r="I857" s="12">
        <v>9.8178396700313701</v>
      </c>
      <c r="J857" s="12">
        <v>9.9278035359921706</v>
      </c>
      <c r="K857" s="12">
        <v>9.1763228523989397</v>
      </c>
      <c r="L857" s="12">
        <v>8.70164131386273</v>
      </c>
      <c r="M857" s="12">
        <v>9.3412481492463399</v>
      </c>
      <c r="N857" s="12"/>
      <c r="O857" s="12"/>
    </row>
    <row r="858" spans="1:15" x14ac:dyDescent="0.3">
      <c r="A858" s="11" t="str">
        <f t="shared" si="13"/>
        <v>DISTRIBUCION VOLUMEN X CRITERIO (Consumiciones)Con alcohol200-500MIL</v>
      </c>
      <c r="B858" s="11" t="s">
        <v>47</v>
      </c>
      <c r="C858" s="11" t="s">
        <v>95</v>
      </c>
      <c r="D858" s="11" t="s">
        <v>157</v>
      </c>
      <c r="E858" s="12">
        <v>14.5822867998471</v>
      </c>
      <c r="F858" s="12">
        <v>14.1329456397764</v>
      </c>
      <c r="G858" s="12">
        <v>12.7570323639707</v>
      </c>
      <c r="H858" s="12">
        <v>13.510066589872901</v>
      </c>
      <c r="I858" s="12">
        <v>13.6130426425277</v>
      </c>
      <c r="J858" s="12">
        <v>13.3838090261803</v>
      </c>
      <c r="K858" s="12">
        <v>13.666947393605501</v>
      </c>
      <c r="L858" s="12">
        <v>12.345408959537201</v>
      </c>
      <c r="M858" s="12">
        <v>14.4030723733977</v>
      </c>
      <c r="N858" s="12"/>
      <c r="O858" s="12"/>
    </row>
    <row r="859" spans="1:15" x14ac:dyDescent="0.3">
      <c r="A859" s="11" t="str">
        <f t="shared" si="13"/>
        <v>DISTRIBUCION VOLUMEN X CRITERIO (Consumiciones)Con alcohol&gt;500MIL</v>
      </c>
      <c r="B859" s="11" t="s">
        <v>47</v>
      </c>
      <c r="C859" s="11" t="s">
        <v>95</v>
      </c>
      <c r="D859" s="11" t="s">
        <v>158</v>
      </c>
      <c r="E859" s="12">
        <v>19.768544147453198</v>
      </c>
      <c r="F859" s="12">
        <v>19.265488657305699</v>
      </c>
      <c r="G859" s="12">
        <v>21.6241433608946</v>
      </c>
      <c r="H859" s="12">
        <v>19.791761026090299</v>
      </c>
      <c r="I859" s="12">
        <v>18.882124159407201</v>
      </c>
      <c r="J859" s="12">
        <v>18.3606939749654</v>
      </c>
      <c r="K859" s="12">
        <v>17.4019473472264</v>
      </c>
      <c r="L859" s="12">
        <v>19.049672100179301</v>
      </c>
      <c r="M859" s="12">
        <v>18.865703540823201</v>
      </c>
      <c r="N859" s="12"/>
      <c r="O859" s="12"/>
    </row>
    <row r="860" spans="1:15" x14ac:dyDescent="0.3">
      <c r="A860" s="11" t="str">
        <f t="shared" si="13"/>
        <v>DISTRIBUCION VOLUMEN X CRITERIO (Consumiciones)Con alcoholDE 15 A 19 AÑOS</v>
      </c>
      <c r="B860" s="11" t="s">
        <v>47</v>
      </c>
      <c r="C860" s="11" t="s">
        <v>95</v>
      </c>
      <c r="D860" s="11" t="s">
        <v>159</v>
      </c>
      <c r="E860" s="12">
        <v>0.47468894083616497</v>
      </c>
      <c r="F860" s="12">
        <v>0.32831978158874098</v>
      </c>
      <c r="G860" s="12">
        <v>0.103626623808925</v>
      </c>
      <c r="H860" s="12">
        <v>0.13555665684129001</v>
      </c>
      <c r="I860" s="12">
        <v>0.40142903723203699</v>
      </c>
      <c r="J860" s="12">
        <v>0.66038674359541805</v>
      </c>
      <c r="K860" s="12">
        <v>0.27719151729125502</v>
      </c>
      <c r="L860" s="12">
        <v>0.17603431980970999</v>
      </c>
      <c r="M860" s="12">
        <v>0.30526333301039899</v>
      </c>
      <c r="N860" s="12"/>
      <c r="O860" s="12"/>
    </row>
    <row r="861" spans="1:15" x14ac:dyDescent="0.3">
      <c r="A861" s="11" t="str">
        <f t="shared" si="13"/>
        <v>DISTRIBUCION VOLUMEN X CRITERIO (Consumiciones)Con alcoholDE 20 A 24 AÑOS</v>
      </c>
      <c r="B861" s="11" t="s">
        <v>47</v>
      </c>
      <c r="C861" s="11" t="s">
        <v>95</v>
      </c>
      <c r="D861" s="11" t="s">
        <v>160</v>
      </c>
      <c r="E861" s="12">
        <v>1.3654707319996</v>
      </c>
      <c r="F861" s="12">
        <v>1.2105366581335599</v>
      </c>
      <c r="G861" s="12">
        <v>1.24746376064177</v>
      </c>
      <c r="H861" s="12">
        <v>1.3092812884296701</v>
      </c>
      <c r="I861" s="12">
        <v>1.3062331751878999</v>
      </c>
      <c r="J861" s="12">
        <v>1.2617007033232199</v>
      </c>
      <c r="K861" s="12">
        <v>1.57125671737557</v>
      </c>
      <c r="L861" s="12">
        <v>1.42692165127646</v>
      </c>
      <c r="M861" s="12">
        <v>2.0870512319927701</v>
      </c>
      <c r="N861" s="12"/>
      <c r="O861" s="12"/>
    </row>
    <row r="862" spans="1:15" x14ac:dyDescent="0.3">
      <c r="A862" s="11" t="str">
        <f t="shared" si="13"/>
        <v>DISTRIBUCION VOLUMEN X CRITERIO (Consumiciones)Con alcoholDE 25 A 34 AÑOS</v>
      </c>
      <c r="B862" s="11" t="s">
        <v>47</v>
      </c>
      <c r="C862" s="11" t="s">
        <v>95</v>
      </c>
      <c r="D862" s="11" t="s">
        <v>161</v>
      </c>
      <c r="E862" s="12">
        <v>6.0526938315851497</v>
      </c>
      <c r="F862" s="12">
        <v>6.97621362050704</v>
      </c>
      <c r="G862" s="12">
        <v>6.5520303354793503</v>
      </c>
      <c r="H862" s="12">
        <v>6.1580903669814004</v>
      </c>
      <c r="I862" s="12">
        <v>5.5470347322860203</v>
      </c>
      <c r="J862" s="12">
        <v>6.2867980503954897</v>
      </c>
      <c r="K862" s="12">
        <v>5.1622805348120098</v>
      </c>
      <c r="L862" s="12">
        <v>4.9325924162502996</v>
      </c>
      <c r="M862" s="12">
        <v>4.8685845025007799</v>
      </c>
      <c r="N862" s="12"/>
      <c r="O862" s="12"/>
    </row>
    <row r="863" spans="1:15" x14ac:dyDescent="0.3">
      <c r="A863" s="11" t="str">
        <f t="shared" si="13"/>
        <v>DISTRIBUCION VOLUMEN X CRITERIO (Consumiciones)Con alcoholDE 35 A 49 AÑOS</v>
      </c>
      <c r="B863" s="11" t="s">
        <v>47</v>
      </c>
      <c r="C863" s="11" t="s">
        <v>95</v>
      </c>
      <c r="D863" s="11" t="s">
        <v>162</v>
      </c>
      <c r="E863" s="12">
        <v>21.587086378252199</v>
      </c>
      <c r="F863" s="12">
        <v>22.322901345674399</v>
      </c>
      <c r="G863" s="12">
        <v>20.891035943367299</v>
      </c>
      <c r="H863" s="12">
        <v>21.1493530953401</v>
      </c>
      <c r="I863" s="12">
        <v>20.066205402598001</v>
      </c>
      <c r="J863" s="12">
        <v>20.906753427311799</v>
      </c>
      <c r="K863" s="12">
        <v>20.6346358615497</v>
      </c>
      <c r="L863" s="12">
        <v>20.3432866916427</v>
      </c>
      <c r="M863" s="12">
        <v>18.8905087774408</v>
      </c>
      <c r="N863" s="12"/>
      <c r="O863" s="12"/>
    </row>
    <row r="864" spans="1:15" x14ac:dyDescent="0.3">
      <c r="A864" s="11" t="str">
        <f t="shared" si="13"/>
        <v>DISTRIBUCION VOLUMEN X CRITERIO (Consumiciones)Con alcoholDE 50 A 59 AÑOS</v>
      </c>
      <c r="B864" s="11" t="s">
        <v>47</v>
      </c>
      <c r="C864" s="11" t="s">
        <v>95</v>
      </c>
      <c r="D864" s="11" t="s">
        <v>163</v>
      </c>
      <c r="E864" s="12">
        <v>26.3268858927689</v>
      </c>
      <c r="F864" s="12">
        <v>25.724468405745998</v>
      </c>
      <c r="G864" s="12">
        <v>25.770648573398599</v>
      </c>
      <c r="H864" s="12">
        <v>25.656196425063001</v>
      </c>
      <c r="I864" s="12">
        <v>26.7132598295637</v>
      </c>
      <c r="J864" s="12">
        <v>27.086885227334999</v>
      </c>
      <c r="K864" s="12">
        <v>27.756303002136299</v>
      </c>
      <c r="L864" s="12">
        <v>27.122889485171399</v>
      </c>
      <c r="M864" s="12">
        <v>26.264917343604601</v>
      </c>
      <c r="N864" s="12"/>
      <c r="O864" s="12"/>
    </row>
    <row r="865" spans="1:15" x14ac:dyDescent="0.3">
      <c r="A865" s="11" t="str">
        <f t="shared" si="13"/>
        <v>DISTRIBUCION VOLUMEN X CRITERIO (Consumiciones)Con alcoholDE 60 A 75 AÑOS</v>
      </c>
      <c r="B865" s="11" t="s">
        <v>47</v>
      </c>
      <c r="C865" s="11" t="s">
        <v>95</v>
      </c>
      <c r="D865" s="11" t="s">
        <v>164</v>
      </c>
      <c r="E865" s="12">
        <v>44.193176641959703</v>
      </c>
      <c r="F865" s="12">
        <v>43.4375683878202</v>
      </c>
      <c r="G865" s="12">
        <v>45.435206734216401</v>
      </c>
      <c r="H865" s="12">
        <v>45.591523286994899</v>
      </c>
      <c r="I865" s="12">
        <v>45.965836732014303</v>
      </c>
      <c r="J865" s="12">
        <v>43.797474011446297</v>
      </c>
      <c r="K865" s="12">
        <v>44.598320052379599</v>
      </c>
      <c r="L865" s="12">
        <v>45.998284695407698</v>
      </c>
      <c r="M865" s="12">
        <v>47.5836814658458</v>
      </c>
      <c r="N865" s="12"/>
      <c r="O865" s="12"/>
    </row>
    <row r="866" spans="1:15" x14ac:dyDescent="0.3">
      <c r="A866" s="11" t="str">
        <f t="shared" si="13"/>
        <v>DISTRIBUCION VOLUMEN X CRITERIO (Consumiciones)Con alcoholNIVEL ALTO</v>
      </c>
      <c r="B866" s="11" t="s">
        <v>47</v>
      </c>
      <c r="C866" s="11" t="s">
        <v>95</v>
      </c>
      <c r="D866" s="11" t="s">
        <v>165</v>
      </c>
      <c r="E866" s="12">
        <v>24.716568284173199</v>
      </c>
      <c r="F866" s="12">
        <v>24.174352962864301</v>
      </c>
      <c r="G866" s="12">
        <v>24.180986440675799</v>
      </c>
      <c r="H866" s="12">
        <v>25.460065670160098</v>
      </c>
      <c r="I866" s="12">
        <v>23.994430206364999</v>
      </c>
      <c r="J866" s="12">
        <v>23.1170163692458</v>
      </c>
      <c r="K866" s="12">
        <v>21.614783359939999</v>
      </c>
      <c r="L866" s="12">
        <v>19.157943200611999</v>
      </c>
      <c r="M866" s="12">
        <v>21.534581815299401</v>
      </c>
      <c r="N866" s="12"/>
      <c r="O866" s="12"/>
    </row>
    <row r="867" spans="1:15" x14ac:dyDescent="0.3">
      <c r="A867" s="11" t="str">
        <f t="shared" si="13"/>
        <v>DISTRIBUCION VOLUMEN X CRITERIO (Consumiciones)Con alcoholNIVEL MEDIO ALTO</v>
      </c>
      <c r="B867" s="11" t="s">
        <v>47</v>
      </c>
      <c r="C867" s="11" t="s">
        <v>95</v>
      </c>
      <c r="D867" s="11" t="s">
        <v>166</v>
      </c>
      <c r="E867" s="12">
        <v>12.999862553446199</v>
      </c>
      <c r="F867" s="12">
        <v>13.1257453742266</v>
      </c>
      <c r="G867" s="12">
        <v>12.54789458846</v>
      </c>
      <c r="H867" s="12">
        <v>12.044238985639399</v>
      </c>
      <c r="I867" s="12">
        <v>12.7667024250279</v>
      </c>
      <c r="J867" s="12">
        <v>12.538602885471001</v>
      </c>
      <c r="K867" s="12">
        <v>13.2940432899491</v>
      </c>
      <c r="L867" s="12">
        <v>13.345304075034401</v>
      </c>
      <c r="M867" s="12">
        <v>12.4509213890854</v>
      </c>
      <c r="N867" s="12"/>
      <c r="O867" s="12"/>
    </row>
    <row r="868" spans="1:15" x14ac:dyDescent="0.3">
      <c r="A868" s="11" t="str">
        <f t="shared" si="13"/>
        <v>DISTRIBUCION VOLUMEN X CRITERIO (Consumiciones)Con alcoholNIVEL MEDIO</v>
      </c>
      <c r="B868" s="11" t="s">
        <v>47</v>
      </c>
      <c r="C868" s="11" t="s">
        <v>95</v>
      </c>
      <c r="D868" s="11" t="s">
        <v>167</v>
      </c>
      <c r="E868" s="12">
        <v>25.5235660404791</v>
      </c>
      <c r="F868" s="12">
        <v>23.181255785574201</v>
      </c>
      <c r="G868" s="12">
        <v>23.101282044069201</v>
      </c>
      <c r="H868" s="12">
        <v>22.578912025071599</v>
      </c>
      <c r="I868" s="12">
        <v>24.304725977537199</v>
      </c>
      <c r="J868" s="12">
        <v>22.838570530827401</v>
      </c>
      <c r="K868" s="12">
        <v>23.511606134453999</v>
      </c>
      <c r="L868" s="12">
        <v>24.1919706483434</v>
      </c>
      <c r="M868" s="12">
        <v>25.559766743877201</v>
      </c>
      <c r="N868" s="12"/>
      <c r="O868" s="12"/>
    </row>
    <row r="869" spans="1:15" x14ac:dyDescent="0.3">
      <c r="A869" s="11" t="str">
        <f t="shared" si="13"/>
        <v>DISTRIBUCION VOLUMEN X CRITERIO (Consumiciones)Con alcoholNIVEL MEDIO BAJO</v>
      </c>
      <c r="B869" s="11" t="s">
        <v>47</v>
      </c>
      <c r="C869" s="11" t="s">
        <v>95</v>
      </c>
      <c r="D869" s="11" t="s">
        <v>168</v>
      </c>
      <c r="E869" s="12">
        <v>15.940186229720201</v>
      </c>
      <c r="F869" s="12">
        <v>17.8233008577776</v>
      </c>
      <c r="G869" s="12">
        <v>17.051448667915601</v>
      </c>
      <c r="H869" s="12">
        <v>16.9854346815968</v>
      </c>
      <c r="I869" s="12">
        <v>17.0994664978586</v>
      </c>
      <c r="J869" s="12">
        <v>19.823699332612801</v>
      </c>
      <c r="K869" s="12">
        <v>21.658904294930299</v>
      </c>
      <c r="L869" s="12">
        <v>21.412439873601301</v>
      </c>
      <c r="M869" s="12">
        <v>18.817378931597698</v>
      </c>
      <c r="N869" s="12"/>
      <c r="O869" s="12"/>
    </row>
    <row r="870" spans="1:15" x14ac:dyDescent="0.3">
      <c r="A870" s="11" t="str">
        <f t="shared" si="13"/>
        <v>DISTRIBUCION VOLUMEN X CRITERIO (Consumiciones)Con alcoholNIVEL BAJO</v>
      </c>
      <c r="B870" s="11" t="s">
        <v>47</v>
      </c>
      <c r="C870" s="11" t="s">
        <v>95</v>
      </c>
      <c r="D870" s="11" t="s">
        <v>169</v>
      </c>
      <c r="E870" s="12">
        <v>20.8198030784575</v>
      </c>
      <c r="F870" s="12">
        <v>21.695350674364001</v>
      </c>
      <c r="G870" s="12">
        <v>23.1183945100084</v>
      </c>
      <c r="H870" s="12">
        <v>22.9313486375321</v>
      </c>
      <c r="I870" s="12">
        <v>21.834671256151399</v>
      </c>
      <c r="J870" s="12">
        <v>21.682113942831201</v>
      </c>
      <c r="K870" s="12">
        <v>19.920669317846301</v>
      </c>
      <c r="L870" s="12">
        <v>21.892342202408798</v>
      </c>
      <c r="M870" s="12">
        <v>21.6373530773153</v>
      </c>
      <c r="N870" s="12"/>
      <c r="O870" s="12"/>
    </row>
    <row r="871" spans="1:15" x14ac:dyDescent="0.3">
      <c r="A871" s="11" t="str">
        <f t="shared" si="13"/>
        <v>DISTRIBUCION VOLUMEN X CRITERIO (Consumiciones)Con alcoholHOMBRE</v>
      </c>
      <c r="B871" s="11" t="s">
        <v>47</v>
      </c>
      <c r="C871" s="11" t="s">
        <v>95</v>
      </c>
      <c r="D871" s="11" t="s">
        <v>170</v>
      </c>
      <c r="E871" s="12">
        <v>64.367878809436604</v>
      </c>
      <c r="F871" s="12">
        <v>66.204471029576297</v>
      </c>
      <c r="G871" s="12">
        <v>67.242114356905702</v>
      </c>
      <c r="H871" s="12">
        <v>64.354677512701997</v>
      </c>
      <c r="I871" s="12">
        <v>64.906699409905201</v>
      </c>
      <c r="J871" s="12">
        <v>67.268640575416796</v>
      </c>
      <c r="K871" s="12">
        <v>67.046357048202594</v>
      </c>
      <c r="L871" s="12">
        <v>66.750069375239903</v>
      </c>
      <c r="M871" s="12">
        <v>64.640207617129605</v>
      </c>
      <c r="N871" s="12"/>
      <c r="O871" s="12"/>
    </row>
    <row r="872" spans="1:15" x14ac:dyDescent="0.3">
      <c r="A872" s="11" t="str">
        <f t="shared" si="13"/>
        <v>DISTRIBUCION VOLUMEN X CRITERIO (Consumiciones)Con alcoholMUJER</v>
      </c>
      <c r="B872" s="11" t="s">
        <v>47</v>
      </c>
      <c r="C872" s="11" t="s">
        <v>95</v>
      </c>
      <c r="D872" s="11" t="s">
        <v>171</v>
      </c>
      <c r="E872" s="12">
        <v>35.632138457718398</v>
      </c>
      <c r="F872" s="12">
        <v>33.795557244457903</v>
      </c>
      <c r="G872" s="12">
        <v>32.757916898739801</v>
      </c>
      <c r="H872" s="12">
        <v>35.645322487298003</v>
      </c>
      <c r="I872" s="12">
        <v>35.093300590094799</v>
      </c>
      <c r="J872" s="12">
        <v>32.731359424583196</v>
      </c>
      <c r="K872" s="12">
        <v>32.953642951797399</v>
      </c>
      <c r="L872" s="12">
        <v>33.249930624760097</v>
      </c>
      <c r="M872" s="12">
        <v>35.359792382870403</v>
      </c>
      <c r="N872" s="12"/>
      <c r="O872" s="12"/>
    </row>
    <row r="873" spans="1:15" x14ac:dyDescent="0.3">
      <c r="A873" s="11" t="str">
        <f t="shared" si="13"/>
        <v>DISTRIBUCION VOLUMEN X CRITERIO (Consumiciones)Sin alcoholT.ESPAÑA</v>
      </c>
      <c r="B873" s="11" t="s">
        <v>47</v>
      </c>
      <c r="C873" s="11" t="s">
        <v>96</v>
      </c>
      <c r="D873" s="11" t="s">
        <v>142</v>
      </c>
      <c r="E873" s="12">
        <v>100</v>
      </c>
      <c r="F873" s="12">
        <v>100</v>
      </c>
      <c r="G873" s="12">
        <v>100</v>
      </c>
      <c r="H873" s="12">
        <v>100</v>
      </c>
      <c r="I873" s="12">
        <v>100</v>
      </c>
      <c r="J873" s="12">
        <v>100</v>
      </c>
      <c r="K873" s="12">
        <v>100</v>
      </c>
      <c r="L873" s="12">
        <v>100</v>
      </c>
      <c r="M873" s="12">
        <v>100</v>
      </c>
      <c r="N873" s="12"/>
      <c r="O873" s="12"/>
    </row>
    <row r="874" spans="1:15" x14ac:dyDescent="0.3">
      <c r="A874" s="11" t="str">
        <f t="shared" si="13"/>
        <v>DISTRIBUCION VOLUMEN X CRITERIO (Consumiciones)Sin alcoholBCN AM</v>
      </c>
      <c r="B874" s="11" t="s">
        <v>47</v>
      </c>
      <c r="C874" s="11" t="s">
        <v>96</v>
      </c>
      <c r="D874" s="11" t="s">
        <v>143</v>
      </c>
      <c r="E874" s="12">
        <v>4.7978562998308396</v>
      </c>
      <c r="F874" s="12">
        <v>4.3894047718577101</v>
      </c>
      <c r="G874" s="12">
        <v>5.6327150398925001</v>
      </c>
      <c r="H874" s="12">
        <v>4.6820689089857499</v>
      </c>
      <c r="I874" s="12">
        <v>5.0836494690413101</v>
      </c>
      <c r="J874" s="12">
        <v>3.45939089386611</v>
      </c>
      <c r="K874" s="12">
        <v>4.1577384959174797</v>
      </c>
      <c r="L874" s="12">
        <v>6.4540615093701703</v>
      </c>
      <c r="M874" s="12">
        <v>6.2562920186361302</v>
      </c>
      <c r="N874" s="12"/>
      <c r="O874" s="12"/>
    </row>
    <row r="875" spans="1:15" x14ac:dyDescent="0.3">
      <c r="A875" s="11" t="str">
        <f t="shared" si="13"/>
        <v>DISTRIBUCION VOLUMEN X CRITERIO (Consumiciones)Sin alcoholREST.CAT ARAGON</v>
      </c>
      <c r="B875" s="11" t="s">
        <v>47</v>
      </c>
      <c r="C875" s="11" t="s">
        <v>96</v>
      </c>
      <c r="D875" s="11" t="s">
        <v>144</v>
      </c>
      <c r="E875" s="12">
        <v>12.5337187083811</v>
      </c>
      <c r="F875" s="12">
        <v>10.1850326202683</v>
      </c>
      <c r="G875" s="12">
        <v>9.9756807466280009</v>
      </c>
      <c r="H875" s="12">
        <v>10.351366941556799</v>
      </c>
      <c r="I875" s="12">
        <v>12.5556595735095</v>
      </c>
      <c r="J875" s="12">
        <v>11.3459700160913</v>
      </c>
      <c r="K875" s="12">
        <v>10.569031250648401</v>
      </c>
      <c r="L875" s="12">
        <v>11.602365820312601</v>
      </c>
      <c r="M875" s="12">
        <v>12.4132522087087</v>
      </c>
      <c r="N875" s="12"/>
      <c r="O875" s="12"/>
    </row>
    <row r="876" spans="1:15" x14ac:dyDescent="0.3">
      <c r="A876" s="11" t="str">
        <f t="shared" si="13"/>
        <v>DISTRIBUCION VOLUMEN X CRITERIO (Consumiciones)Sin alcoholLEVANTE</v>
      </c>
      <c r="B876" s="11" t="s">
        <v>47</v>
      </c>
      <c r="C876" s="11" t="s">
        <v>96</v>
      </c>
      <c r="D876" s="11" t="s">
        <v>145</v>
      </c>
      <c r="E876" s="12">
        <v>10.872843861218101</v>
      </c>
      <c r="F876" s="12">
        <v>11.7042196893407</v>
      </c>
      <c r="G876" s="12">
        <v>8.8561425715638507</v>
      </c>
      <c r="H876" s="12">
        <v>8.4978144644548799</v>
      </c>
      <c r="I876" s="12">
        <v>9.5446414702818494</v>
      </c>
      <c r="J876" s="12">
        <v>11.9154876251009</v>
      </c>
      <c r="K876" s="12">
        <v>12.6490646230191</v>
      </c>
      <c r="L876" s="12">
        <v>12.6824434459676</v>
      </c>
      <c r="M876" s="12">
        <v>10.646891300900499</v>
      </c>
      <c r="N876" s="12"/>
      <c r="O876" s="12"/>
    </row>
    <row r="877" spans="1:15" x14ac:dyDescent="0.3">
      <c r="A877" s="11" t="str">
        <f t="shared" si="13"/>
        <v>DISTRIBUCION VOLUMEN X CRITERIO (Consumiciones)Sin alcoholANDALUCIA</v>
      </c>
      <c r="B877" s="11" t="s">
        <v>47</v>
      </c>
      <c r="C877" s="11" t="s">
        <v>96</v>
      </c>
      <c r="D877" s="11" t="s">
        <v>146</v>
      </c>
      <c r="E877" s="12">
        <v>24.2864379300038</v>
      </c>
      <c r="F877" s="12">
        <v>27.842467355892101</v>
      </c>
      <c r="G877" s="12">
        <v>30.912963852917901</v>
      </c>
      <c r="H877" s="12">
        <v>31.2673177279712</v>
      </c>
      <c r="I877" s="12">
        <v>28.145328739663</v>
      </c>
      <c r="J877" s="12">
        <v>27.329764891442601</v>
      </c>
      <c r="K877" s="12">
        <v>29.7254886065395</v>
      </c>
      <c r="L877" s="12">
        <v>23.3863664860196</v>
      </c>
      <c r="M877" s="12">
        <v>23.8771979769731</v>
      </c>
      <c r="N877" s="12"/>
      <c r="O877" s="12"/>
    </row>
    <row r="878" spans="1:15" x14ac:dyDescent="0.3">
      <c r="A878" s="11" t="str">
        <f t="shared" si="13"/>
        <v>DISTRIBUCION VOLUMEN X CRITERIO (Consumiciones)Sin alcoholMDD AM</v>
      </c>
      <c r="B878" s="11" t="s">
        <v>47</v>
      </c>
      <c r="C878" s="11" t="s">
        <v>96</v>
      </c>
      <c r="D878" s="11" t="s">
        <v>147</v>
      </c>
      <c r="E878" s="12">
        <v>17.676854427637899</v>
      </c>
      <c r="F878" s="12">
        <v>17.512858388849899</v>
      </c>
      <c r="G878" s="12">
        <v>16.286963883618</v>
      </c>
      <c r="H878" s="12">
        <v>16.926946646230402</v>
      </c>
      <c r="I878" s="12">
        <v>14.7289335485056</v>
      </c>
      <c r="J878" s="12">
        <v>14.6359575423204</v>
      </c>
      <c r="K878" s="12">
        <v>15.035427985213101</v>
      </c>
      <c r="L878" s="12">
        <v>16.336854903357601</v>
      </c>
      <c r="M878" s="12">
        <v>12.957412169299699</v>
      </c>
      <c r="N878" s="12"/>
      <c r="O878" s="12"/>
    </row>
    <row r="879" spans="1:15" x14ac:dyDescent="0.3">
      <c r="A879" s="11" t="str">
        <f t="shared" si="13"/>
        <v>DISTRIBUCION VOLUMEN X CRITERIO (Consumiciones)Sin alcoholRTO CENTRO</v>
      </c>
      <c r="B879" s="11" t="s">
        <v>47</v>
      </c>
      <c r="C879" s="11" t="s">
        <v>96</v>
      </c>
      <c r="D879" s="11" t="s">
        <v>148</v>
      </c>
      <c r="E879" s="12">
        <v>12.418261877733199</v>
      </c>
      <c r="F879" s="12">
        <v>9.8722732265424895</v>
      </c>
      <c r="G879" s="12">
        <v>10.8421905275823</v>
      </c>
      <c r="H879" s="12">
        <v>9.6501868873953303</v>
      </c>
      <c r="I879" s="12">
        <v>10.25458408782</v>
      </c>
      <c r="J879" s="12">
        <v>9.68787691921289</v>
      </c>
      <c r="K879" s="12">
        <v>7.9570883233857996</v>
      </c>
      <c r="L879" s="12">
        <v>8.1959791748169994</v>
      </c>
      <c r="M879" s="12">
        <v>8.9644302275465204</v>
      </c>
      <c r="N879" s="12"/>
      <c r="O879" s="12"/>
    </row>
    <row r="880" spans="1:15" x14ac:dyDescent="0.3">
      <c r="A880" s="11" t="str">
        <f t="shared" si="13"/>
        <v>DISTRIBUCION VOLUMEN X CRITERIO (Consumiciones)Sin alcoholNORTE-CENTRO</v>
      </c>
      <c r="B880" s="11" t="s">
        <v>47</v>
      </c>
      <c r="C880" s="11" t="s">
        <v>96</v>
      </c>
      <c r="D880" s="11" t="s">
        <v>149</v>
      </c>
      <c r="E880" s="12">
        <v>7.7261431139750103</v>
      </c>
      <c r="F880" s="12">
        <v>8.4065200175725199</v>
      </c>
      <c r="G880" s="12">
        <v>9.3822135054746596</v>
      </c>
      <c r="H880" s="12">
        <v>9.6759914788552805</v>
      </c>
      <c r="I880" s="12">
        <v>10.190388653742501</v>
      </c>
      <c r="J880" s="12">
        <v>13.2956339927594</v>
      </c>
      <c r="K880" s="12">
        <v>11.867277271031799</v>
      </c>
      <c r="L880" s="12">
        <v>12.660998116214801</v>
      </c>
      <c r="M880" s="12">
        <v>16.233231323932301</v>
      </c>
      <c r="N880" s="12"/>
      <c r="O880" s="12"/>
    </row>
    <row r="881" spans="1:15" x14ac:dyDescent="0.3">
      <c r="A881" s="11" t="str">
        <f t="shared" si="13"/>
        <v>DISTRIBUCION VOLUMEN X CRITERIO (Consumiciones)Sin alcoholNOROESTE</v>
      </c>
      <c r="B881" s="11" t="s">
        <v>47</v>
      </c>
      <c r="C881" s="11" t="s">
        <v>96</v>
      </c>
      <c r="D881" s="11" t="s">
        <v>150</v>
      </c>
      <c r="E881" s="12">
        <v>9.6878722014408094</v>
      </c>
      <c r="F881" s="12">
        <v>10.0872128415127</v>
      </c>
      <c r="G881" s="12">
        <v>8.1111345954249696</v>
      </c>
      <c r="H881" s="12">
        <v>8.9483069445503691</v>
      </c>
      <c r="I881" s="12">
        <v>9.4968236252189495</v>
      </c>
      <c r="J881" s="12">
        <v>8.3299204621386895</v>
      </c>
      <c r="K881" s="12">
        <v>8.0389075711756508</v>
      </c>
      <c r="L881" s="12">
        <v>8.6809456051852898</v>
      </c>
      <c r="M881" s="12">
        <v>8.6512884452529306</v>
      </c>
      <c r="N881" s="12"/>
      <c r="O881" s="12"/>
    </row>
    <row r="882" spans="1:15" x14ac:dyDescent="0.3">
      <c r="A882" s="11" t="str">
        <f t="shared" si="13"/>
        <v>DISTRIBUCION VOLUMEN X CRITERIO (Consumiciones)Sin alcohol&lt;2MIL</v>
      </c>
      <c r="B882" s="11" t="s">
        <v>47</v>
      </c>
      <c r="C882" s="11" t="s">
        <v>96</v>
      </c>
      <c r="D882" s="11" t="s">
        <v>151</v>
      </c>
      <c r="E882" s="12">
        <v>4.7633279718956203</v>
      </c>
      <c r="F882" s="12">
        <v>4.3640816239635596</v>
      </c>
      <c r="G882" s="12">
        <v>3.4259234550437401</v>
      </c>
      <c r="H882" s="12">
        <v>4.6969833846806903</v>
      </c>
      <c r="I882" s="12">
        <v>5.7622526761412596</v>
      </c>
      <c r="J882" s="12">
        <v>5.5414539674744798</v>
      </c>
      <c r="K882" s="12">
        <v>8.3746362262005896</v>
      </c>
      <c r="L882" s="12">
        <v>4.5736933523054804</v>
      </c>
      <c r="M882" s="12">
        <v>6.1366597950163699</v>
      </c>
      <c r="N882" s="12"/>
      <c r="O882" s="12"/>
    </row>
    <row r="883" spans="1:15" x14ac:dyDescent="0.3">
      <c r="A883" s="11" t="str">
        <f t="shared" si="13"/>
        <v>DISTRIBUCION VOLUMEN X CRITERIO (Consumiciones)Sin alcohol2-5MIL</v>
      </c>
      <c r="B883" s="11" t="s">
        <v>47</v>
      </c>
      <c r="C883" s="11" t="s">
        <v>96</v>
      </c>
      <c r="D883" s="11" t="s">
        <v>152</v>
      </c>
      <c r="E883" s="12">
        <v>4.7627541295100499</v>
      </c>
      <c r="F883" s="12">
        <v>4.2837744907040198</v>
      </c>
      <c r="G883" s="12">
        <v>3.6636560825881701</v>
      </c>
      <c r="H883" s="12">
        <v>2.99242922042861</v>
      </c>
      <c r="I883" s="12">
        <v>4.40237843716546</v>
      </c>
      <c r="J883" s="12">
        <v>4.2578246905689499</v>
      </c>
      <c r="K883" s="12">
        <v>5.5313618735623402</v>
      </c>
      <c r="L883" s="12">
        <v>4.6357833334525704</v>
      </c>
      <c r="M883" s="12">
        <v>5.1740640917625802</v>
      </c>
      <c r="N883" s="12"/>
      <c r="O883" s="12"/>
    </row>
    <row r="884" spans="1:15" x14ac:dyDescent="0.3">
      <c r="A884" s="11" t="str">
        <f t="shared" si="13"/>
        <v>DISTRIBUCION VOLUMEN X CRITERIO (Consumiciones)Sin alcohol5-10MIL</v>
      </c>
      <c r="B884" s="11" t="s">
        <v>47</v>
      </c>
      <c r="C884" s="11" t="s">
        <v>96</v>
      </c>
      <c r="D884" s="11" t="s">
        <v>153</v>
      </c>
      <c r="E884" s="12">
        <v>6.2989147559709497</v>
      </c>
      <c r="F884" s="12">
        <v>7.2153740492176999</v>
      </c>
      <c r="G884" s="12">
        <v>7.44543459034763</v>
      </c>
      <c r="H884" s="12">
        <v>7.0547695226625997</v>
      </c>
      <c r="I884" s="12">
        <v>7.1862437681996898</v>
      </c>
      <c r="J884" s="12">
        <v>5.8617140516888302</v>
      </c>
      <c r="K884" s="12">
        <v>6.5502638762423597</v>
      </c>
      <c r="L884" s="12">
        <v>7.8061395657767898</v>
      </c>
      <c r="M884" s="12">
        <v>7.5948266818961701</v>
      </c>
      <c r="N884" s="12"/>
      <c r="O884" s="12"/>
    </row>
    <row r="885" spans="1:15" x14ac:dyDescent="0.3">
      <c r="A885" s="11" t="str">
        <f t="shared" si="13"/>
        <v>DISTRIBUCION VOLUMEN X CRITERIO (Consumiciones)Sin alcohol10-30MIL</v>
      </c>
      <c r="B885" s="11" t="s">
        <v>47</v>
      </c>
      <c r="C885" s="11" t="s">
        <v>96</v>
      </c>
      <c r="D885" s="11" t="s">
        <v>154</v>
      </c>
      <c r="E885" s="12">
        <v>15.640383012772901</v>
      </c>
      <c r="F885" s="12">
        <v>18.643341014473801</v>
      </c>
      <c r="G885" s="12">
        <v>18.536133503207601</v>
      </c>
      <c r="H885" s="12">
        <v>18.448797532283798</v>
      </c>
      <c r="I885" s="12">
        <v>17.981571185082601</v>
      </c>
      <c r="J885" s="12">
        <v>19.163343607871901</v>
      </c>
      <c r="K885" s="12">
        <v>17.896218489625198</v>
      </c>
      <c r="L885" s="12">
        <v>17.693984124695099</v>
      </c>
      <c r="M885" s="12">
        <v>20.101806430704599</v>
      </c>
      <c r="N885" s="12"/>
      <c r="O885" s="12"/>
    </row>
    <row r="886" spans="1:15" x14ac:dyDescent="0.3">
      <c r="A886" s="11" t="str">
        <f t="shared" si="13"/>
        <v>DISTRIBUCION VOLUMEN X CRITERIO (Consumiciones)Sin alcohol30-100MIL</v>
      </c>
      <c r="B886" s="11" t="s">
        <v>47</v>
      </c>
      <c r="C886" s="11" t="s">
        <v>96</v>
      </c>
      <c r="D886" s="11" t="s">
        <v>155</v>
      </c>
      <c r="E886" s="12">
        <v>23.034908273353299</v>
      </c>
      <c r="F886" s="12">
        <v>21.843083414258398</v>
      </c>
      <c r="G886" s="12">
        <v>20.912701720744199</v>
      </c>
      <c r="H886" s="12">
        <v>19.704224760121701</v>
      </c>
      <c r="I886" s="12">
        <v>20.506313066159699</v>
      </c>
      <c r="J886" s="12">
        <v>20.723225674038201</v>
      </c>
      <c r="K886" s="12">
        <v>20.653986999444601</v>
      </c>
      <c r="L886" s="12">
        <v>25.458285435437499</v>
      </c>
      <c r="M886" s="12">
        <v>21.939736006846299</v>
      </c>
      <c r="N886" s="12"/>
      <c r="O886" s="12"/>
    </row>
    <row r="887" spans="1:15" x14ac:dyDescent="0.3">
      <c r="A887" s="11" t="str">
        <f t="shared" si="13"/>
        <v>DISTRIBUCION VOLUMEN X CRITERIO (Consumiciones)Sin alcohol100-200MIL</v>
      </c>
      <c r="B887" s="11" t="s">
        <v>47</v>
      </c>
      <c r="C887" s="11" t="s">
        <v>96</v>
      </c>
      <c r="D887" s="11" t="s">
        <v>156</v>
      </c>
      <c r="E887" s="12">
        <v>12.0840926130145</v>
      </c>
      <c r="F887" s="12">
        <v>12.306479944949499</v>
      </c>
      <c r="G887" s="12">
        <v>15.7660930852603</v>
      </c>
      <c r="H887" s="12">
        <v>16.6093265111937</v>
      </c>
      <c r="I887" s="12">
        <v>16.0368094334913</v>
      </c>
      <c r="J887" s="12">
        <v>15.062214220848499</v>
      </c>
      <c r="K887" s="12">
        <v>13.5547437647566</v>
      </c>
      <c r="L887" s="12">
        <v>11.4539297234793</v>
      </c>
      <c r="M887" s="12">
        <v>10.761959578997301</v>
      </c>
      <c r="N887" s="12"/>
      <c r="O887" s="12"/>
    </row>
    <row r="888" spans="1:15" x14ac:dyDescent="0.3">
      <c r="A888" s="11" t="str">
        <f t="shared" si="13"/>
        <v>DISTRIBUCION VOLUMEN X CRITERIO (Consumiciones)Sin alcohol200-500MIL</v>
      </c>
      <c r="B888" s="11" t="s">
        <v>47</v>
      </c>
      <c r="C888" s="11" t="s">
        <v>96</v>
      </c>
      <c r="D888" s="11" t="s">
        <v>157</v>
      </c>
      <c r="E888" s="12">
        <v>15.5403208550921</v>
      </c>
      <c r="F888" s="12">
        <v>14.1200267091683</v>
      </c>
      <c r="G888" s="12">
        <v>12.395958913733701</v>
      </c>
      <c r="H888" s="12">
        <v>13.199586761377301</v>
      </c>
      <c r="I888" s="12">
        <v>15.029335595069</v>
      </c>
      <c r="J888" s="12">
        <v>12.9673446799976</v>
      </c>
      <c r="K888" s="12">
        <v>11.5881142053096</v>
      </c>
      <c r="L888" s="12">
        <v>10.8123960068122</v>
      </c>
      <c r="M888" s="12">
        <v>13.4332456953827</v>
      </c>
      <c r="N888" s="12"/>
      <c r="O888" s="12"/>
    </row>
    <row r="889" spans="1:15" x14ac:dyDescent="0.3">
      <c r="A889" s="11" t="str">
        <f t="shared" si="13"/>
        <v>DISTRIBUCION VOLUMEN X CRITERIO (Consumiciones)Sin alcohol&gt;500MIL</v>
      </c>
      <c r="B889" s="11" t="s">
        <v>47</v>
      </c>
      <c r="C889" s="11" t="s">
        <v>96</v>
      </c>
      <c r="D889" s="11" t="s">
        <v>158</v>
      </c>
      <c r="E889" s="12">
        <v>17.875280375401001</v>
      </c>
      <c r="F889" s="12">
        <v>17.223832100366501</v>
      </c>
      <c r="G889" s="12">
        <v>17.854105733728002</v>
      </c>
      <c r="H889" s="12">
        <v>17.293878503508701</v>
      </c>
      <c r="I889" s="12">
        <v>13.0951128645733</v>
      </c>
      <c r="J889" s="12">
        <v>16.4228697357829</v>
      </c>
      <c r="K889" s="12">
        <v>15.8506842156311</v>
      </c>
      <c r="L889" s="12">
        <v>17.565788458041101</v>
      </c>
      <c r="M889" s="12">
        <v>14.8577132627276</v>
      </c>
      <c r="N889" s="12"/>
      <c r="O889" s="12"/>
    </row>
    <row r="890" spans="1:15" x14ac:dyDescent="0.3">
      <c r="A890" s="11" t="str">
        <f t="shared" si="13"/>
        <v>DISTRIBUCION VOLUMEN X CRITERIO (Consumiciones)Sin alcoholDE 15 A 19 AÑOS</v>
      </c>
      <c r="B890" s="11" t="s">
        <v>47</v>
      </c>
      <c r="C890" s="11" t="s">
        <v>96</v>
      </c>
      <c r="D890" s="11" t="s">
        <v>159</v>
      </c>
      <c r="E890" s="12">
        <v>0.463346332278673</v>
      </c>
      <c r="F890" s="12" t="s">
        <v>134</v>
      </c>
      <c r="G890" s="12">
        <v>0.15038362217071399</v>
      </c>
      <c r="H890" s="12">
        <v>7.0279987805200395E-2</v>
      </c>
      <c r="I890" s="12">
        <v>0.39214038128022599</v>
      </c>
      <c r="J890" s="12" t="s">
        <v>134</v>
      </c>
      <c r="K890" s="12" t="s">
        <v>134</v>
      </c>
      <c r="L890" s="12">
        <v>0.489488757345651</v>
      </c>
      <c r="M890" s="12" t="s">
        <v>134</v>
      </c>
      <c r="N890" s="12"/>
      <c r="O890" s="12"/>
    </row>
    <row r="891" spans="1:15" x14ac:dyDescent="0.3">
      <c r="A891" s="11" t="str">
        <f t="shared" si="13"/>
        <v>DISTRIBUCION VOLUMEN X CRITERIO (Consumiciones)Sin alcoholDE 20 A 24 AÑOS</v>
      </c>
      <c r="B891" s="11" t="s">
        <v>47</v>
      </c>
      <c r="C891" s="11" t="s">
        <v>96</v>
      </c>
      <c r="D891" s="11" t="s">
        <v>160</v>
      </c>
      <c r="E891" s="12">
        <v>0.39059765684456899</v>
      </c>
      <c r="F891" s="12">
        <v>0.182694015695961</v>
      </c>
      <c r="G891" s="12">
        <v>0.82477385196144504</v>
      </c>
      <c r="H891" s="12">
        <v>1.0988965532193999</v>
      </c>
      <c r="I891" s="12">
        <v>0.49022151196644498</v>
      </c>
      <c r="J891" s="12">
        <v>0.81329103247397705</v>
      </c>
      <c r="K891" s="12">
        <v>0.43481216943088902</v>
      </c>
      <c r="L891" s="12">
        <v>0.58621489459199605</v>
      </c>
      <c r="M891" s="12">
        <v>1.0483176529170699</v>
      </c>
      <c r="N891" s="12"/>
      <c r="O891" s="12"/>
    </row>
    <row r="892" spans="1:15" x14ac:dyDescent="0.3">
      <c r="A892" s="11" t="str">
        <f t="shared" si="13"/>
        <v>DISTRIBUCION VOLUMEN X CRITERIO (Consumiciones)Sin alcoholDE 25 A 34 AÑOS</v>
      </c>
      <c r="B892" s="11" t="s">
        <v>47</v>
      </c>
      <c r="C892" s="11" t="s">
        <v>96</v>
      </c>
      <c r="D892" s="11" t="s">
        <v>161</v>
      </c>
      <c r="E892" s="12">
        <v>2.9314995595180702</v>
      </c>
      <c r="F892" s="12">
        <v>3.2138199322158401</v>
      </c>
      <c r="G892" s="12">
        <v>1.6083131322315101</v>
      </c>
      <c r="H892" s="12">
        <v>1.81433417668652</v>
      </c>
      <c r="I892" s="12">
        <v>2.2619342921437098</v>
      </c>
      <c r="J892" s="12">
        <v>1.8710750028818099</v>
      </c>
      <c r="K892" s="12">
        <v>2.63878896318375</v>
      </c>
      <c r="L892" s="12">
        <v>2.6779664909898</v>
      </c>
      <c r="M892" s="12">
        <v>2.0895958924201699</v>
      </c>
      <c r="N892" s="12"/>
      <c r="O892" s="12"/>
    </row>
    <row r="893" spans="1:15" x14ac:dyDescent="0.3">
      <c r="A893" s="11" t="str">
        <f t="shared" si="13"/>
        <v>DISTRIBUCION VOLUMEN X CRITERIO (Consumiciones)Sin alcoholDE 35 A 49 AÑOS</v>
      </c>
      <c r="B893" s="11" t="s">
        <v>47</v>
      </c>
      <c r="C893" s="11" t="s">
        <v>96</v>
      </c>
      <c r="D893" s="11" t="s">
        <v>162</v>
      </c>
      <c r="E893" s="12">
        <v>14.851053804928799</v>
      </c>
      <c r="F893" s="12">
        <v>14.568567318347601</v>
      </c>
      <c r="G893" s="12">
        <v>12.441617142971801</v>
      </c>
      <c r="H893" s="12">
        <v>14.288195141136899</v>
      </c>
      <c r="I893" s="12">
        <v>11.1159771664584</v>
      </c>
      <c r="J893" s="12">
        <v>12.366708245902901</v>
      </c>
      <c r="K893" s="12">
        <v>13.0233794785012</v>
      </c>
      <c r="L893" s="12">
        <v>10.352418064005001</v>
      </c>
      <c r="M893" s="12">
        <v>13.349787393438801</v>
      </c>
      <c r="N893" s="12"/>
      <c r="O893" s="12"/>
    </row>
    <row r="894" spans="1:15" x14ac:dyDescent="0.3">
      <c r="A894" s="11" t="str">
        <f t="shared" si="13"/>
        <v>DISTRIBUCION VOLUMEN X CRITERIO (Consumiciones)Sin alcoholDE 50 A 59 AÑOS</v>
      </c>
      <c r="B894" s="11" t="s">
        <v>47</v>
      </c>
      <c r="C894" s="11" t="s">
        <v>96</v>
      </c>
      <c r="D894" s="11" t="s">
        <v>163</v>
      </c>
      <c r="E894" s="12">
        <v>26.879665123082098</v>
      </c>
      <c r="F894" s="12">
        <v>23.2486412009989</v>
      </c>
      <c r="G894" s="12">
        <v>26.334860863312201</v>
      </c>
      <c r="H894" s="12">
        <v>26.299838778359501</v>
      </c>
      <c r="I894" s="12">
        <v>26.6791514405075</v>
      </c>
      <c r="J894" s="12">
        <v>22.895360431999201</v>
      </c>
      <c r="K894" s="12">
        <v>22.3079146466394</v>
      </c>
      <c r="L894" s="12">
        <v>23.774400628355099</v>
      </c>
      <c r="M894" s="12">
        <v>21.935840131755601</v>
      </c>
      <c r="N894" s="12"/>
      <c r="O894" s="12"/>
    </row>
    <row r="895" spans="1:15" x14ac:dyDescent="0.3">
      <c r="A895" s="11" t="str">
        <f t="shared" si="13"/>
        <v>DISTRIBUCION VOLUMEN X CRITERIO (Consumiciones)Sin alcoholDE 60 A 75 AÑOS</v>
      </c>
      <c r="B895" s="11" t="s">
        <v>47</v>
      </c>
      <c r="C895" s="11" t="s">
        <v>96</v>
      </c>
      <c r="D895" s="11" t="s">
        <v>164</v>
      </c>
      <c r="E895" s="12">
        <v>54.483825557575997</v>
      </c>
      <c r="F895" s="12">
        <v>58.786271877778297</v>
      </c>
      <c r="G895" s="12">
        <v>58.6400535599793</v>
      </c>
      <c r="H895" s="12">
        <v>56.428449029560603</v>
      </c>
      <c r="I895" s="12">
        <v>59.060585161236403</v>
      </c>
      <c r="J895" s="12">
        <v>62.053542560300002</v>
      </c>
      <c r="K895" s="12">
        <v>61.5951134279399</v>
      </c>
      <c r="L895" s="12">
        <v>62.1195200131937</v>
      </c>
      <c r="M895" s="12">
        <v>61.5764701842186</v>
      </c>
      <c r="N895" s="12"/>
      <c r="O895" s="12"/>
    </row>
    <row r="896" spans="1:15" x14ac:dyDescent="0.3">
      <c r="A896" s="11" t="str">
        <f t="shared" si="13"/>
        <v>DISTRIBUCION VOLUMEN X CRITERIO (Consumiciones)Sin alcoholNIVEL ALTO</v>
      </c>
      <c r="B896" s="11" t="s">
        <v>47</v>
      </c>
      <c r="C896" s="11" t="s">
        <v>96</v>
      </c>
      <c r="D896" s="11" t="s">
        <v>165</v>
      </c>
      <c r="E896" s="12">
        <v>20.370040847027401</v>
      </c>
      <c r="F896" s="12">
        <v>22.295081312829701</v>
      </c>
      <c r="G896" s="12">
        <v>21.240121336496198</v>
      </c>
      <c r="H896" s="12">
        <v>21.823327936456199</v>
      </c>
      <c r="I896" s="12">
        <v>20.219256691891999</v>
      </c>
      <c r="J896" s="12">
        <v>20.251473938628301</v>
      </c>
      <c r="K896" s="12">
        <v>19.8126905725948</v>
      </c>
      <c r="L896" s="12">
        <v>17.471676388072499</v>
      </c>
      <c r="M896" s="12">
        <v>19.7803678773844</v>
      </c>
      <c r="N896" s="12"/>
      <c r="O896" s="12"/>
    </row>
    <row r="897" spans="1:15" x14ac:dyDescent="0.3">
      <c r="A897" s="11" t="str">
        <f t="shared" si="13"/>
        <v>DISTRIBUCION VOLUMEN X CRITERIO (Consumiciones)Sin alcoholNIVEL MEDIO ALTO</v>
      </c>
      <c r="B897" s="11" t="s">
        <v>47</v>
      </c>
      <c r="C897" s="11" t="s">
        <v>96</v>
      </c>
      <c r="D897" s="11" t="s">
        <v>166</v>
      </c>
      <c r="E897" s="12">
        <v>13.939943920416599</v>
      </c>
      <c r="F897" s="12">
        <v>13.6522082188573</v>
      </c>
      <c r="G897" s="12">
        <v>14.8744634851063</v>
      </c>
      <c r="H897" s="12">
        <v>13.897716213777199</v>
      </c>
      <c r="I897" s="12">
        <v>11.6519139580016</v>
      </c>
      <c r="J897" s="12">
        <v>10.7887082852642</v>
      </c>
      <c r="K897" s="12">
        <v>12.729211874503299</v>
      </c>
      <c r="L897" s="12">
        <v>11.501231445017201</v>
      </c>
      <c r="M897" s="12">
        <v>9.9291383608495103</v>
      </c>
      <c r="N897" s="12"/>
      <c r="O897" s="12"/>
    </row>
    <row r="898" spans="1:15" x14ac:dyDescent="0.3">
      <c r="A898" s="11" t="str">
        <f t="shared" si="13"/>
        <v>DISTRIBUCION VOLUMEN X CRITERIO (Consumiciones)Sin alcoholNIVEL MEDIO</v>
      </c>
      <c r="B898" s="11" t="s">
        <v>47</v>
      </c>
      <c r="C898" s="11" t="s">
        <v>96</v>
      </c>
      <c r="D898" s="11" t="s">
        <v>167</v>
      </c>
      <c r="E898" s="12">
        <v>26.268008325603802</v>
      </c>
      <c r="F898" s="12">
        <v>22.6308530811678</v>
      </c>
      <c r="G898" s="12">
        <v>21.9195254226881</v>
      </c>
      <c r="H898" s="12">
        <v>21.581904378089</v>
      </c>
      <c r="I898" s="12">
        <v>24.0220791640659</v>
      </c>
      <c r="J898" s="12">
        <v>21.931321160707299</v>
      </c>
      <c r="K898" s="12">
        <v>23.021434847877298</v>
      </c>
      <c r="L898" s="12">
        <v>23.024651868742801</v>
      </c>
      <c r="M898" s="12">
        <v>23.6693891137995</v>
      </c>
      <c r="N898" s="12"/>
      <c r="O898" s="12"/>
    </row>
    <row r="899" spans="1:15" x14ac:dyDescent="0.3">
      <c r="A899" s="11" t="str">
        <f t="shared" si="13"/>
        <v>DISTRIBUCION VOLUMEN X CRITERIO (Consumiciones)Sin alcoholNIVEL MEDIO BAJO</v>
      </c>
      <c r="B899" s="11" t="s">
        <v>47</v>
      </c>
      <c r="C899" s="11" t="s">
        <v>96</v>
      </c>
      <c r="D899" s="11" t="s">
        <v>168</v>
      </c>
      <c r="E899" s="12">
        <v>15.458529015516801</v>
      </c>
      <c r="F899" s="12">
        <v>15.462858754759299</v>
      </c>
      <c r="G899" s="12">
        <v>16.126090298629901</v>
      </c>
      <c r="H899" s="12">
        <v>14.693603759163</v>
      </c>
      <c r="I899" s="12">
        <v>14.8486255005282</v>
      </c>
      <c r="J899" s="12">
        <v>16.307325692875299</v>
      </c>
      <c r="K899" s="12">
        <v>15.539955886319699</v>
      </c>
      <c r="L899" s="12">
        <v>17.758122435117102</v>
      </c>
      <c r="M899" s="12">
        <v>15.7652501505323</v>
      </c>
      <c r="N899" s="12"/>
      <c r="O899" s="12"/>
    </row>
    <row r="900" spans="1:15" x14ac:dyDescent="0.3">
      <c r="A900" s="11" t="str">
        <f t="shared" ref="A900:A963" si="14">B900&amp;C900&amp;D900</f>
        <v>DISTRIBUCION VOLUMEN X CRITERIO (Consumiciones)Sin alcoholNIVEL BAJO</v>
      </c>
      <c r="B900" s="11" t="s">
        <v>47</v>
      </c>
      <c r="C900" s="11" t="s">
        <v>96</v>
      </c>
      <c r="D900" s="11" t="s">
        <v>169</v>
      </c>
      <c r="E900" s="12">
        <v>23.963477891435499</v>
      </c>
      <c r="F900" s="12">
        <v>25.958987544222399</v>
      </c>
      <c r="G900" s="12">
        <v>25.839808903283799</v>
      </c>
      <c r="H900" s="12">
        <v>28.003459123743198</v>
      </c>
      <c r="I900" s="12">
        <v>29.258127304878801</v>
      </c>
      <c r="J900" s="12">
        <v>30.721159207864002</v>
      </c>
      <c r="K900" s="12">
        <v>28.896728532942699</v>
      </c>
      <c r="L900" s="12">
        <v>30.244315980394799</v>
      </c>
      <c r="M900" s="12">
        <v>30.855879027018201</v>
      </c>
      <c r="N900" s="12"/>
      <c r="O900" s="12"/>
    </row>
    <row r="901" spans="1:15" x14ac:dyDescent="0.3">
      <c r="A901" s="11" t="str">
        <f t="shared" si="14"/>
        <v>DISTRIBUCION VOLUMEN X CRITERIO (Consumiciones)Sin alcoholHOMBRE</v>
      </c>
      <c r="B901" s="11" t="s">
        <v>47</v>
      </c>
      <c r="C901" s="11" t="s">
        <v>96</v>
      </c>
      <c r="D901" s="11" t="s">
        <v>170</v>
      </c>
      <c r="E901" s="12">
        <v>57.676846707785202</v>
      </c>
      <c r="F901" s="12">
        <v>61.892997891253103</v>
      </c>
      <c r="G901" s="12">
        <v>59.7671982911816</v>
      </c>
      <c r="H901" s="12">
        <v>57.970010911036397</v>
      </c>
      <c r="I901" s="12">
        <v>59.452573357323203</v>
      </c>
      <c r="J901" s="12">
        <v>62.261805800912597</v>
      </c>
      <c r="K901" s="12">
        <v>57.335793315199503</v>
      </c>
      <c r="L901" s="12">
        <v>63.172225709318703</v>
      </c>
      <c r="M901" s="12">
        <v>61.514799924448901</v>
      </c>
      <c r="N901" s="12"/>
      <c r="O901" s="12"/>
    </row>
    <row r="902" spans="1:15" x14ac:dyDescent="0.3">
      <c r="A902" s="11" t="str">
        <f t="shared" si="14"/>
        <v>DISTRIBUCION VOLUMEN X CRITERIO (Consumiciones)Sin alcoholMUJER</v>
      </c>
      <c r="B902" s="11" t="s">
        <v>47</v>
      </c>
      <c r="C902" s="11" t="s">
        <v>96</v>
      </c>
      <c r="D902" s="11" t="s">
        <v>171</v>
      </c>
      <c r="E902" s="12">
        <v>42.323140425793603</v>
      </c>
      <c r="F902" s="12">
        <v>38.107002108746897</v>
      </c>
      <c r="G902" s="12">
        <v>40.2328017088184</v>
      </c>
      <c r="H902" s="12">
        <v>42.029989088963603</v>
      </c>
      <c r="I902" s="12">
        <v>40.547426642676797</v>
      </c>
      <c r="J902" s="12">
        <v>37.738194199087403</v>
      </c>
      <c r="K902" s="12">
        <v>42.664206684800497</v>
      </c>
      <c r="L902" s="12">
        <v>36.827774290681297</v>
      </c>
      <c r="M902" s="12">
        <v>38.485200075551099</v>
      </c>
      <c r="N902" s="12"/>
      <c r="O902" s="12"/>
    </row>
    <row r="903" spans="1:15" x14ac:dyDescent="0.3">
      <c r="A903" s="11" t="str">
        <f t="shared" si="14"/>
        <v>DISTRIBUCION VOLUMEN X CRITERIO (Consumiciones)Cerveza EnvasadaT.ESPAÑA</v>
      </c>
      <c r="B903" s="11" t="s">
        <v>47</v>
      </c>
      <c r="C903" s="11" t="s">
        <v>97</v>
      </c>
      <c r="D903" s="11" t="s">
        <v>142</v>
      </c>
      <c r="E903" s="12">
        <v>100</v>
      </c>
      <c r="F903" s="12">
        <v>100</v>
      </c>
      <c r="G903" s="12">
        <v>100</v>
      </c>
      <c r="H903" s="12">
        <v>100</v>
      </c>
      <c r="I903" s="12">
        <v>100</v>
      </c>
      <c r="J903" s="12">
        <v>100</v>
      </c>
      <c r="K903" s="12">
        <v>100</v>
      </c>
      <c r="L903" s="12">
        <v>100</v>
      </c>
      <c r="M903" s="12">
        <v>100</v>
      </c>
      <c r="N903" s="12"/>
      <c r="O903" s="12"/>
    </row>
    <row r="904" spans="1:15" x14ac:dyDescent="0.3">
      <c r="A904" s="11" t="str">
        <f t="shared" si="14"/>
        <v>DISTRIBUCION VOLUMEN X CRITERIO (Consumiciones)Cerveza EnvasadaBCN AM</v>
      </c>
      <c r="B904" s="11" t="s">
        <v>47</v>
      </c>
      <c r="C904" s="11" t="s">
        <v>97</v>
      </c>
      <c r="D904" s="11" t="s">
        <v>143</v>
      </c>
      <c r="E904" s="12">
        <v>7.3788222743191598</v>
      </c>
      <c r="F904" s="12">
        <v>6.97894415157766</v>
      </c>
      <c r="G904" s="12">
        <v>7.1637333269651604</v>
      </c>
      <c r="H904" s="12">
        <v>6.5413130444535801</v>
      </c>
      <c r="I904" s="12">
        <v>7.9300655955801203</v>
      </c>
      <c r="J904" s="12">
        <v>8.9265900254769601</v>
      </c>
      <c r="K904" s="12">
        <v>8.8063980306525593</v>
      </c>
      <c r="L904" s="12">
        <v>9.9344275658844197</v>
      </c>
      <c r="M904" s="12">
        <v>7.2923832168442102</v>
      </c>
      <c r="N904" s="12"/>
      <c r="O904" s="12"/>
    </row>
    <row r="905" spans="1:15" x14ac:dyDescent="0.3">
      <c r="A905" s="11" t="str">
        <f t="shared" si="14"/>
        <v>DISTRIBUCION VOLUMEN X CRITERIO (Consumiciones)Cerveza EnvasadaREST.CAT ARAGON</v>
      </c>
      <c r="B905" s="11" t="s">
        <v>47</v>
      </c>
      <c r="C905" s="11" t="s">
        <v>97</v>
      </c>
      <c r="D905" s="11" t="s">
        <v>144</v>
      </c>
      <c r="E905" s="12">
        <v>12.1587656470016</v>
      </c>
      <c r="F905" s="12">
        <v>11.6163750732167</v>
      </c>
      <c r="G905" s="12">
        <v>12.673606889784301</v>
      </c>
      <c r="H905" s="12">
        <v>12.7675113096796</v>
      </c>
      <c r="I905" s="12">
        <v>13.708271016263</v>
      </c>
      <c r="J905" s="12">
        <v>12.3237390428409</v>
      </c>
      <c r="K905" s="12">
        <v>12.0966536679203</v>
      </c>
      <c r="L905" s="12">
        <v>13.2962791128323</v>
      </c>
      <c r="M905" s="12">
        <v>13.7923294141368</v>
      </c>
      <c r="N905" s="12"/>
      <c r="O905" s="12"/>
    </row>
    <row r="906" spans="1:15" x14ac:dyDescent="0.3">
      <c r="A906" s="11" t="str">
        <f t="shared" si="14"/>
        <v>DISTRIBUCION VOLUMEN X CRITERIO (Consumiciones)Cerveza EnvasadaLEVANTE</v>
      </c>
      <c r="B906" s="11" t="s">
        <v>47</v>
      </c>
      <c r="C906" s="11" t="s">
        <v>97</v>
      </c>
      <c r="D906" s="11" t="s">
        <v>145</v>
      </c>
      <c r="E906" s="12">
        <v>14.4321287471662</v>
      </c>
      <c r="F906" s="12">
        <v>15.2366261746505</v>
      </c>
      <c r="G906" s="12">
        <v>14.155943893501</v>
      </c>
      <c r="H906" s="12">
        <v>12.9647483829962</v>
      </c>
      <c r="I906" s="12">
        <v>12.170832598000199</v>
      </c>
      <c r="J906" s="12">
        <v>13.017969849727301</v>
      </c>
      <c r="K906" s="12">
        <v>14.9589167735069</v>
      </c>
      <c r="L906" s="12">
        <v>13.013715311674099</v>
      </c>
      <c r="M906" s="12">
        <v>12.7304391409155</v>
      </c>
      <c r="N906" s="12"/>
      <c r="O906" s="12"/>
    </row>
    <row r="907" spans="1:15" x14ac:dyDescent="0.3">
      <c r="A907" s="11" t="str">
        <f t="shared" si="14"/>
        <v>DISTRIBUCION VOLUMEN X CRITERIO (Consumiciones)Cerveza EnvasadaANDALUCIA</v>
      </c>
      <c r="B907" s="11" t="s">
        <v>47</v>
      </c>
      <c r="C907" s="11" t="s">
        <v>97</v>
      </c>
      <c r="D907" s="11" t="s">
        <v>146</v>
      </c>
      <c r="E907" s="12">
        <v>19.620140290450902</v>
      </c>
      <c r="F907" s="12">
        <v>22.036763694705499</v>
      </c>
      <c r="G907" s="12">
        <v>22.106349213241199</v>
      </c>
      <c r="H907" s="12">
        <v>23.203994840542901</v>
      </c>
      <c r="I907" s="12">
        <v>22.056511332297902</v>
      </c>
      <c r="J907" s="12">
        <v>21.4540903463866</v>
      </c>
      <c r="K907" s="12">
        <v>21.0098296569975</v>
      </c>
      <c r="L907" s="12">
        <v>20.999895333694301</v>
      </c>
      <c r="M907" s="12">
        <v>21.893165340188599</v>
      </c>
      <c r="N907" s="12"/>
      <c r="O907" s="12"/>
    </row>
    <row r="908" spans="1:15" x14ac:dyDescent="0.3">
      <c r="A908" s="11" t="str">
        <f t="shared" si="14"/>
        <v>DISTRIBUCION VOLUMEN X CRITERIO (Consumiciones)Cerveza EnvasadaMDD AM</v>
      </c>
      <c r="B908" s="11" t="s">
        <v>47</v>
      </c>
      <c r="C908" s="11" t="s">
        <v>97</v>
      </c>
      <c r="D908" s="11" t="s">
        <v>147</v>
      </c>
      <c r="E908" s="12">
        <v>13.7682073286306</v>
      </c>
      <c r="F908" s="12">
        <v>14.851147273792201</v>
      </c>
      <c r="G908" s="12">
        <v>14.4593746743548</v>
      </c>
      <c r="H908" s="12">
        <v>14.5650213108012</v>
      </c>
      <c r="I908" s="12">
        <v>13.460281911003101</v>
      </c>
      <c r="J908" s="12">
        <v>14.3591326520622</v>
      </c>
      <c r="K908" s="12">
        <v>12.885833786136599</v>
      </c>
      <c r="L908" s="12">
        <v>13.709404066286</v>
      </c>
      <c r="M908" s="12">
        <v>13.5278739136232</v>
      </c>
      <c r="N908" s="12"/>
      <c r="O908" s="12"/>
    </row>
    <row r="909" spans="1:15" x14ac:dyDescent="0.3">
      <c r="A909" s="11" t="str">
        <f t="shared" si="14"/>
        <v>DISTRIBUCION VOLUMEN X CRITERIO (Consumiciones)Cerveza EnvasadaRTO CENTRO</v>
      </c>
      <c r="B909" s="11" t="s">
        <v>47</v>
      </c>
      <c r="C909" s="11" t="s">
        <v>97</v>
      </c>
      <c r="D909" s="11" t="s">
        <v>148</v>
      </c>
      <c r="E909" s="12">
        <v>11.7403757229636</v>
      </c>
      <c r="F909" s="12">
        <v>11.0353579341432</v>
      </c>
      <c r="G909" s="12">
        <v>11.253864323179</v>
      </c>
      <c r="H909" s="12">
        <v>11.669154484615101</v>
      </c>
      <c r="I909" s="12">
        <v>12.1275635534786</v>
      </c>
      <c r="J909" s="12">
        <v>11.916129460371501</v>
      </c>
      <c r="K909" s="12">
        <v>11.2889415291266</v>
      </c>
      <c r="L909" s="12">
        <v>10.563577735866501</v>
      </c>
      <c r="M909" s="12">
        <v>10.6795550069229</v>
      </c>
      <c r="N909" s="12"/>
      <c r="O909" s="12"/>
    </row>
    <row r="910" spans="1:15" x14ac:dyDescent="0.3">
      <c r="A910" s="11" t="str">
        <f t="shared" si="14"/>
        <v>DISTRIBUCION VOLUMEN X CRITERIO (Consumiciones)Cerveza EnvasadaNORTE-CENTRO</v>
      </c>
      <c r="B910" s="11" t="s">
        <v>47</v>
      </c>
      <c r="C910" s="11" t="s">
        <v>97</v>
      </c>
      <c r="D910" s="11" t="s">
        <v>149</v>
      </c>
      <c r="E910" s="12">
        <v>8.4079345076081093</v>
      </c>
      <c r="F910" s="12">
        <v>7.1235286627447998</v>
      </c>
      <c r="G910" s="12">
        <v>7.4344693285629901</v>
      </c>
      <c r="H910" s="12">
        <v>7.1667850600067302</v>
      </c>
      <c r="I910" s="12">
        <v>8.2085032877255699</v>
      </c>
      <c r="J910" s="12">
        <v>7.9872223588052202</v>
      </c>
      <c r="K910" s="12">
        <v>7.5171362477141903</v>
      </c>
      <c r="L910" s="12">
        <v>8.4103653860475802</v>
      </c>
      <c r="M910" s="12">
        <v>9.8430247917870997</v>
      </c>
      <c r="N910" s="12"/>
      <c r="O910" s="12"/>
    </row>
    <row r="911" spans="1:15" x14ac:dyDescent="0.3">
      <c r="A911" s="11" t="str">
        <f t="shared" si="14"/>
        <v>DISTRIBUCION VOLUMEN X CRITERIO (Consumiciones)Cerveza EnvasadaNOROESTE</v>
      </c>
      <c r="B911" s="11" t="s">
        <v>47</v>
      </c>
      <c r="C911" s="11" t="s">
        <v>97</v>
      </c>
      <c r="D911" s="11" t="s">
        <v>150</v>
      </c>
      <c r="E911" s="12">
        <v>12.4936161997074</v>
      </c>
      <c r="F911" s="12">
        <v>11.121267221840199</v>
      </c>
      <c r="G911" s="12">
        <v>10.752663777831801</v>
      </c>
      <c r="H911" s="12">
        <v>11.121462220062099</v>
      </c>
      <c r="I911" s="12">
        <v>10.3379872609947</v>
      </c>
      <c r="J911" s="12">
        <v>10.015093629454899</v>
      </c>
      <c r="K911" s="12">
        <v>11.436274295254799</v>
      </c>
      <c r="L911" s="12">
        <v>10.072355615850499</v>
      </c>
      <c r="M911" s="12">
        <v>10.241232750512401</v>
      </c>
      <c r="N911" s="12"/>
      <c r="O911" s="12"/>
    </row>
    <row r="912" spans="1:15" x14ac:dyDescent="0.3">
      <c r="A912" s="11" t="str">
        <f t="shared" si="14"/>
        <v>DISTRIBUCION VOLUMEN X CRITERIO (Consumiciones)Cerveza Envasada&lt;2MIL</v>
      </c>
      <c r="B912" s="11" t="s">
        <v>47</v>
      </c>
      <c r="C912" s="11" t="s">
        <v>97</v>
      </c>
      <c r="D912" s="11" t="s">
        <v>151</v>
      </c>
      <c r="E912" s="12">
        <v>6.1740638717280802</v>
      </c>
      <c r="F912" s="12">
        <v>5.8422390302289502</v>
      </c>
      <c r="G912" s="12">
        <v>5.74622143006009</v>
      </c>
      <c r="H912" s="12">
        <v>6.8453331214715698</v>
      </c>
      <c r="I912" s="12">
        <v>6.7042450879469504</v>
      </c>
      <c r="J912" s="12">
        <v>6.4466332775639597</v>
      </c>
      <c r="K912" s="12">
        <v>9.2305315039012292</v>
      </c>
      <c r="L912" s="12">
        <v>6.6725273088481298</v>
      </c>
      <c r="M912" s="12">
        <v>8.8238120415821601</v>
      </c>
      <c r="N912" s="12"/>
      <c r="O912" s="12"/>
    </row>
    <row r="913" spans="1:15" x14ac:dyDescent="0.3">
      <c r="A913" s="11" t="str">
        <f t="shared" si="14"/>
        <v>DISTRIBUCION VOLUMEN X CRITERIO (Consumiciones)Cerveza Envasada2-5MIL</v>
      </c>
      <c r="B913" s="11" t="s">
        <v>47</v>
      </c>
      <c r="C913" s="11" t="s">
        <v>97</v>
      </c>
      <c r="D913" s="11" t="s">
        <v>152</v>
      </c>
      <c r="E913" s="12">
        <v>5.6391024901230198</v>
      </c>
      <c r="F913" s="12">
        <v>6.3458731250159204</v>
      </c>
      <c r="G913" s="12">
        <v>6.2105643648615798</v>
      </c>
      <c r="H913" s="12">
        <v>5.2457238194937803</v>
      </c>
      <c r="I913" s="12">
        <v>6.0238072454789799</v>
      </c>
      <c r="J913" s="12">
        <v>5.0972535577452396</v>
      </c>
      <c r="K913" s="12">
        <v>4.5934372521368898</v>
      </c>
      <c r="L913" s="12">
        <v>4.9014637180289702</v>
      </c>
      <c r="M913" s="12">
        <v>4.1793943137866796</v>
      </c>
      <c r="N913" s="12"/>
      <c r="O913" s="12"/>
    </row>
    <row r="914" spans="1:15" x14ac:dyDescent="0.3">
      <c r="A914" s="11" t="str">
        <f t="shared" si="14"/>
        <v>DISTRIBUCION VOLUMEN X CRITERIO (Consumiciones)Cerveza Envasada5-10MIL</v>
      </c>
      <c r="B914" s="11" t="s">
        <v>47</v>
      </c>
      <c r="C914" s="11" t="s">
        <v>97</v>
      </c>
      <c r="D914" s="11" t="s">
        <v>153</v>
      </c>
      <c r="E914" s="12">
        <v>8.0479076636234606</v>
      </c>
      <c r="F914" s="12">
        <v>7.2905034762013896</v>
      </c>
      <c r="G914" s="12">
        <v>6.8821424849769004</v>
      </c>
      <c r="H914" s="12">
        <v>7.5748682095188196</v>
      </c>
      <c r="I914" s="12">
        <v>7.0528112131324896</v>
      </c>
      <c r="J914" s="12">
        <v>6.9400888973981303</v>
      </c>
      <c r="K914" s="12">
        <v>5.8343732686278296</v>
      </c>
      <c r="L914" s="12">
        <v>6.0696795802076</v>
      </c>
      <c r="M914" s="12">
        <v>7.0791064246152597</v>
      </c>
      <c r="N914" s="12"/>
      <c r="O914" s="12"/>
    </row>
    <row r="915" spans="1:15" x14ac:dyDescent="0.3">
      <c r="A915" s="11" t="str">
        <f t="shared" si="14"/>
        <v>DISTRIBUCION VOLUMEN X CRITERIO (Consumiciones)Cerveza Envasada10-30MIL</v>
      </c>
      <c r="B915" s="11" t="s">
        <v>47</v>
      </c>
      <c r="C915" s="11" t="s">
        <v>97</v>
      </c>
      <c r="D915" s="11" t="s">
        <v>154</v>
      </c>
      <c r="E915" s="12">
        <v>16.535334524130299</v>
      </c>
      <c r="F915" s="12">
        <v>17.199735146560698</v>
      </c>
      <c r="G915" s="12">
        <v>17.147749574490302</v>
      </c>
      <c r="H915" s="12">
        <v>17.862652820877098</v>
      </c>
      <c r="I915" s="12">
        <v>18.391042499883302</v>
      </c>
      <c r="J915" s="12">
        <v>18.916342674884898</v>
      </c>
      <c r="K915" s="12">
        <v>21.015151207837299</v>
      </c>
      <c r="L915" s="12">
        <v>20.567880124875</v>
      </c>
      <c r="M915" s="12">
        <v>18.9024140434719</v>
      </c>
      <c r="N915" s="12"/>
      <c r="O915" s="12"/>
    </row>
    <row r="916" spans="1:15" x14ac:dyDescent="0.3">
      <c r="A916" s="11" t="str">
        <f t="shared" si="14"/>
        <v>DISTRIBUCION VOLUMEN X CRITERIO (Consumiciones)Cerveza Envasada30-100MIL</v>
      </c>
      <c r="B916" s="11" t="s">
        <v>47</v>
      </c>
      <c r="C916" s="11" t="s">
        <v>97</v>
      </c>
      <c r="D916" s="11" t="s">
        <v>155</v>
      </c>
      <c r="E916" s="12">
        <v>21.0107552299514</v>
      </c>
      <c r="F916" s="12">
        <v>20.057676929737401</v>
      </c>
      <c r="G916" s="12">
        <v>19.636579943728499</v>
      </c>
      <c r="H916" s="12">
        <v>19.974034471155601</v>
      </c>
      <c r="I916" s="12">
        <v>21.159556091654402</v>
      </c>
      <c r="J916" s="12">
        <v>21.6293287441448</v>
      </c>
      <c r="K916" s="12">
        <v>21.901779223427202</v>
      </c>
      <c r="L916" s="12">
        <v>23.3735661219322</v>
      </c>
      <c r="M916" s="12">
        <v>20.4097549849728</v>
      </c>
      <c r="N916" s="12"/>
      <c r="O916" s="12"/>
    </row>
    <row r="917" spans="1:15" x14ac:dyDescent="0.3">
      <c r="A917" s="11" t="str">
        <f t="shared" si="14"/>
        <v>DISTRIBUCION VOLUMEN X CRITERIO (Consumiciones)Cerveza Envasada100-200MIL</v>
      </c>
      <c r="B917" s="11" t="s">
        <v>47</v>
      </c>
      <c r="C917" s="11" t="s">
        <v>97</v>
      </c>
      <c r="D917" s="11" t="s">
        <v>156</v>
      </c>
      <c r="E917" s="12">
        <v>9.2496555547957904</v>
      </c>
      <c r="F917" s="12">
        <v>9.4928616904780103</v>
      </c>
      <c r="G917" s="12">
        <v>11.0339832488103</v>
      </c>
      <c r="H917" s="12">
        <v>10.179506112835099</v>
      </c>
      <c r="I917" s="12">
        <v>10.188737532585099</v>
      </c>
      <c r="J917" s="12">
        <v>10.452640270129701</v>
      </c>
      <c r="K917" s="12">
        <v>8.9969170233048708</v>
      </c>
      <c r="L917" s="12">
        <v>8.5324777533780107</v>
      </c>
      <c r="M917" s="12">
        <v>9.2367844642090393</v>
      </c>
      <c r="N917" s="12"/>
      <c r="O917" s="12"/>
    </row>
    <row r="918" spans="1:15" x14ac:dyDescent="0.3">
      <c r="A918" s="11" t="str">
        <f t="shared" si="14"/>
        <v>DISTRIBUCION VOLUMEN X CRITERIO (Consumiciones)Cerveza Envasada200-500MIL</v>
      </c>
      <c r="B918" s="11" t="s">
        <v>47</v>
      </c>
      <c r="C918" s="11" t="s">
        <v>97</v>
      </c>
      <c r="D918" s="11" t="s">
        <v>157</v>
      </c>
      <c r="E918" s="12">
        <v>15.2717087112072</v>
      </c>
      <c r="F918" s="12">
        <v>15.5224437823108</v>
      </c>
      <c r="G918" s="12">
        <v>14.0774145506964</v>
      </c>
      <c r="H918" s="12">
        <v>14.792616929001399</v>
      </c>
      <c r="I918" s="12">
        <v>13.9961882978227</v>
      </c>
      <c r="J918" s="12">
        <v>13.327370216543301</v>
      </c>
      <c r="K918" s="12">
        <v>13.389230077811</v>
      </c>
      <c r="L918" s="12">
        <v>12.3011692434035</v>
      </c>
      <c r="M918" s="12">
        <v>14.802100772292301</v>
      </c>
      <c r="N918" s="12"/>
      <c r="O918" s="12"/>
    </row>
    <row r="919" spans="1:15" x14ac:dyDescent="0.3">
      <c r="A919" s="11" t="str">
        <f t="shared" si="14"/>
        <v>DISTRIBUCION VOLUMEN X CRITERIO (Consumiciones)Cerveza Envasada&gt;500MIL</v>
      </c>
      <c r="B919" s="11" t="s">
        <v>47</v>
      </c>
      <c r="C919" s="11" t="s">
        <v>97</v>
      </c>
      <c r="D919" s="11" t="s">
        <v>158</v>
      </c>
      <c r="E919" s="12">
        <v>18.071462672288298</v>
      </c>
      <c r="F919" s="12">
        <v>18.248682099472799</v>
      </c>
      <c r="G919" s="12">
        <v>19.265360684636502</v>
      </c>
      <c r="H919" s="12">
        <v>17.525264515646601</v>
      </c>
      <c r="I919" s="12">
        <v>16.483628586839199</v>
      </c>
      <c r="J919" s="12">
        <v>17.190316797605</v>
      </c>
      <c r="K919" s="12">
        <v>15.038558558943199</v>
      </c>
      <c r="L919" s="12">
        <v>17.581252251835199</v>
      </c>
      <c r="M919" s="12">
        <v>16.566636530000601</v>
      </c>
      <c r="N919" s="12"/>
      <c r="O919" s="12"/>
    </row>
    <row r="920" spans="1:15" x14ac:dyDescent="0.3">
      <c r="A920" s="11" t="str">
        <f t="shared" si="14"/>
        <v>DISTRIBUCION VOLUMEN X CRITERIO (Consumiciones)Cerveza EnvasadaDE 15 A 19 AÑOS</v>
      </c>
      <c r="B920" s="11" t="s">
        <v>47</v>
      </c>
      <c r="C920" s="11" t="s">
        <v>97</v>
      </c>
      <c r="D920" s="11" t="s">
        <v>159</v>
      </c>
      <c r="E920" s="12">
        <v>0.393400822831867</v>
      </c>
      <c r="F920" s="12">
        <v>0.355375709883617</v>
      </c>
      <c r="G920" s="12">
        <v>8.4453914689638407E-2</v>
      </c>
      <c r="H920" s="12">
        <v>7.1813661345197594E-2</v>
      </c>
      <c r="I920" s="12">
        <v>0.17455632508468899</v>
      </c>
      <c r="J920" s="12">
        <v>0.32433811035373999</v>
      </c>
      <c r="K920" s="12">
        <v>6.8859480099961901E-2</v>
      </c>
      <c r="L920" s="12">
        <v>0.130832429244571</v>
      </c>
      <c r="M920" s="12">
        <v>0.37122366661340001</v>
      </c>
      <c r="N920" s="12"/>
      <c r="O920" s="12"/>
    </row>
    <row r="921" spans="1:15" x14ac:dyDescent="0.3">
      <c r="A921" s="11" t="str">
        <f t="shared" si="14"/>
        <v>DISTRIBUCION VOLUMEN X CRITERIO (Consumiciones)Cerveza EnvasadaDE 20 A 24 AÑOS</v>
      </c>
      <c r="B921" s="11" t="s">
        <v>47</v>
      </c>
      <c r="C921" s="11" t="s">
        <v>97</v>
      </c>
      <c r="D921" s="11" t="s">
        <v>160</v>
      </c>
      <c r="E921" s="12">
        <v>1.05981728392464</v>
      </c>
      <c r="F921" s="12">
        <v>1.12248809432857</v>
      </c>
      <c r="G921" s="12">
        <v>1.22325367327799</v>
      </c>
      <c r="H921" s="12">
        <v>1.3679104198601699</v>
      </c>
      <c r="I921" s="12">
        <v>1.02723519480507</v>
      </c>
      <c r="J921" s="12">
        <v>0.93526709469117597</v>
      </c>
      <c r="K921" s="12">
        <v>0.913165847706502</v>
      </c>
      <c r="L921" s="12">
        <v>1.10221671158596</v>
      </c>
      <c r="M921" s="12">
        <v>1.9977781805533099</v>
      </c>
      <c r="N921" s="12"/>
      <c r="O921" s="12"/>
    </row>
    <row r="922" spans="1:15" x14ac:dyDescent="0.3">
      <c r="A922" s="11" t="str">
        <f t="shared" si="14"/>
        <v>DISTRIBUCION VOLUMEN X CRITERIO (Consumiciones)Cerveza EnvasadaDE 25 A 34 AÑOS</v>
      </c>
      <c r="B922" s="11" t="s">
        <v>47</v>
      </c>
      <c r="C922" s="11" t="s">
        <v>97</v>
      </c>
      <c r="D922" s="11" t="s">
        <v>161</v>
      </c>
      <c r="E922" s="12">
        <v>5.4835181461437799</v>
      </c>
      <c r="F922" s="12">
        <v>6.02986731861359</v>
      </c>
      <c r="G922" s="12">
        <v>5.50708386883879</v>
      </c>
      <c r="H922" s="12">
        <v>5.0814483867349596</v>
      </c>
      <c r="I922" s="12">
        <v>4.6613852915048204</v>
      </c>
      <c r="J922" s="12">
        <v>5.6740243804269097</v>
      </c>
      <c r="K922" s="12">
        <v>4.3801871776778798</v>
      </c>
      <c r="L922" s="12">
        <v>3.7510466630570201</v>
      </c>
      <c r="M922" s="12">
        <v>4.2438574646519802</v>
      </c>
      <c r="N922" s="12"/>
      <c r="O922" s="12"/>
    </row>
    <row r="923" spans="1:15" x14ac:dyDescent="0.3">
      <c r="A923" s="11" t="str">
        <f t="shared" si="14"/>
        <v>DISTRIBUCION VOLUMEN X CRITERIO (Consumiciones)Cerveza EnvasadaDE 35 A 49 AÑOS</v>
      </c>
      <c r="B923" s="11" t="s">
        <v>47</v>
      </c>
      <c r="C923" s="11" t="s">
        <v>97</v>
      </c>
      <c r="D923" s="11" t="s">
        <v>162</v>
      </c>
      <c r="E923" s="12">
        <v>20.758645783474002</v>
      </c>
      <c r="F923" s="12">
        <v>20.198767412840301</v>
      </c>
      <c r="G923" s="12">
        <v>19.781964248497701</v>
      </c>
      <c r="H923" s="12">
        <v>19.713991288742701</v>
      </c>
      <c r="I923" s="12">
        <v>20.1229499104853</v>
      </c>
      <c r="J923" s="12">
        <v>19.5630407870662</v>
      </c>
      <c r="K923" s="12">
        <v>20.4677733926728</v>
      </c>
      <c r="L923" s="12">
        <v>19.212406177727399</v>
      </c>
      <c r="M923" s="12">
        <v>17.299747574141399</v>
      </c>
      <c r="N923" s="12"/>
      <c r="O923" s="12"/>
    </row>
    <row r="924" spans="1:15" x14ac:dyDescent="0.3">
      <c r="A924" s="11" t="str">
        <f t="shared" si="14"/>
        <v>DISTRIBUCION VOLUMEN X CRITERIO (Consumiciones)Cerveza EnvasadaDE 50 A 59 AÑOS</v>
      </c>
      <c r="B924" s="11" t="s">
        <v>47</v>
      </c>
      <c r="C924" s="11" t="s">
        <v>97</v>
      </c>
      <c r="D924" s="11" t="s">
        <v>163</v>
      </c>
      <c r="E924" s="12">
        <v>28.880764255297599</v>
      </c>
      <c r="F924" s="12">
        <v>28.612768991774299</v>
      </c>
      <c r="G924" s="12">
        <v>28.385461895168302</v>
      </c>
      <c r="H924" s="12">
        <v>29.0659419748009</v>
      </c>
      <c r="I924" s="12">
        <v>28.401088282028901</v>
      </c>
      <c r="J924" s="12">
        <v>29.580087069845199</v>
      </c>
      <c r="K924" s="12">
        <v>30.051080482985402</v>
      </c>
      <c r="L924" s="12">
        <v>30.005615749863601</v>
      </c>
      <c r="M924" s="12">
        <v>28.015262809244899</v>
      </c>
      <c r="N924" s="12"/>
      <c r="O924" s="12"/>
    </row>
    <row r="925" spans="1:15" x14ac:dyDescent="0.3">
      <c r="A925" s="11" t="str">
        <f t="shared" si="14"/>
        <v>DISTRIBUCION VOLUMEN X CRITERIO (Consumiciones)Cerveza EnvasadaDE 60 A 75 AÑOS</v>
      </c>
      <c r="B925" s="11" t="s">
        <v>47</v>
      </c>
      <c r="C925" s="11" t="s">
        <v>97</v>
      </c>
      <c r="D925" s="11" t="s">
        <v>164</v>
      </c>
      <c r="E925" s="12">
        <v>43.423827099491398</v>
      </c>
      <c r="F925" s="12">
        <v>43.680749738966597</v>
      </c>
      <c r="G925" s="12">
        <v>45.017791083399899</v>
      </c>
      <c r="H925" s="12">
        <v>44.698886791042</v>
      </c>
      <c r="I925" s="12">
        <v>45.612817543895702</v>
      </c>
      <c r="J925" s="12">
        <v>43.923217755112297</v>
      </c>
      <c r="K925" s="12">
        <v>44.118912375354498</v>
      </c>
      <c r="L925" s="12">
        <v>45.797899427757102</v>
      </c>
      <c r="M925" s="12">
        <v>48.072129232315802</v>
      </c>
      <c r="N925" s="12"/>
      <c r="O925" s="12"/>
    </row>
    <row r="926" spans="1:15" x14ac:dyDescent="0.3">
      <c r="A926" s="11" t="str">
        <f t="shared" si="14"/>
        <v>DISTRIBUCION VOLUMEN X CRITERIO (Consumiciones)Cerveza EnvasadaNIVEL ALTO</v>
      </c>
      <c r="B926" s="11" t="s">
        <v>47</v>
      </c>
      <c r="C926" s="11" t="s">
        <v>97</v>
      </c>
      <c r="D926" s="11" t="s">
        <v>165</v>
      </c>
      <c r="E926" s="12">
        <v>24.3158945411353</v>
      </c>
      <c r="F926" s="12">
        <v>24.129859678610501</v>
      </c>
      <c r="G926" s="12">
        <v>23.314954279412301</v>
      </c>
      <c r="H926" s="12">
        <v>24.6483998205406</v>
      </c>
      <c r="I926" s="12">
        <v>22.094701197580399</v>
      </c>
      <c r="J926" s="12">
        <v>21.707598051480399</v>
      </c>
      <c r="K926" s="12">
        <v>20.341331850202302</v>
      </c>
      <c r="L926" s="12">
        <v>18.4923875390737</v>
      </c>
      <c r="M926" s="12">
        <v>20.7928088123472</v>
      </c>
      <c r="N926" s="12"/>
      <c r="O926" s="12"/>
    </row>
    <row r="927" spans="1:15" x14ac:dyDescent="0.3">
      <c r="A927" s="11" t="str">
        <f t="shared" si="14"/>
        <v>DISTRIBUCION VOLUMEN X CRITERIO (Consumiciones)Cerveza EnvasadaNIVEL MEDIO ALTO</v>
      </c>
      <c r="B927" s="11" t="s">
        <v>47</v>
      </c>
      <c r="C927" s="11" t="s">
        <v>97</v>
      </c>
      <c r="D927" s="11" t="s">
        <v>166</v>
      </c>
      <c r="E927" s="12">
        <v>11.963722873296501</v>
      </c>
      <c r="F927" s="12">
        <v>12.160878091017899</v>
      </c>
      <c r="G927" s="12">
        <v>12.441693224842799</v>
      </c>
      <c r="H927" s="12">
        <v>12.5015609227203</v>
      </c>
      <c r="I927" s="12">
        <v>11.7165308080034</v>
      </c>
      <c r="J927" s="12">
        <v>11.6026497342433</v>
      </c>
      <c r="K927" s="12">
        <v>11.916692375931</v>
      </c>
      <c r="L927" s="12">
        <v>12.652470628017999</v>
      </c>
      <c r="M927" s="12">
        <v>12.3177098135781</v>
      </c>
      <c r="N927" s="12"/>
      <c r="O927" s="12"/>
    </row>
    <row r="928" spans="1:15" x14ac:dyDescent="0.3">
      <c r="A928" s="11" t="str">
        <f t="shared" si="14"/>
        <v>DISTRIBUCION VOLUMEN X CRITERIO (Consumiciones)Cerveza EnvasadaNIVEL MEDIO</v>
      </c>
      <c r="B928" s="11" t="s">
        <v>47</v>
      </c>
      <c r="C928" s="11" t="s">
        <v>97</v>
      </c>
      <c r="D928" s="11" t="s">
        <v>167</v>
      </c>
      <c r="E928" s="12">
        <v>26.108414302064102</v>
      </c>
      <c r="F928" s="12">
        <v>23.825283316779998</v>
      </c>
      <c r="G928" s="12">
        <v>24.3150270068429</v>
      </c>
      <c r="H928" s="12">
        <v>22.898124088682799</v>
      </c>
      <c r="I928" s="12">
        <v>24.343678325711799</v>
      </c>
      <c r="J928" s="12">
        <v>23.459438114487501</v>
      </c>
      <c r="K928" s="12">
        <v>24.9186341815433</v>
      </c>
      <c r="L928" s="12">
        <v>23.468757107747901</v>
      </c>
      <c r="M928" s="12">
        <v>24.900057449136799</v>
      </c>
      <c r="N928" s="12"/>
      <c r="O928" s="12"/>
    </row>
    <row r="929" spans="1:15" x14ac:dyDescent="0.3">
      <c r="A929" s="11" t="str">
        <f t="shared" si="14"/>
        <v>DISTRIBUCION VOLUMEN X CRITERIO (Consumiciones)Cerveza EnvasadaNIVEL MEDIO BAJO</v>
      </c>
      <c r="B929" s="11" t="s">
        <v>47</v>
      </c>
      <c r="C929" s="11" t="s">
        <v>97</v>
      </c>
      <c r="D929" s="11" t="s">
        <v>168</v>
      </c>
      <c r="E929" s="12">
        <v>14.9773438130896</v>
      </c>
      <c r="F929" s="12">
        <v>15.756762676038401</v>
      </c>
      <c r="G929" s="12">
        <v>16.2717585275626</v>
      </c>
      <c r="H929" s="12">
        <v>16.4224118592739</v>
      </c>
      <c r="I929" s="12">
        <v>17.937071816746901</v>
      </c>
      <c r="J929" s="12">
        <v>19.573489386051001</v>
      </c>
      <c r="K929" s="12">
        <v>21.531117461625598</v>
      </c>
      <c r="L929" s="12">
        <v>22.6827534081966</v>
      </c>
      <c r="M929" s="12">
        <v>17.003793358994201</v>
      </c>
      <c r="N929" s="12"/>
      <c r="O929" s="12"/>
    </row>
    <row r="930" spans="1:15" x14ac:dyDescent="0.3">
      <c r="A930" s="11" t="str">
        <f t="shared" si="14"/>
        <v>DISTRIBUCION VOLUMEN X CRITERIO (Consumiciones)Cerveza EnvasadaNIVEL BAJO</v>
      </c>
      <c r="B930" s="11" t="s">
        <v>47</v>
      </c>
      <c r="C930" s="11" t="s">
        <v>97</v>
      </c>
      <c r="D930" s="11" t="s">
        <v>169</v>
      </c>
      <c r="E930" s="12">
        <v>22.634609000160602</v>
      </c>
      <c r="F930" s="12">
        <v>24.127231517559299</v>
      </c>
      <c r="G930" s="12">
        <v>23.656577816179801</v>
      </c>
      <c r="H930" s="12">
        <v>23.5294939619397</v>
      </c>
      <c r="I930" s="12">
        <v>23.908037718369101</v>
      </c>
      <c r="J930" s="12">
        <v>23.656797518009</v>
      </c>
      <c r="K930" s="12">
        <v>21.2922081180071</v>
      </c>
      <c r="L930" s="12">
        <v>22.703646413065599</v>
      </c>
      <c r="M930" s="12">
        <v>24.985634140874399</v>
      </c>
      <c r="N930" s="12"/>
      <c r="O930" s="12"/>
    </row>
    <row r="931" spans="1:15" x14ac:dyDescent="0.3">
      <c r="A931" s="11" t="str">
        <f t="shared" si="14"/>
        <v>DISTRIBUCION VOLUMEN X CRITERIO (Consumiciones)Cerveza EnvasadaHOMBRE</v>
      </c>
      <c r="B931" s="11" t="s">
        <v>47</v>
      </c>
      <c r="C931" s="11" t="s">
        <v>97</v>
      </c>
      <c r="D931" s="11" t="s">
        <v>170</v>
      </c>
      <c r="E931" s="12">
        <v>64.279121747495097</v>
      </c>
      <c r="F931" s="12">
        <v>65.910815697659601</v>
      </c>
      <c r="G931" s="12">
        <v>67.413117857515005</v>
      </c>
      <c r="H931" s="12">
        <v>64.600515945713497</v>
      </c>
      <c r="I931" s="12">
        <v>65.796032214048694</v>
      </c>
      <c r="J931" s="12">
        <v>69.238421690443005</v>
      </c>
      <c r="K931" s="12">
        <v>69.135645637022193</v>
      </c>
      <c r="L931" s="12">
        <v>68.442102424031404</v>
      </c>
      <c r="M931" s="12">
        <v>65.444076107415199</v>
      </c>
      <c r="N931" s="12"/>
      <c r="O931" s="12"/>
    </row>
    <row r="932" spans="1:15" x14ac:dyDescent="0.3">
      <c r="A932" s="11" t="str">
        <f t="shared" si="14"/>
        <v>DISTRIBUCION VOLUMEN X CRITERIO (Consumiciones)Cerveza EnvasadaMUJER</v>
      </c>
      <c r="B932" s="11" t="s">
        <v>47</v>
      </c>
      <c r="C932" s="11" t="s">
        <v>97</v>
      </c>
      <c r="D932" s="11" t="s">
        <v>171</v>
      </c>
      <c r="E932" s="12">
        <v>35.720847311996998</v>
      </c>
      <c r="F932" s="12">
        <v>34.089214862352598</v>
      </c>
      <c r="G932" s="12">
        <v>32.586914707006201</v>
      </c>
      <c r="H932" s="12">
        <v>35.399474707443801</v>
      </c>
      <c r="I932" s="12">
        <v>34.204000896637403</v>
      </c>
      <c r="J932" s="12">
        <v>30.761561992119798</v>
      </c>
      <c r="K932" s="12">
        <v>30.8643597005413</v>
      </c>
      <c r="L932" s="12">
        <v>31.557922736138298</v>
      </c>
      <c r="M932" s="12">
        <v>34.555941767238401</v>
      </c>
      <c r="N932" s="12"/>
      <c r="O932" s="12"/>
    </row>
    <row r="933" spans="1:15" x14ac:dyDescent="0.3">
      <c r="A933" s="11" t="str">
        <f t="shared" si="14"/>
        <v>DISTRIBUCION VOLUMEN X CRITERIO (Consumiciones)Cerveza SurtidorT.ESPAÑA</v>
      </c>
      <c r="B933" s="11" t="s">
        <v>47</v>
      </c>
      <c r="C933" s="11" t="s">
        <v>98</v>
      </c>
      <c r="D933" s="11" t="s">
        <v>142</v>
      </c>
      <c r="E933" s="12">
        <v>100</v>
      </c>
      <c r="F933" s="12">
        <v>100</v>
      </c>
      <c r="G933" s="12">
        <v>100</v>
      </c>
      <c r="H933" s="12">
        <v>100</v>
      </c>
      <c r="I933" s="12">
        <v>100</v>
      </c>
      <c r="J933" s="12">
        <v>100</v>
      </c>
      <c r="K933" s="12">
        <v>100</v>
      </c>
      <c r="L933" s="12">
        <v>100</v>
      </c>
      <c r="M933" s="12">
        <v>100</v>
      </c>
      <c r="N933" s="12"/>
      <c r="O933" s="12"/>
    </row>
    <row r="934" spans="1:15" x14ac:dyDescent="0.3">
      <c r="A934" s="11" t="str">
        <f t="shared" si="14"/>
        <v>DISTRIBUCION VOLUMEN X CRITERIO (Consumiciones)Cerveza SurtidorBCN AM</v>
      </c>
      <c r="B934" s="11" t="s">
        <v>47</v>
      </c>
      <c r="C934" s="11" t="s">
        <v>98</v>
      </c>
      <c r="D934" s="11" t="s">
        <v>143</v>
      </c>
      <c r="E934" s="12">
        <v>7.1346908734053001</v>
      </c>
      <c r="F934" s="12">
        <v>5.6593913993198299</v>
      </c>
      <c r="G934" s="12">
        <v>5.8208582079094198</v>
      </c>
      <c r="H934" s="12">
        <v>5.7235424596967803</v>
      </c>
      <c r="I934" s="12">
        <v>5.6390439352220199</v>
      </c>
      <c r="J934" s="12">
        <v>5.3485995067512704</v>
      </c>
      <c r="K934" s="12">
        <v>5.4462704853795101</v>
      </c>
      <c r="L934" s="12">
        <v>4.9884714313529201</v>
      </c>
      <c r="M934" s="12">
        <v>6.53476688002893</v>
      </c>
      <c r="N934" s="12"/>
      <c r="O934" s="12"/>
    </row>
    <row r="935" spans="1:15" x14ac:dyDescent="0.3">
      <c r="A935" s="11" t="str">
        <f t="shared" si="14"/>
        <v>DISTRIBUCION VOLUMEN X CRITERIO (Consumiciones)Cerveza SurtidorREST.CAT ARAGON</v>
      </c>
      <c r="B935" s="11" t="s">
        <v>47</v>
      </c>
      <c r="C935" s="11" t="s">
        <v>98</v>
      </c>
      <c r="D935" s="11" t="s">
        <v>144</v>
      </c>
      <c r="E935" s="12">
        <v>13.393535029560301</v>
      </c>
      <c r="F935" s="12">
        <v>10.2428690244689</v>
      </c>
      <c r="G935" s="12">
        <v>12.2177919784747</v>
      </c>
      <c r="H935" s="12">
        <v>12.3636034914815</v>
      </c>
      <c r="I935" s="12">
        <v>13.366497136584901</v>
      </c>
      <c r="J935" s="12">
        <v>12.159763154642601</v>
      </c>
      <c r="K935" s="12">
        <v>11.6472416751318</v>
      </c>
      <c r="L935" s="12">
        <v>13.802529404559801</v>
      </c>
      <c r="M935" s="12">
        <v>15.4238223746739</v>
      </c>
      <c r="N935" s="12"/>
      <c r="O935" s="12"/>
    </row>
    <row r="936" spans="1:15" x14ac:dyDescent="0.3">
      <c r="A936" s="11" t="str">
        <f t="shared" si="14"/>
        <v>DISTRIBUCION VOLUMEN X CRITERIO (Consumiciones)Cerveza SurtidorLEVANTE</v>
      </c>
      <c r="B936" s="11" t="s">
        <v>47</v>
      </c>
      <c r="C936" s="11" t="s">
        <v>98</v>
      </c>
      <c r="D936" s="11" t="s">
        <v>145</v>
      </c>
      <c r="E936" s="12">
        <v>10.3067031283659</v>
      </c>
      <c r="F936" s="12">
        <v>10.3568176279708</v>
      </c>
      <c r="G936" s="12">
        <v>9.9333837831777796</v>
      </c>
      <c r="H936" s="12">
        <v>8.8459134305431792</v>
      </c>
      <c r="I936" s="12">
        <v>9.5247755138569907</v>
      </c>
      <c r="J936" s="12">
        <v>9.4483566435445105</v>
      </c>
      <c r="K936" s="12">
        <v>9.9682332291191802</v>
      </c>
      <c r="L936" s="12">
        <v>8.8554339450835098</v>
      </c>
      <c r="M936" s="12">
        <v>10.507809921262201</v>
      </c>
      <c r="N936" s="12"/>
      <c r="O936" s="12"/>
    </row>
    <row r="937" spans="1:15" x14ac:dyDescent="0.3">
      <c r="A937" s="11" t="str">
        <f t="shared" si="14"/>
        <v>DISTRIBUCION VOLUMEN X CRITERIO (Consumiciones)Cerveza SurtidorANDALUCIA</v>
      </c>
      <c r="B937" s="11" t="s">
        <v>47</v>
      </c>
      <c r="C937" s="11" t="s">
        <v>98</v>
      </c>
      <c r="D937" s="11" t="s">
        <v>146</v>
      </c>
      <c r="E937" s="12">
        <v>24.107554034323499</v>
      </c>
      <c r="F937" s="12">
        <v>26.887618134299402</v>
      </c>
      <c r="G937" s="12">
        <v>28.0826424507413</v>
      </c>
      <c r="H937" s="12">
        <v>28.032425705107698</v>
      </c>
      <c r="I937" s="12">
        <v>26.137294454899301</v>
      </c>
      <c r="J937" s="12">
        <v>28.793775824364801</v>
      </c>
      <c r="K937" s="12">
        <v>28.450367860403301</v>
      </c>
      <c r="L937" s="12">
        <v>27.9732605524832</v>
      </c>
      <c r="M937" s="12">
        <v>24.417736657118201</v>
      </c>
      <c r="N937" s="12"/>
      <c r="O937" s="12"/>
    </row>
    <row r="938" spans="1:15" x14ac:dyDescent="0.3">
      <c r="A938" s="11" t="str">
        <f t="shared" si="14"/>
        <v>DISTRIBUCION VOLUMEN X CRITERIO (Consumiciones)Cerveza SurtidorMDD AM</v>
      </c>
      <c r="B938" s="11" t="s">
        <v>47</v>
      </c>
      <c r="C938" s="11" t="s">
        <v>98</v>
      </c>
      <c r="D938" s="11" t="s">
        <v>147</v>
      </c>
      <c r="E938" s="12">
        <v>12.3351115392901</v>
      </c>
      <c r="F938" s="12">
        <v>12.754982137413201</v>
      </c>
      <c r="G938" s="12">
        <v>13.2099498304325</v>
      </c>
      <c r="H938" s="12">
        <v>13.0743827212402</v>
      </c>
      <c r="I938" s="12">
        <v>12.385302704536301</v>
      </c>
      <c r="J938" s="12">
        <v>12.624647391638399</v>
      </c>
      <c r="K938" s="12">
        <v>11.559281819715499</v>
      </c>
      <c r="L938" s="12">
        <v>12.2823686828934</v>
      </c>
      <c r="M938" s="12">
        <v>11.3518553228051</v>
      </c>
      <c r="N938" s="12"/>
      <c r="O938" s="12"/>
    </row>
    <row r="939" spans="1:15" x14ac:dyDescent="0.3">
      <c r="A939" s="11" t="str">
        <f t="shared" si="14"/>
        <v>DISTRIBUCION VOLUMEN X CRITERIO (Consumiciones)Cerveza SurtidorRTO CENTRO</v>
      </c>
      <c r="B939" s="11" t="s">
        <v>47</v>
      </c>
      <c r="C939" s="11" t="s">
        <v>98</v>
      </c>
      <c r="D939" s="11" t="s">
        <v>148</v>
      </c>
      <c r="E939" s="12">
        <v>8.8503674094640807</v>
      </c>
      <c r="F939" s="12">
        <v>9.0118353820304602</v>
      </c>
      <c r="G939" s="12">
        <v>8.2891392695983601</v>
      </c>
      <c r="H939" s="12">
        <v>8.6673123029688099</v>
      </c>
      <c r="I939" s="12">
        <v>9.5309295265592802</v>
      </c>
      <c r="J939" s="12">
        <v>8.8729911397914201</v>
      </c>
      <c r="K939" s="12">
        <v>9.1691104945206803</v>
      </c>
      <c r="L939" s="12">
        <v>9.38124891119074</v>
      </c>
      <c r="M939" s="12">
        <v>8.8505308623340699</v>
      </c>
      <c r="N939" s="12"/>
      <c r="O939" s="12"/>
    </row>
    <row r="940" spans="1:15" x14ac:dyDescent="0.3">
      <c r="A940" s="11" t="str">
        <f t="shared" si="14"/>
        <v>DISTRIBUCION VOLUMEN X CRITERIO (Consumiciones)Cerveza SurtidorNORTE-CENTRO</v>
      </c>
      <c r="B940" s="11" t="s">
        <v>47</v>
      </c>
      <c r="C940" s="11" t="s">
        <v>98</v>
      </c>
      <c r="D940" s="11" t="s">
        <v>149</v>
      </c>
      <c r="E940" s="12">
        <v>13.9403558007611</v>
      </c>
      <c r="F940" s="12">
        <v>13.623712596354901</v>
      </c>
      <c r="G940" s="12">
        <v>12.072479609854501</v>
      </c>
      <c r="H940" s="12">
        <v>13.0250209761722</v>
      </c>
      <c r="I940" s="12">
        <v>13.9136691355504</v>
      </c>
      <c r="J940" s="12">
        <v>13.2200974676675</v>
      </c>
      <c r="K940" s="12">
        <v>13.2184046261033</v>
      </c>
      <c r="L940" s="12">
        <v>12.3004825651443</v>
      </c>
      <c r="M940" s="12">
        <v>12.4093934684277</v>
      </c>
      <c r="N940" s="12"/>
      <c r="O940" s="12"/>
    </row>
    <row r="941" spans="1:15" x14ac:dyDescent="0.3">
      <c r="A941" s="11" t="str">
        <f t="shared" si="14"/>
        <v>DISTRIBUCION VOLUMEN X CRITERIO (Consumiciones)Cerveza SurtidorNOROESTE</v>
      </c>
      <c r="B941" s="11" t="s">
        <v>47</v>
      </c>
      <c r="C941" s="11" t="s">
        <v>98</v>
      </c>
      <c r="D941" s="11" t="s">
        <v>150</v>
      </c>
      <c r="E941" s="12">
        <v>9.9316821848297003</v>
      </c>
      <c r="F941" s="12">
        <v>11.4627638320354</v>
      </c>
      <c r="G941" s="12">
        <v>10.3737380531966</v>
      </c>
      <c r="H941" s="12">
        <v>10.267775554023199</v>
      </c>
      <c r="I941" s="12">
        <v>9.5024875927907306</v>
      </c>
      <c r="J941" s="12">
        <v>9.5317737073713307</v>
      </c>
      <c r="K941" s="12">
        <v>10.541111944664801</v>
      </c>
      <c r="L941" s="12">
        <v>10.416189867839901</v>
      </c>
      <c r="M941" s="12">
        <v>10.5040845133499</v>
      </c>
      <c r="N941" s="12"/>
      <c r="O941" s="12"/>
    </row>
    <row r="942" spans="1:15" x14ac:dyDescent="0.3">
      <c r="A942" s="11" t="str">
        <f t="shared" si="14"/>
        <v>DISTRIBUCION VOLUMEN X CRITERIO (Consumiciones)Cerveza Surtidor&lt;2MIL</v>
      </c>
      <c r="B942" s="11" t="s">
        <v>47</v>
      </c>
      <c r="C942" s="11" t="s">
        <v>98</v>
      </c>
      <c r="D942" s="11" t="s">
        <v>151</v>
      </c>
      <c r="E942" s="12">
        <v>5.2302442614710696</v>
      </c>
      <c r="F942" s="12">
        <v>4.7433203988669801</v>
      </c>
      <c r="G942" s="12">
        <v>5.2541220325681799</v>
      </c>
      <c r="H942" s="12">
        <v>5.7314283792192899</v>
      </c>
      <c r="I942" s="12">
        <v>5.8822519934418702</v>
      </c>
      <c r="J942" s="12">
        <v>5.7954414791014104</v>
      </c>
      <c r="K942" s="12">
        <v>6.7505225663722097</v>
      </c>
      <c r="L942" s="12">
        <v>6.2228163671028103</v>
      </c>
      <c r="M942" s="12">
        <v>6.2748442079527296</v>
      </c>
      <c r="N942" s="12"/>
      <c r="O942" s="12"/>
    </row>
    <row r="943" spans="1:15" x14ac:dyDescent="0.3">
      <c r="A943" s="11" t="str">
        <f t="shared" si="14"/>
        <v>DISTRIBUCION VOLUMEN X CRITERIO (Consumiciones)Cerveza Surtidor2-5MIL</v>
      </c>
      <c r="B943" s="11" t="s">
        <v>47</v>
      </c>
      <c r="C943" s="11" t="s">
        <v>98</v>
      </c>
      <c r="D943" s="11" t="s">
        <v>152</v>
      </c>
      <c r="E943" s="12">
        <v>4.9634475454175497</v>
      </c>
      <c r="F943" s="12">
        <v>4.5354745745488003</v>
      </c>
      <c r="G943" s="12">
        <v>3.91323355475209</v>
      </c>
      <c r="H943" s="12">
        <v>3.9264409088615699</v>
      </c>
      <c r="I943" s="12">
        <v>4.5664096702574799</v>
      </c>
      <c r="J943" s="12">
        <v>3.7692036558434898</v>
      </c>
      <c r="K943" s="12">
        <v>3.50359006388052</v>
      </c>
      <c r="L943" s="12">
        <v>3.52962756745494</v>
      </c>
      <c r="M943" s="12">
        <v>4.0509448702658997</v>
      </c>
      <c r="N943" s="12"/>
      <c r="O943" s="12"/>
    </row>
    <row r="944" spans="1:15" x14ac:dyDescent="0.3">
      <c r="A944" s="11" t="str">
        <f t="shared" si="14"/>
        <v>DISTRIBUCION VOLUMEN X CRITERIO (Consumiciones)Cerveza Surtidor5-10MIL</v>
      </c>
      <c r="B944" s="11" t="s">
        <v>47</v>
      </c>
      <c r="C944" s="11" t="s">
        <v>98</v>
      </c>
      <c r="D944" s="11" t="s">
        <v>153</v>
      </c>
      <c r="E944" s="12">
        <v>8.2629820005265806</v>
      </c>
      <c r="F944" s="12">
        <v>8.3705926866494806</v>
      </c>
      <c r="G944" s="12">
        <v>7.7700888477816097</v>
      </c>
      <c r="H944" s="12">
        <v>8.1156997071745103</v>
      </c>
      <c r="I944" s="12">
        <v>7.4024530552781602</v>
      </c>
      <c r="J944" s="12">
        <v>8.1002670420658394</v>
      </c>
      <c r="K944" s="12">
        <v>7.2733760958339504</v>
      </c>
      <c r="L944" s="12">
        <v>8.7200287714034896</v>
      </c>
      <c r="M944" s="12">
        <v>7.4973983515982301</v>
      </c>
      <c r="N944" s="12"/>
      <c r="O944" s="12"/>
    </row>
    <row r="945" spans="1:15" x14ac:dyDescent="0.3">
      <c r="A945" s="11" t="str">
        <f t="shared" si="14"/>
        <v>DISTRIBUCION VOLUMEN X CRITERIO (Consumiciones)Cerveza Surtidor10-30MIL</v>
      </c>
      <c r="B945" s="11" t="s">
        <v>47</v>
      </c>
      <c r="C945" s="11" t="s">
        <v>98</v>
      </c>
      <c r="D945" s="11" t="s">
        <v>154</v>
      </c>
      <c r="E945" s="12">
        <v>15.9585557337418</v>
      </c>
      <c r="F945" s="12">
        <v>16.758811173563601</v>
      </c>
      <c r="G945" s="12">
        <v>17.374556461784199</v>
      </c>
      <c r="H945" s="12">
        <v>17.921826618155201</v>
      </c>
      <c r="I945" s="12">
        <v>19.5935214638492</v>
      </c>
      <c r="J945" s="12">
        <v>19.730910790756202</v>
      </c>
      <c r="K945" s="12">
        <v>18.518812987643901</v>
      </c>
      <c r="L945" s="12">
        <v>19.9182484188172</v>
      </c>
      <c r="M945" s="12">
        <v>19.205449777487299</v>
      </c>
      <c r="N945" s="12"/>
      <c r="O945" s="12"/>
    </row>
    <row r="946" spans="1:15" x14ac:dyDescent="0.3">
      <c r="A946" s="11" t="str">
        <f t="shared" si="14"/>
        <v>DISTRIBUCION VOLUMEN X CRITERIO (Consumiciones)Cerveza Surtidor30-100MIL</v>
      </c>
      <c r="B946" s="11" t="s">
        <v>47</v>
      </c>
      <c r="C946" s="11" t="s">
        <v>98</v>
      </c>
      <c r="D946" s="11" t="s">
        <v>155</v>
      </c>
      <c r="E946" s="12">
        <v>19.9166447258192</v>
      </c>
      <c r="F946" s="12">
        <v>22.463616263685498</v>
      </c>
      <c r="G946" s="12">
        <v>19.808402701869401</v>
      </c>
      <c r="H946" s="12">
        <v>19.861431126210199</v>
      </c>
      <c r="I946" s="12">
        <v>18.3205173430289</v>
      </c>
      <c r="J946" s="12">
        <v>19.6739024141248</v>
      </c>
      <c r="K946" s="12">
        <v>20.3950685528112</v>
      </c>
      <c r="L946" s="12">
        <v>19.989869499042801</v>
      </c>
      <c r="M946" s="12">
        <v>19.354973651778899</v>
      </c>
      <c r="N946" s="12"/>
      <c r="O946" s="12"/>
    </row>
    <row r="947" spans="1:15" x14ac:dyDescent="0.3">
      <c r="A947" s="11" t="str">
        <f t="shared" si="14"/>
        <v>DISTRIBUCION VOLUMEN X CRITERIO (Consumiciones)Cerveza Surtidor100-200MIL</v>
      </c>
      <c r="B947" s="11" t="s">
        <v>47</v>
      </c>
      <c r="C947" s="11" t="s">
        <v>98</v>
      </c>
      <c r="D947" s="11" t="s">
        <v>156</v>
      </c>
      <c r="E947" s="12">
        <v>10.5774192776275</v>
      </c>
      <c r="F947" s="12">
        <v>10.576126388777899</v>
      </c>
      <c r="G947" s="12">
        <v>11.4486504666611</v>
      </c>
      <c r="H947" s="12">
        <v>10.875925707910801</v>
      </c>
      <c r="I947" s="12">
        <v>10.938100965789401</v>
      </c>
      <c r="J947" s="12">
        <v>10.5869444907126</v>
      </c>
      <c r="K947" s="12">
        <v>10.461443754868201</v>
      </c>
      <c r="L947" s="12">
        <v>9.5903978856727097</v>
      </c>
      <c r="M947" s="12">
        <v>9.7877015095697892</v>
      </c>
      <c r="N947" s="12"/>
      <c r="O947" s="12"/>
    </row>
    <row r="948" spans="1:15" x14ac:dyDescent="0.3">
      <c r="A948" s="11" t="str">
        <f t="shared" si="14"/>
        <v>DISTRIBUCION VOLUMEN X CRITERIO (Consumiciones)Cerveza Surtidor200-500MIL</v>
      </c>
      <c r="B948" s="11" t="s">
        <v>47</v>
      </c>
      <c r="C948" s="11" t="s">
        <v>98</v>
      </c>
      <c r="D948" s="11" t="s">
        <v>157</v>
      </c>
      <c r="E948" s="12">
        <v>14.1481665430001</v>
      </c>
      <c r="F948" s="12">
        <v>12.769825695486601</v>
      </c>
      <c r="G948" s="12">
        <v>11.296376019507299</v>
      </c>
      <c r="H948" s="12">
        <v>12.1379858389815</v>
      </c>
      <c r="I948" s="12">
        <v>13.5708774035172</v>
      </c>
      <c r="J948" s="12">
        <v>13.308452391826499</v>
      </c>
      <c r="K948" s="12">
        <v>13.442231738294501</v>
      </c>
      <c r="L948" s="12">
        <v>11.998270592707501</v>
      </c>
      <c r="M948" s="12">
        <v>13.797769731309501</v>
      </c>
      <c r="N948" s="12"/>
      <c r="O948" s="12"/>
    </row>
    <row r="949" spans="1:15" x14ac:dyDescent="0.3">
      <c r="A949" s="11" t="str">
        <f t="shared" si="14"/>
        <v>DISTRIBUCION VOLUMEN X CRITERIO (Consumiciones)Cerveza Surtidor&gt;500MIL</v>
      </c>
      <c r="B949" s="11" t="s">
        <v>47</v>
      </c>
      <c r="C949" s="11" t="s">
        <v>98</v>
      </c>
      <c r="D949" s="11" t="s">
        <v>158</v>
      </c>
      <c r="E949" s="12">
        <v>20.942539912396199</v>
      </c>
      <c r="F949" s="12">
        <v>19.782225418840898</v>
      </c>
      <c r="G949" s="12">
        <v>23.134560946214901</v>
      </c>
      <c r="H949" s="12">
        <v>21.429248165402502</v>
      </c>
      <c r="I949" s="12">
        <v>19.725865029369199</v>
      </c>
      <c r="J949" s="12">
        <v>19.0348820340331</v>
      </c>
      <c r="K949" s="12">
        <v>19.654980563043601</v>
      </c>
      <c r="L949" s="12">
        <v>20.030733090090699</v>
      </c>
      <c r="M949" s="12">
        <v>20.030911265295199</v>
      </c>
      <c r="N949" s="12"/>
      <c r="O949" s="12"/>
    </row>
    <row r="950" spans="1:15" x14ac:dyDescent="0.3">
      <c r="A950" s="11" t="str">
        <f t="shared" si="14"/>
        <v>DISTRIBUCION VOLUMEN X CRITERIO (Consumiciones)Cerveza SurtidorDE 15 A 19 AÑOS</v>
      </c>
      <c r="B950" s="11" t="s">
        <v>47</v>
      </c>
      <c r="C950" s="11" t="s">
        <v>98</v>
      </c>
      <c r="D950" s="11" t="s">
        <v>159</v>
      </c>
      <c r="E950" s="12">
        <v>0.549837238804184</v>
      </c>
      <c r="F950" s="12">
        <v>0.22863681971958499</v>
      </c>
      <c r="G950" s="12">
        <v>0.134319515681493</v>
      </c>
      <c r="H950" s="12">
        <v>0.18303237898757499</v>
      </c>
      <c r="I950" s="12">
        <v>0.60883914284229301</v>
      </c>
      <c r="J950" s="12">
        <v>0.83880599420781998</v>
      </c>
      <c r="K950" s="12">
        <v>0.44126754800012902</v>
      </c>
      <c r="L950" s="12">
        <v>0.30057694081318298</v>
      </c>
      <c r="M950" s="12">
        <v>0.17293661996360801</v>
      </c>
      <c r="N950" s="12"/>
      <c r="O950" s="12"/>
    </row>
    <row r="951" spans="1:15" x14ac:dyDescent="0.3">
      <c r="A951" s="11" t="str">
        <f t="shared" si="14"/>
        <v>DISTRIBUCION VOLUMEN X CRITERIO (Consumiciones)Cerveza SurtidorDE 20 A 24 AÑOS</v>
      </c>
      <c r="B951" s="11" t="s">
        <v>47</v>
      </c>
      <c r="C951" s="11" t="s">
        <v>98</v>
      </c>
      <c r="D951" s="11" t="s">
        <v>160</v>
      </c>
      <c r="E951" s="12">
        <v>1.4319837717513599</v>
      </c>
      <c r="F951" s="12">
        <v>1.06553413623713</v>
      </c>
      <c r="G951" s="12">
        <v>1.16963760195073</v>
      </c>
      <c r="H951" s="12">
        <v>1.1969667240358</v>
      </c>
      <c r="I951" s="12">
        <v>1.3700551462277699</v>
      </c>
      <c r="J951" s="12">
        <v>1.47732184210668</v>
      </c>
      <c r="K951" s="12">
        <v>2.03217836294044</v>
      </c>
      <c r="L951" s="12">
        <v>1.5195258574205199</v>
      </c>
      <c r="M951" s="12">
        <v>1.9246777588503301</v>
      </c>
      <c r="N951" s="12"/>
      <c r="O951" s="12"/>
    </row>
    <row r="952" spans="1:15" x14ac:dyDescent="0.3">
      <c r="A952" s="11" t="str">
        <f t="shared" si="14"/>
        <v>DISTRIBUCION VOLUMEN X CRITERIO (Consumiciones)Cerveza SurtidorDE 25 A 34 AÑOS</v>
      </c>
      <c r="B952" s="11" t="s">
        <v>47</v>
      </c>
      <c r="C952" s="11" t="s">
        <v>98</v>
      </c>
      <c r="D952" s="11" t="s">
        <v>161</v>
      </c>
      <c r="E952" s="12">
        <v>5.9184907489408598</v>
      </c>
      <c r="F952" s="12">
        <v>7.0584695102760397</v>
      </c>
      <c r="G952" s="12">
        <v>6.4519633397796996</v>
      </c>
      <c r="H952" s="12">
        <v>6.1578099568143099</v>
      </c>
      <c r="I952" s="12">
        <v>5.5838608018300304</v>
      </c>
      <c r="J952" s="12">
        <v>5.8594724710256703</v>
      </c>
      <c r="K952" s="12">
        <v>5.4145731108343202</v>
      </c>
      <c r="L952" s="12">
        <v>5.4875352383815201</v>
      </c>
      <c r="M952" s="12">
        <v>4.8059022669256404</v>
      </c>
      <c r="N952" s="12"/>
      <c r="O952" s="12"/>
    </row>
    <row r="953" spans="1:15" x14ac:dyDescent="0.3">
      <c r="A953" s="11" t="str">
        <f t="shared" si="14"/>
        <v>DISTRIBUCION VOLUMEN X CRITERIO (Consumiciones)Cerveza SurtidorDE 35 A 49 AÑOS</v>
      </c>
      <c r="B953" s="11" t="s">
        <v>47</v>
      </c>
      <c r="C953" s="11" t="s">
        <v>98</v>
      </c>
      <c r="D953" s="11" t="s">
        <v>162</v>
      </c>
      <c r="E953" s="12">
        <v>20.805132363148999</v>
      </c>
      <c r="F953" s="12">
        <v>22.6402097139717</v>
      </c>
      <c r="G953" s="12">
        <v>20.0137896241487</v>
      </c>
      <c r="H953" s="12">
        <v>20.8881797167423</v>
      </c>
      <c r="I953" s="12">
        <v>17.9031885535979</v>
      </c>
      <c r="J953" s="12">
        <v>20.277734494634998</v>
      </c>
      <c r="K953" s="12">
        <v>18.9392590625034</v>
      </c>
      <c r="L953" s="12">
        <v>18.792962522514301</v>
      </c>
      <c r="M953" s="12">
        <v>19.064368613023699</v>
      </c>
      <c r="N953" s="12"/>
      <c r="O953" s="12"/>
    </row>
    <row r="954" spans="1:15" x14ac:dyDescent="0.3">
      <c r="A954" s="11" t="str">
        <f t="shared" si="14"/>
        <v>DISTRIBUCION VOLUMEN X CRITERIO (Consumiciones)Cerveza SurtidorDE 50 A 59 AÑOS</v>
      </c>
      <c r="B954" s="11" t="s">
        <v>47</v>
      </c>
      <c r="C954" s="11" t="s">
        <v>98</v>
      </c>
      <c r="D954" s="11" t="s">
        <v>163</v>
      </c>
      <c r="E954" s="12">
        <v>23.974499748677601</v>
      </c>
      <c r="F954" s="12">
        <v>22.354092609200499</v>
      </c>
      <c r="G954" s="12">
        <v>23.184674458364899</v>
      </c>
      <c r="H954" s="12">
        <v>22.39021846987</v>
      </c>
      <c r="I954" s="12">
        <v>25.083780378325699</v>
      </c>
      <c r="J954" s="12">
        <v>23.583409004207098</v>
      </c>
      <c r="K954" s="12">
        <v>23.7807243302356</v>
      </c>
      <c r="L954" s="12">
        <v>23.443111332546401</v>
      </c>
      <c r="M954" s="12">
        <v>23.5823794508755</v>
      </c>
      <c r="N954" s="12"/>
      <c r="O954" s="12"/>
    </row>
    <row r="955" spans="1:15" x14ac:dyDescent="0.3">
      <c r="A955" s="11" t="str">
        <f t="shared" si="14"/>
        <v>DISTRIBUCION VOLUMEN X CRITERIO (Consumiciones)Cerveza SurtidorDE 60 A 75 AÑOS</v>
      </c>
      <c r="B955" s="11" t="s">
        <v>47</v>
      </c>
      <c r="C955" s="11" t="s">
        <v>98</v>
      </c>
      <c r="D955" s="11" t="s">
        <v>164</v>
      </c>
      <c r="E955" s="12">
        <v>47.320065104478303</v>
      </c>
      <c r="F955" s="12">
        <v>46.6530465058689</v>
      </c>
      <c r="G955" s="12">
        <v>49.045606659379501</v>
      </c>
      <c r="H955" s="12">
        <v>49.183751268381002</v>
      </c>
      <c r="I955" s="12">
        <v>49.4502753620826</v>
      </c>
      <c r="J955" s="12">
        <v>47.9632588803576</v>
      </c>
      <c r="K955" s="12">
        <v>49.392028275417303</v>
      </c>
      <c r="L955" s="12">
        <v>50.456287327553298</v>
      </c>
      <c r="M955" s="12">
        <v>50.449719433326599</v>
      </c>
      <c r="N955" s="12"/>
      <c r="O955" s="12"/>
    </row>
    <row r="956" spans="1:15" x14ac:dyDescent="0.3">
      <c r="A956" s="11" t="str">
        <f t="shared" si="14"/>
        <v>DISTRIBUCION VOLUMEN X CRITERIO (Consumiciones)Cerveza SurtidorNIVEL ALTO</v>
      </c>
      <c r="B956" s="11" t="s">
        <v>47</v>
      </c>
      <c r="C956" s="11" t="s">
        <v>98</v>
      </c>
      <c r="D956" s="11" t="s">
        <v>165</v>
      </c>
      <c r="E956" s="12">
        <v>24.071546111682899</v>
      </c>
      <c r="F956" s="12">
        <v>23.780702091910701</v>
      </c>
      <c r="G956" s="12">
        <v>24.3598923736652</v>
      </c>
      <c r="H956" s="12">
        <v>25.338683425180001</v>
      </c>
      <c r="I956" s="12">
        <v>24.842094677071199</v>
      </c>
      <c r="J956" s="12">
        <v>23.812651453686701</v>
      </c>
      <c r="K956" s="12">
        <v>22.554957710112401</v>
      </c>
      <c r="L956" s="12">
        <v>19.340678109187898</v>
      </c>
      <c r="M956" s="12">
        <v>21.8229917049132</v>
      </c>
      <c r="N956" s="12"/>
      <c r="O956" s="12"/>
    </row>
    <row r="957" spans="1:15" x14ac:dyDescent="0.3">
      <c r="A957" s="11" t="str">
        <f t="shared" si="14"/>
        <v>DISTRIBUCION VOLUMEN X CRITERIO (Consumiciones)Cerveza SurtidorNIVEL MEDIO ALTO</v>
      </c>
      <c r="B957" s="11" t="s">
        <v>47</v>
      </c>
      <c r="C957" s="11" t="s">
        <v>98</v>
      </c>
      <c r="D957" s="11" t="s">
        <v>166</v>
      </c>
      <c r="E957" s="12">
        <v>14.2378587328562</v>
      </c>
      <c r="F957" s="12">
        <v>14.1810489842349</v>
      </c>
      <c r="G957" s="12">
        <v>13.264828050113501</v>
      </c>
      <c r="H957" s="12">
        <v>12.0350951449271</v>
      </c>
      <c r="I957" s="12">
        <v>13.4697098633662</v>
      </c>
      <c r="J957" s="12">
        <v>13.0482717488837</v>
      </c>
      <c r="K957" s="12">
        <v>14.674118397327501</v>
      </c>
      <c r="L957" s="12">
        <v>13.5304649441237</v>
      </c>
      <c r="M957" s="12">
        <v>11.993050107234</v>
      </c>
      <c r="N957" s="12"/>
      <c r="O957" s="12"/>
    </row>
    <row r="958" spans="1:15" x14ac:dyDescent="0.3">
      <c r="A958" s="11" t="str">
        <f t="shared" si="14"/>
        <v>DISTRIBUCION VOLUMEN X CRITERIO (Consumiciones)Cerveza SurtidorNIVEL MEDIO</v>
      </c>
      <c r="B958" s="11" t="s">
        <v>47</v>
      </c>
      <c r="C958" s="11" t="s">
        <v>98</v>
      </c>
      <c r="D958" s="11" t="s">
        <v>167</v>
      </c>
      <c r="E958" s="12">
        <v>25.12060784126</v>
      </c>
      <c r="F958" s="12">
        <v>22.421537317070001</v>
      </c>
      <c r="G958" s="12">
        <v>21.520928277137799</v>
      </c>
      <c r="H958" s="12">
        <v>22.019944649067199</v>
      </c>
      <c r="I958" s="12">
        <v>24.1952959477318</v>
      </c>
      <c r="J958" s="12">
        <v>21.9977003218475</v>
      </c>
      <c r="K958" s="12">
        <v>21.8154260875184</v>
      </c>
      <c r="L958" s="12">
        <v>24.587633469106098</v>
      </c>
      <c r="M958" s="12">
        <v>25.7030289258186</v>
      </c>
      <c r="N958" s="12"/>
      <c r="O958" s="12"/>
    </row>
    <row r="959" spans="1:15" x14ac:dyDescent="0.3">
      <c r="A959" s="11" t="str">
        <f t="shared" si="14"/>
        <v>DISTRIBUCION VOLUMEN X CRITERIO (Consumiciones)Cerveza SurtidorNIVEL MEDIO BAJO</v>
      </c>
      <c r="B959" s="11" t="s">
        <v>47</v>
      </c>
      <c r="C959" s="11" t="s">
        <v>98</v>
      </c>
      <c r="D959" s="11" t="s">
        <v>168</v>
      </c>
      <c r="E959" s="12">
        <v>16.7467567438187</v>
      </c>
      <c r="F959" s="12">
        <v>19.290005337563901</v>
      </c>
      <c r="G959" s="12">
        <v>17.612590038958501</v>
      </c>
      <c r="H959" s="12">
        <v>17.002654490208901</v>
      </c>
      <c r="I959" s="12">
        <v>15.8471762738668</v>
      </c>
      <c r="J959" s="12">
        <v>19.292720014184901</v>
      </c>
      <c r="K959" s="12">
        <v>20.309250411891199</v>
      </c>
      <c r="L959" s="12">
        <v>19.2064196926008</v>
      </c>
      <c r="M959" s="12">
        <v>19.774070431108999</v>
      </c>
      <c r="N959" s="12"/>
      <c r="O959" s="12"/>
    </row>
    <row r="960" spans="1:15" x14ac:dyDescent="0.3">
      <c r="A960" s="11" t="str">
        <f t="shared" si="14"/>
        <v>DISTRIBUCION VOLUMEN X CRITERIO (Consumiciones)Cerveza SurtidorNIVEL BAJO</v>
      </c>
      <c r="B960" s="11" t="s">
        <v>47</v>
      </c>
      <c r="C960" s="11" t="s">
        <v>98</v>
      </c>
      <c r="D960" s="11" t="s">
        <v>169</v>
      </c>
      <c r="E960" s="12">
        <v>19.8232305703823</v>
      </c>
      <c r="F960" s="12">
        <v>20.326696403113299</v>
      </c>
      <c r="G960" s="12">
        <v>23.241755654586701</v>
      </c>
      <c r="H960" s="12">
        <v>23.603603603603599</v>
      </c>
      <c r="I960" s="12">
        <v>21.6457201624955</v>
      </c>
      <c r="J960" s="12">
        <v>21.8486618344769</v>
      </c>
      <c r="K960" s="12">
        <v>20.646277305364201</v>
      </c>
      <c r="L960" s="12">
        <v>23.3347891455293</v>
      </c>
      <c r="M960" s="12">
        <v>20.706858830925199</v>
      </c>
      <c r="N960" s="12"/>
      <c r="O960" s="12"/>
    </row>
    <row r="961" spans="1:15" x14ac:dyDescent="0.3">
      <c r="A961" s="11" t="str">
        <f t="shared" si="14"/>
        <v>DISTRIBUCION VOLUMEN X CRITERIO (Consumiciones)Cerveza SurtidorHOMBRE</v>
      </c>
      <c r="B961" s="11" t="s">
        <v>47</v>
      </c>
      <c r="C961" s="11" t="s">
        <v>98</v>
      </c>
      <c r="D961" s="11" t="s">
        <v>170</v>
      </c>
      <c r="E961" s="12">
        <v>62.860707532492398</v>
      </c>
      <c r="F961" s="12">
        <v>65.455602024919799</v>
      </c>
      <c r="G961" s="12">
        <v>65.233947139774102</v>
      </c>
      <c r="H961" s="12">
        <v>62.471712533940298</v>
      </c>
      <c r="I961" s="12">
        <v>62.778679744379403</v>
      </c>
      <c r="J961" s="12">
        <v>64.081713797531606</v>
      </c>
      <c r="K961" s="12">
        <v>62.203106323561599</v>
      </c>
      <c r="L961" s="12">
        <v>64.059851936579904</v>
      </c>
      <c r="M961" s="12">
        <v>63.038579368936503</v>
      </c>
      <c r="N961" s="12"/>
      <c r="O961" s="12"/>
    </row>
    <row r="962" spans="1:15" x14ac:dyDescent="0.3">
      <c r="A962" s="11" t="str">
        <f t="shared" si="14"/>
        <v>DISTRIBUCION VOLUMEN X CRITERIO (Consumiciones)Cerveza SurtidorMUJER</v>
      </c>
      <c r="B962" s="11" t="s">
        <v>47</v>
      </c>
      <c r="C962" s="11" t="s">
        <v>98</v>
      </c>
      <c r="D962" s="11" t="s">
        <v>171</v>
      </c>
      <c r="E962" s="12">
        <v>37.139292467507602</v>
      </c>
      <c r="F962" s="12">
        <v>34.544378242866102</v>
      </c>
      <c r="G962" s="12">
        <v>34.766030438072796</v>
      </c>
      <c r="H962" s="12">
        <v>37.528264107293403</v>
      </c>
      <c r="I962" s="12">
        <v>37.221289500934503</v>
      </c>
      <c r="J962" s="12">
        <v>35.918291575548203</v>
      </c>
      <c r="K962" s="12">
        <v>37.796923588652</v>
      </c>
      <c r="L962" s="12">
        <v>35.940118784515498</v>
      </c>
      <c r="M962" s="12">
        <v>36.961420631063497</v>
      </c>
      <c r="N962" s="12"/>
      <c r="O962" s="12"/>
    </row>
    <row r="963" spans="1:15" x14ac:dyDescent="0.3">
      <c r="A963" s="11" t="str">
        <f t="shared" si="14"/>
        <v>DISTRIBUCION VOLUMEN X CRITERIO (Consumiciones)Otras CervezasT.ESPAÑA</v>
      </c>
      <c r="B963" s="11" t="s">
        <v>47</v>
      </c>
      <c r="C963" s="11" t="s">
        <v>99</v>
      </c>
      <c r="D963" s="11" t="s">
        <v>142</v>
      </c>
      <c r="E963" s="12">
        <v>100</v>
      </c>
      <c r="F963" s="12">
        <v>100</v>
      </c>
      <c r="G963" s="12">
        <v>100</v>
      </c>
      <c r="H963" s="12">
        <v>100</v>
      </c>
      <c r="I963" s="12">
        <v>100</v>
      </c>
      <c r="J963" s="12">
        <v>100</v>
      </c>
      <c r="K963" s="12">
        <v>100</v>
      </c>
      <c r="L963" s="12">
        <v>100</v>
      </c>
      <c r="M963" s="12">
        <v>100</v>
      </c>
      <c r="N963" s="12"/>
      <c r="O963" s="12"/>
    </row>
    <row r="964" spans="1:15" x14ac:dyDescent="0.3">
      <c r="A964" s="11" t="str">
        <f t="shared" ref="A964:A1027" si="15">B964&amp;C964&amp;D964</f>
        <v>DISTRIBUCION VOLUMEN X CRITERIO (Consumiciones)Otras CervezasBCN AM</v>
      </c>
      <c r="B964" s="11" t="s">
        <v>47</v>
      </c>
      <c r="C964" s="11" t="s">
        <v>99</v>
      </c>
      <c r="D964" s="11" t="s">
        <v>143</v>
      </c>
      <c r="E964" s="12" t="s">
        <v>134</v>
      </c>
      <c r="F964" s="12" t="s">
        <v>134</v>
      </c>
      <c r="G964" s="12">
        <v>2.5262872137254999</v>
      </c>
      <c r="H964" s="12" t="s">
        <v>134</v>
      </c>
      <c r="I964" s="12">
        <v>4.6551768458892004</v>
      </c>
      <c r="J964" s="12">
        <v>4.1494830425417701</v>
      </c>
      <c r="K964" s="12">
        <v>6.8495885629546001</v>
      </c>
      <c r="L964" s="12">
        <v>12.846847225968199</v>
      </c>
      <c r="M964" s="12">
        <v>8.8507995961137595</v>
      </c>
      <c r="N964" s="12"/>
      <c r="O964" s="12"/>
    </row>
    <row r="965" spans="1:15" x14ac:dyDescent="0.3">
      <c r="A965" s="11" t="str">
        <f t="shared" si="15"/>
        <v>DISTRIBUCION VOLUMEN X CRITERIO (Consumiciones)Otras CervezasREST.CAT ARAGON</v>
      </c>
      <c r="B965" s="11" t="s">
        <v>47</v>
      </c>
      <c r="C965" s="11" t="s">
        <v>99</v>
      </c>
      <c r="D965" s="11" t="s">
        <v>144</v>
      </c>
      <c r="E965" s="12">
        <v>6.9735335123394302</v>
      </c>
      <c r="F965" s="12">
        <v>9.36627333330906</v>
      </c>
      <c r="G965" s="12">
        <v>6.8659225600759397</v>
      </c>
      <c r="H965" s="12">
        <v>14.9641096251611</v>
      </c>
      <c r="I965" s="12">
        <v>4.7813170685305497</v>
      </c>
      <c r="J965" s="12">
        <v>2.9565655041705798</v>
      </c>
      <c r="K965" s="12">
        <v>3.8618117548736799</v>
      </c>
      <c r="L965" s="12">
        <v>4.6168821480422997</v>
      </c>
      <c r="M965" s="12">
        <v>2.6413958734039902</v>
      </c>
      <c r="N965" s="12"/>
      <c r="O965" s="12"/>
    </row>
    <row r="966" spans="1:15" x14ac:dyDescent="0.3">
      <c r="A966" s="11" t="str">
        <f t="shared" si="15"/>
        <v>DISTRIBUCION VOLUMEN X CRITERIO (Consumiciones)Otras CervezasLEVANTE</v>
      </c>
      <c r="B966" s="11" t="s">
        <v>47</v>
      </c>
      <c r="C966" s="11" t="s">
        <v>99</v>
      </c>
      <c r="D966" s="11" t="s">
        <v>145</v>
      </c>
      <c r="E966" s="12">
        <v>10.0401238483676</v>
      </c>
      <c r="F966" s="12">
        <v>11.211045616232401</v>
      </c>
      <c r="G966" s="12">
        <v>5.9385823801111801</v>
      </c>
      <c r="H966" s="12">
        <v>2.6731563889935601</v>
      </c>
      <c r="I966" s="12">
        <v>13.575573553722201</v>
      </c>
      <c r="J966" s="12">
        <v>7.1568834992774901</v>
      </c>
      <c r="K966" s="12">
        <v>11.895364379701499</v>
      </c>
      <c r="L966" s="12">
        <v>6.6490255038897601</v>
      </c>
      <c r="M966" s="12">
        <v>2.0068151476373801</v>
      </c>
      <c r="N966" s="12"/>
      <c r="O966" s="12"/>
    </row>
    <row r="967" spans="1:15" x14ac:dyDescent="0.3">
      <c r="A967" s="11" t="str">
        <f t="shared" si="15"/>
        <v>DISTRIBUCION VOLUMEN X CRITERIO (Consumiciones)Otras CervezasANDALUCIA</v>
      </c>
      <c r="B967" s="11" t="s">
        <v>47</v>
      </c>
      <c r="C967" s="11" t="s">
        <v>99</v>
      </c>
      <c r="D967" s="11" t="s">
        <v>146</v>
      </c>
      <c r="E967" s="12">
        <v>8.4114405137516499</v>
      </c>
      <c r="F967" s="12">
        <v>3.4510807868608899</v>
      </c>
      <c r="G967" s="12">
        <v>3.9134191065347501</v>
      </c>
      <c r="H967" s="12">
        <v>19.954001551282399</v>
      </c>
      <c r="I967" s="12">
        <v>5.2021051715907696</v>
      </c>
      <c r="J967" s="12">
        <v>6.5493526817807002</v>
      </c>
      <c r="K967" s="12" t="s">
        <v>134</v>
      </c>
      <c r="L967" s="12">
        <v>3.9824331191590598</v>
      </c>
      <c r="M967" s="12">
        <v>7.7059253087333097</v>
      </c>
      <c r="N967" s="12"/>
      <c r="O967" s="12"/>
    </row>
    <row r="968" spans="1:15" x14ac:dyDescent="0.3">
      <c r="A968" s="11" t="str">
        <f t="shared" si="15"/>
        <v>DISTRIBUCION VOLUMEN X CRITERIO (Consumiciones)Otras CervezasMDD AM</v>
      </c>
      <c r="B968" s="11" t="s">
        <v>47</v>
      </c>
      <c r="C968" s="11" t="s">
        <v>99</v>
      </c>
      <c r="D968" s="11" t="s">
        <v>147</v>
      </c>
      <c r="E968" s="12">
        <v>11.173736090110401</v>
      </c>
      <c r="F968" s="12">
        <v>14.8475939430789</v>
      </c>
      <c r="G968" s="12">
        <v>47.643867697467499</v>
      </c>
      <c r="H968" s="12">
        <v>3.455612718826</v>
      </c>
      <c r="I968" s="12">
        <v>11.053289731930301</v>
      </c>
      <c r="J968" s="12">
        <v>9.1659749628270806</v>
      </c>
      <c r="K968" s="12">
        <v>11.476183282728501</v>
      </c>
      <c r="L968" s="12">
        <v>5.0041046348740004</v>
      </c>
      <c r="M968" s="12">
        <v>23.016724333799701</v>
      </c>
      <c r="N968" s="12"/>
      <c r="O968" s="12"/>
    </row>
    <row r="969" spans="1:15" x14ac:dyDescent="0.3">
      <c r="A969" s="11" t="str">
        <f t="shared" si="15"/>
        <v>DISTRIBUCION VOLUMEN X CRITERIO (Consumiciones)Otras CervezasRTO CENTRO</v>
      </c>
      <c r="B969" s="11" t="s">
        <v>47</v>
      </c>
      <c r="C969" s="11" t="s">
        <v>99</v>
      </c>
      <c r="D969" s="11" t="s">
        <v>148</v>
      </c>
      <c r="E969" s="12">
        <v>12.3051748845161</v>
      </c>
      <c r="F969" s="12">
        <v>4.0063023144895</v>
      </c>
      <c r="G969" s="12">
        <v>3.1849821893548098</v>
      </c>
      <c r="H969" s="12">
        <v>26.417469937493198</v>
      </c>
      <c r="I969" s="12">
        <v>31.582324619741399</v>
      </c>
      <c r="J969" s="12">
        <v>23.891109906319699</v>
      </c>
      <c r="K969" s="12">
        <v>13.2784376727944</v>
      </c>
      <c r="L969" s="12">
        <v>9.8071507043393993</v>
      </c>
      <c r="M969" s="12">
        <v>3.41946631296338</v>
      </c>
      <c r="N969" s="12"/>
      <c r="O969" s="12"/>
    </row>
    <row r="970" spans="1:15" x14ac:dyDescent="0.3">
      <c r="A970" s="11" t="str">
        <f t="shared" si="15"/>
        <v>DISTRIBUCION VOLUMEN X CRITERIO (Consumiciones)Otras CervezasNORTE-CENTRO</v>
      </c>
      <c r="B970" s="11" t="s">
        <v>47</v>
      </c>
      <c r="C970" s="11" t="s">
        <v>99</v>
      </c>
      <c r="D970" s="11" t="s">
        <v>149</v>
      </c>
      <c r="E970" s="12">
        <v>31.6150446925941</v>
      </c>
      <c r="F970" s="12">
        <v>4.9414696662431101</v>
      </c>
      <c r="G970" s="12" t="s">
        <v>134</v>
      </c>
      <c r="H970" s="12">
        <v>5.8057632764821401</v>
      </c>
      <c r="I970" s="12">
        <v>13.0254834791299</v>
      </c>
      <c r="J970" s="12">
        <v>12.8894067352046</v>
      </c>
      <c r="K970" s="12">
        <v>9.2754861033054095</v>
      </c>
      <c r="L970" s="12">
        <v>5.9617342823568</v>
      </c>
      <c r="M970" s="12">
        <v>13.0321664066671</v>
      </c>
      <c r="N970" s="12"/>
      <c r="O970" s="12"/>
    </row>
    <row r="971" spans="1:15" x14ac:dyDescent="0.3">
      <c r="A971" s="11" t="str">
        <f t="shared" si="15"/>
        <v>DISTRIBUCION VOLUMEN X CRITERIO (Consumiciones)Otras CervezasNOROESTE</v>
      </c>
      <c r="B971" s="11" t="s">
        <v>47</v>
      </c>
      <c r="C971" s="11" t="s">
        <v>99</v>
      </c>
      <c r="D971" s="11" t="s">
        <v>150</v>
      </c>
      <c r="E971" s="12">
        <v>19.480968990071499</v>
      </c>
      <c r="F971" s="12">
        <v>52.176246354597097</v>
      </c>
      <c r="G971" s="12">
        <v>29.9269494876221</v>
      </c>
      <c r="H971" s="12">
        <v>26.729898569302499</v>
      </c>
      <c r="I971" s="12">
        <v>16.124734952705602</v>
      </c>
      <c r="J971" s="12">
        <v>33.241233804795698</v>
      </c>
      <c r="K971" s="12">
        <v>43.363109151989399</v>
      </c>
      <c r="L971" s="12">
        <v>51.131827163469403</v>
      </c>
      <c r="M971" s="12">
        <v>39.326702694564901</v>
      </c>
      <c r="N971" s="12"/>
      <c r="O971" s="12"/>
    </row>
    <row r="972" spans="1:15" x14ac:dyDescent="0.3">
      <c r="A972" s="11" t="str">
        <f t="shared" si="15"/>
        <v>DISTRIBUCION VOLUMEN X CRITERIO (Consumiciones)Otras Cervezas&lt;2MIL</v>
      </c>
      <c r="B972" s="11" t="s">
        <v>47</v>
      </c>
      <c r="C972" s="11" t="s">
        <v>99</v>
      </c>
      <c r="D972" s="11" t="s">
        <v>151</v>
      </c>
      <c r="E972" s="12">
        <v>17.389034594210099</v>
      </c>
      <c r="F972" s="12" t="s">
        <v>134</v>
      </c>
      <c r="G972" s="12" t="s">
        <v>134</v>
      </c>
      <c r="H972" s="12" t="s">
        <v>134</v>
      </c>
      <c r="I972" s="12">
        <v>4.41190548681117</v>
      </c>
      <c r="J972" s="12">
        <v>1.20227391336889</v>
      </c>
      <c r="K972" s="12" t="s">
        <v>134</v>
      </c>
      <c r="L972" s="12" t="s">
        <v>134</v>
      </c>
      <c r="M972" s="12">
        <v>5.6182734295980801</v>
      </c>
      <c r="N972" s="12"/>
      <c r="O972" s="12"/>
    </row>
    <row r="973" spans="1:15" x14ac:dyDescent="0.3">
      <c r="A973" s="11" t="str">
        <f t="shared" si="15"/>
        <v>DISTRIBUCION VOLUMEN X CRITERIO (Consumiciones)Otras Cervezas2-5MIL</v>
      </c>
      <c r="B973" s="11" t="s">
        <v>47</v>
      </c>
      <c r="C973" s="11" t="s">
        <v>99</v>
      </c>
      <c r="D973" s="11" t="s">
        <v>152</v>
      </c>
      <c r="E973" s="12">
        <v>0.74733328064370097</v>
      </c>
      <c r="F973" s="12">
        <v>2.0555459275252002</v>
      </c>
      <c r="G973" s="12" t="s">
        <v>134</v>
      </c>
      <c r="H973" s="12">
        <v>4.8150242089953297</v>
      </c>
      <c r="I973" s="12" t="s">
        <v>134</v>
      </c>
      <c r="J973" s="12" t="s">
        <v>134</v>
      </c>
      <c r="K973" s="12">
        <v>7.8001046699852701</v>
      </c>
      <c r="L973" s="12">
        <v>1.0037995369653101</v>
      </c>
      <c r="M973" s="12">
        <v>1.67133562790553</v>
      </c>
      <c r="N973" s="12"/>
      <c r="O973" s="12"/>
    </row>
    <row r="974" spans="1:15" x14ac:dyDescent="0.3">
      <c r="A974" s="11" t="str">
        <f t="shared" si="15"/>
        <v>DISTRIBUCION VOLUMEN X CRITERIO (Consumiciones)Otras Cervezas5-10MIL</v>
      </c>
      <c r="B974" s="11" t="s">
        <v>47</v>
      </c>
      <c r="C974" s="11" t="s">
        <v>99</v>
      </c>
      <c r="D974" s="11" t="s">
        <v>153</v>
      </c>
      <c r="E974" s="12">
        <v>2.63931554780926</v>
      </c>
      <c r="F974" s="12" t="s">
        <v>134</v>
      </c>
      <c r="G974" s="12">
        <v>3.9134191065347501</v>
      </c>
      <c r="H974" s="12" t="s">
        <v>134</v>
      </c>
      <c r="I974" s="12">
        <v>0.47552876860672999</v>
      </c>
      <c r="J974" s="12" t="s">
        <v>134</v>
      </c>
      <c r="K974" s="12" t="s">
        <v>134</v>
      </c>
      <c r="L974" s="12">
        <v>1.06188290999006</v>
      </c>
      <c r="M974" s="12" t="s">
        <v>134</v>
      </c>
      <c r="N974" s="12"/>
      <c r="O974" s="12"/>
    </row>
    <row r="975" spans="1:15" x14ac:dyDescent="0.3">
      <c r="A975" s="11" t="str">
        <f t="shared" si="15"/>
        <v>DISTRIBUCION VOLUMEN X CRITERIO (Consumiciones)Otras Cervezas10-30MIL</v>
      </c>
      <c r="B975" s="11" t="s">
        <v>47</v>
      </c>
      <c r="C975" s="11" t="s">
        <v>99</v>
      </c>
      <c r="D975" s="11" t="s">
        <v>154</v>
      </c>
      <c r="E975" s="12">
        <v>31.783582187853799</v>
      </c>
      <c r="F975" s="12">
        <v>49.7054914967906</v>
      </c>
      <c r="G975" s="12">
        <v>31.2417579588172</v>
      </c>
      <c r="H975" s="12">
        <v>30.185505254358102</v>
      </c>
      <c r="I975" s="12">
        <v>20.881024853515601</v>
      </c>
      <c r="J975" s="12">
        <v>43.361864814404001</v>
      </c>
      <c r="K975" s="12">
        <v>28.379646102809001</v>
      </c>
      <c r="L975" s="12">
        <v>54.960853738549297</v>
      </c>
      <c r="M975" s="12">
        <v>44.259870683725403</v>
      </c>
      <c r="N975" s="12"/>
      <c r="O975" s="12"/>
    </row>
    <row r="976" spans="1:15" x14ac:dyDescent="0.3">
      <c r="A976" s="11" t="str">
        <f t="shared" si="15"/>
        <v>DISTRIBUCION VOLUMEN X CRITERIO (Consumiciones)Otras Cervezas30-100MIL</v>
      </c>
      <c r="B976" s="11" t="s">
        <v>47</v>
      </c>
      <c r="C976" s="11" t="s">
        <v>99</v>
      </c>
      <c r="D976" s="11" t="s">
        <v>155</v>
      </c>
      <c r="E976" s="12">
        <v>18.9569497971796</v>
      </c>
      <c r="F976" s="12">
        <v>19.616844036830901</v>
      </c>
      <c r="G976" s="12">
        <v>8.2590989895733298</v>
      </c>
      <c r="H976" s="12">
        <v>32.267216383376102</v>
      </c>
      <c r="I976" s="12">
        <v>45.893235278262701</v>
      </c>
      <c r="J976" s="12">
        <v>36.729668173068902</v>
      </c>
      <c r="K976" s="12">
        <v>36.896814152069297</v>
      </c>
      <c r="L976" s="12">
        <v>15.8395994769021</v>
      </c>
      <c r="M976" s="12">
        <v>17.551043848651702</v>
      </c>
      <c r="N976" s="12"/>
      <c r="O976" s="12"/>
    </row>
    <row r="977" spans="1:15" x14ac:dyDescent="0.3">
      <c r="A977" s="11" t="str">
        <f t="shared" si="15"/>
        <v>DISTRIBUCION VOLUMEN X CRITERIO (Consumiciones)Otras Cervezas100-200MIL</v>
      </c>
      <c r="B977" s="11" t="s">
        <v>47</v>
      </c>
      <c r="C977" s="11" t="s">
        <v>99</v>
      </c>
      <c r="D977" s="11" t="s">
        <v>156</v>
      </c>
      <c r="E977" s="12">
        <v>4.0015435982443304</v>
      </c>
      <c r="F977" s="12">
        <v>16.172387051674601</v>
      </c>
      <c r="G977" s="12">
        <v>43.2361807976393</v>
      </c>
      <c r="H977" s="12">
        <v>17.729154303722499</v>
      </c>
      <c r="I977" s="12">
        <v>11.367642412382899</v>
      </c>
      <c r="J977" s="12">
        <v>9.9674892155867294</v>
      </c>
      <c r="K977" s="12">
        <v>8.5307708517239593</v>
      </c>
      <c r="L977" s="12">
        <v>12.400052539326399</v>
      </c>
      <c r="M977" s="12">
        <v>16.802268788540299</v>
      </c>
      <c r="N977" s="12"/>
      <c r="O977" s="12"/>
    </row>
    <row r="978" spans="1:15" x14ac:dyDescent="0.3">
      <c r="A978" s="11" t="str">
        <f t="shared" si="15"/>
        <v>DISTRIBUCION VOLUMEN X CRITERIO (Consumiciones)Otras Cervezas200-500MIL</v>
      </c>
      <c r="B978" s="11" t="s">
        <v>47</v>
      </c>
      <c r="C978" s="11" t="s">
        <v>99</v>
      </c>
      <c r="D978" s="11" t="s">
        <v>157</v>
      </c>
      <c r="E978" s="12">
        <v>20.242646156534001</v>
      </c>
      <c r="F978" s="12">
        <v>3.4510807868608899</v>
      </c>
      <c r="G978" s="12">
        <v>7.1500644810284699</v>
      </c>
      <c r="H978" s="12">
        <v>4.6501785845196997</v>
      </c>
      <c r="I978" s="12">
        <v>6.9610603779065503</v>
      </c>
      <c r="J978" s="12">
        <v>2.1893545807632702</v>
      </c>
      <c r="K978" s="12">
        <v>5.4783330028090997</v>
      </c>
      <c r="L978" s="12">
        <v>14.733810841847101</v>
      </c>
      <c r="M978" s="12">
        <v>10.475654346752099</v>
      </c>
      <c r="N978" s="12"/>
      <c r="O978" s="12"/>
    </row>
    <row r="979" spans="1:15" x14ac:dyDescent="0.3">
      <c r="A979" s="11" t="str">
        <f t="shared" si="15"/>
        <v>DISTRIBUCION VOLUMEN X CRITERIO (Consumiciones)Otras Cervezas&gt;500MIL</v>
      </c>
      <c r="B979" s="11" t="s">
        <v>47</v>
      </c>
      <c r="C979" s="11" t="s">
        <v>99</v>
      </c>
      <c r="D979" s="11" t="s">
        <v>158</v>
      </c>
      <c r="E979" s="12">
        <v>4.2396192758087299</v>
      </c>
      <c r="F979" s="12">
        <v>8.9986419622734903</v>
      </c>
      <c r="G979" s="12">
        <v>6.1994786664069501</v>
      </c>
      <c r="H979" s="12">
        <v>10.3529122143726</v>
      </c>
      <c r="I979" s="12">
        <v>10.009611065839101</v>
      </c>
      <c r="J979" s="12">
        <v>6.5493526817807002</v>
      </c>
      <c r="K979" s="12">
        <v>12.9143312206033</v>
      </c>
      <c r="L979" s="12" t="s">
        <v>134</v>
      </c>
      <c r="M979" s="12">
        <v>3.62156300858907</v>
      </c>
      <c r="N979" s="12"/>
      <c r="O979" s="12"/>
    </row>
    <row r="980" spans="1:15" x14ac:dyDescent="0.3">
      <c r="A980" s="11" t="str">
        <f t="shared" si="15"/>
        <v>DISTRIBUCION VOLUMEN X CRITERIO (Consumiciones)Otras CervezasDE 15 A 19 AÑOS</v>
      </c>
      <c r="B980" s="11" t="s">
        <v>47</v>
      </c>
      <c r="C980" s="11" t="s">
        <v>99</v>
      </c>
      <c r="D980" s="11" t="s">
        <v>159</v>
      </c>
      <c r="E980" s="12" t="s">
        <v>134</v>
      </c>
      <c r="F980" s="12" t="s">
        <v>134</v>
      </c>
      <c r="G980" s="12" t="s">
        <v>134</v>
      </c>
      <c r="H980" s="12" t="s">
        <v>134</v>
      </c>
      <c r="I980" s="12" t="s">
        <v>134</v>
      </c>
      <c r="J980" s="12" t="s">
        <v>134</v>
      </c>
      <c r="K980" s="12" t="s">
        <v>134</v>
      </c>
      <c r="L980" s="12" t="s">
        <v>134</v>
      </c>
      <c r="M980" s="12" t="s">
        <v>134</v>
      </c>
      <c r="N980" s="12"/>
      <c r="O980" s="12"/>
    </row>
    <row r="981" spans="1:15" x14ac:dyDescent="0.3">
      <c r="A981" s="11" t="str">
        <f t="shared" si="15"/>
        <v>DISTRIBUCION VOLUMEN X CRITERIO (Consumiciones)Otras CervezasDE 20 A 24 AÑOS</v>
      </c>
      <c r="B981" s="11" t="s">
        <v>47</v>
      </c>
      <c r="C981" s="11" t="s">
        <v>99</v>
      </c>
      <c r="D981" s="11" t="s">
        <v>160</v>
      </c>
      <c r="E981" s="12" t="s">
        <v>134</v>
      </c>
      <c r="F981" s="12" t="s">
        <v>134</v>
      </c>
      <c r="G981" s="12" t="s">
        <v>134</v>
      </c>
      <c r="H981" s="12" t="s">
        <v>134</v>
      </c>
      <c r="I981" s="12" t="s">
        <v>134</v>
      </c>
      <c r="J981" s="12" t="s">
        <v>134</v>
      </c>
      <c r="K981" s="12">
        <v>3.6098592157674099</v>
      </c>
      <c r="L981" s="12" t="s">
        <v>134</v>
      </c>
      <c r="M981" s="12" t="s">
        <v>134</v>
      </c>
      <c r="N981" s="12"/>
      <c r="O981" s="12"/>
    </row>
    <row r="982" spans="1:15" x14ac:dyDescent="0.3">
      <c r="A982" s="11" t="str">
        <f t="shared" si="15"/>
        <v>DISTRIBUCION VOLUMEN X CRITERIO (Consumiciones)Otras CervezasDE 25 A 34 AÑOS</v>
      </c>
      <c r="B982" s="11" t="s">
        <v>47</v>
      </c>
      <c r="C982" s="11" t="s">
        <v>99</v>
      </c>
      <c r="D982" s="11" t="s">
        <v>161</v>
      </c>
      <c r="E982" s="12">
        <v>29.921714298787698</v>
      </c>
      <c r="F982" s="12">
        <v>8.9092190008774494</v>
      </c>
      <c r="G982" s="12">
        <v>3.6370266633530601</v>
      </c>
      <c r="H982" s="12" t="s">
        <v>134</v>
      </c>
      <c r="I982" s="12">
        <v>0.47552876860672999</v>
      </c>
      <c r="J982" s="12" t="s">
        <v>134</v>
      </c>
      <c r="K982" s="12">
        <v>5.7302879283719399</v>
      </c>
      <c r="L982" s="12">
        <v>2.82076565866398</v>
      </c>
      <c r="M982" s="12">
        <v>3.7296845568888601</v>
      </c>
      <c r="N982" s="12"/>
      <c r="O982" s="12"/>
    </row>
    <row r="983" spans="1:15" x14ac:dyDescent="0.3">
      <c r="A983" s="11" t="str">
        <f t="shared" si="15"/>
        <v>DISTRIBUCION VOLUMEN X CRITERIO (Consumiciones)Otras CervezasDE 35 A 49 AÑOS</v>
      </c>
      <c r="B983" s="11" t="s">
        <v>47</v>
      </c>
      <c r="C983" s="11" t="s">
        <v>99</v>
      </c>
      <c r="D983" s="11" t="s">
        <v>162</v>
      </c>
      <c r="E983" s="12">
        <v>11.9322328133005</v>
      </c>
      <c r="F983" s="12">
        <v>11.211045616232401</v>
      </c>
      <c r="G983" s="12">
        <v>12.3524604661889</v>
      </c>
      <c r="H983" s="12">
        <v>14.273541584896501</v>
      </c>
      <c r="I983" s="12">
        <v>17.046631511779101</v>
      </c>
      <c r="J983" s="12">
        <v>21.565109675535901</v>
      </c>
      <c r="K983" s="12">
        <v>22.577781182455801</v>
      </c>
      <c r="L983" s="12">
        <v>1.6010148251441501</v>
      </c>
      <c r="M983" s="12">
        <v>9.61876639057391</v>
      </c>
      <c r="N983" s="12"/>
      <c r="O983" s="12"/>
    </row>
    <row r="984" spans="1:15" x14ac:dyDescent="0.3">
      <c r="A984" s="11" t="str">
        <f t="shared" si="15"/>
        <v>DISTRIBUCION VOLUMEN X CRITERIO (Consumiciones)Otras CervezasDE 50 A 59 AÑOS</v>
      </c>
      <c r="B984" s="11" t="s">
        <v>47</v>
      </c>
      <c r="C984" s="11" t="s">
        <v>99</v>
      </c>
      <c r="D984" s="11" t="s">
        <v>163</v>
      </c>
      <c r="E984" s="12">
        <v>19.754729761114898</v>
      </c>
      <c r="F984" s="12">
        <v>9.3253355955159307</v>
      </c>
      <c r="G984" s="12">
        <v>16.152223364073802</v>
      </c>
      <c r="H984" s="12">
        <v>15.619030149845701</v>
      </c>
      <c r="I984" s="12">
        <v>7.7566258162925203</v>
      </c>
      <c r="J984" s="12">
        <v>2.15193077025876</v>
      </c>
      <c r="K984" s="12">
        <v>6.7782406708043101</v>
      </c>
      <c r="L984" s="12">
        <v>21.787927942058801</v>
      </c>
      <c r="M984" s="12">
        <v>5.7253837481646501</v>
      </c>
      <c r="N984" s="12"/>
      <c r="O984" s="12"/>
    </row>
    <row r="985" spans="1:15" x14ac:dyDescent="0.3">
      <c r="A985" s="11" t="str">
        <f t="shared" si="15"/>
        <v>DISTRIBUCION VOLUMEN X CRITERIO (Consumiciones)Otras CervezasDE 60 A 75 AÑOS</v>
      </c>
      <c r="B985" s="11" t="s">
        <v>47</v>
      </c>
      <c r="C985" s="11" t="s">
        <v>99</v>
      </c>
      <c r="D985" s="11" t="s">
        <v>164</v>
      </c>
      <c r="E985" s="12">
        <v>38.391330059643302</v>
      </c>
      <c r="F985" s="12">
        <v>70.554392505670606</v>
      </c>
      <c r="G985" s="12">
        <v>67.858306298318794</v>
      </c>
      <c r="H985" s="12">
        <v>70.107434299028199</v>
      </c>
      <c r="I985" s="12">
        <v>74.721215638758395</v>
      </c>
      <c r="J985" s="12">
        <v>76.282957864719094</v>
      </c>
      <c r="K985" s="12">
        <v>61.303821456774202</v>
      </c>
      <c r="L985" s="12">
        <v>73.790288386067104</v>
      </c>
      <c r="M985" s="12">
        <v>80.926163141314305</v>
      </c>
      <c r="N985" s="12"/>
      <c r="O985" s="12"/>
    </row>
    <row r="986" spans="1:15" x14ac:dyDescent="0.3">
      <c r="A986" s="11" t="str">
        <f t="shared" si="15"/>
        <v>DISTRIBUCION VOLUMEN X CRITERIO (Consumiciones)Otras CervezasNIVEL ALTO</v>
      </c>
      <c r="B986" s="11" t="s">
        <v>47</v>
      </c>
      <c r="C986" s="11" t="s">
        <v>99</v>
      </c>
      <c r="D986" s="11" t="s">
        <v>165</v>
      </c>
      <c r="E986" s="12">
        <v>12.1181509544103</v>
      </c>
      <c r="F986" s="12">
        <v>10.3686107601734</v>
      </c>
      <c r="G986" s="12">
        <v>15.453077177969901</v>
      </c>
      <c r="H986" s="12" t="s">
        <v>134</v>
      </c>
      <c r="I986" s="12">
        <v>13.2777617551166</v>
      </c>
      <c r="J986" s="12">
        <v>10.697274639003201</v>
      </c>
      <c r="K986" s="12">
        <v>5.5429940436430396</v>
      </c>
      <c r="L986" s="12">
        <v>10.7908140981376</v>
      </c>
      <c r="M986" s="12">
        <v>22.6388056111462</v>
      </c>
      <c r="N986" s="12"/>
      <c r="O986" s="12"/>
    </row>
    <row r="987" spans="1:15" x14ac:dyDescent="0.3">
      <c r="A987" s="11" t="str">
        <f t="shared" si="15"/>
        <v>DISTRIBUCION VOLUMEN X CRITERIO (Consumiciones)Otras CervezasNIVEL MEDIO ALTO</v>
      </c>
      <c r="B987" s="11" t="s">
        <v>47</v>
      </c>
      <c r="C987" s="11" t="s">
        <v>99</v>
      </c>
      <c r="D987" s="11" t="s">
        <v>166</v>
      </c>
      <c r="E987" s="12">
        <v>23.108996824063102</v>
      </c>
      <c r="F987" s="12">
        <v>15.851125569338199</v>
      </c>
      <c r="G987" s="12">
        <v>40.007287699572103</v>
      </c>
      <c r="H987" s="12">
        <v>7.3489543626724396</v>
      </c>
      <c r="I987" s="12">
        <v>9.0070156116639097</v>
      </c>
      <c r="J987" s="12">
        <v>8.2602937442209008</v>
      </c>
      <c r="K987" s="12">
        <v>3.8662720422078301</v>
      </c>
      <c r="L987" s="12">
        <v>10.493726205072999</v>
      </c>
      <c r="M987" s="12">
        <v>11.8943653197736</v>
      </c>
      <c r="N987" s="12"/>
      <c r="O987" s="12"/>
    </row>
    <row r="988" spans="1:15" x14ac:dyDescent="0.3">
      <c r="A988" s="11" t="str">
        <f t="shared" si="15"/>
        <v>DISTRIBUCION VOLUMEN X CRITERIO (Consumiciones)Otras CervezasNIVEL MEDIO</v>
      </c>
      <c r="B988" s="11" t="s">
        <v>47</v>
      </c>
      <c r="C988" s="11" t="s">
        <v>99</v>
      </c>
      <c r="D988" s="11" t="s">
        <v>167</v>
      </c>
      <c r="E988" s="12">
        <v>19.428487343048999</v>
      </c>
      <c r="F988" s="12">
        <v>13.201542992998601</v>
      </c>
      <c r="G988" s="12" t="s">
        <v>134</v>
      </c>
      <c r="H988" s="12">
        <v>25.8349456070682</v>
      </c>
      <c r="I988" s="12">
        <v>21.8786515352487</v>
      </c>
      <c r="J988" s="12">
        <v>16.713324082832798</v>
      </c>
      <c r="K988" s="12">
        <v>24.462540149148801</v>
      </c>
      <c r="L988" s="12">
        <v>23.178243490447599</v>
      </c>
      <c r="M988" s="12">
        <v>14.3751011229733</v>
      </c>
      <c r="N988" s="12"/>
      <c r="O988" s="12"/>
    </row>
    <row r="989" spans="1:15" x14ac:dyDescent="0.3">
      <c r="A989" s="11" t="str">
        <f t="shared" si="15"/>
        <v>DISTRIBUCION VOLUMEN X CRITERIO (Consumiciones)Otras CervezasNIVEL MEDIO BAJO</v>
      </c>
      <c r="B989" s="11" t="s">
        <v>47</v>
      </c>
      <c r="C989" s="11" t="s">
        <v>99</v>
      </c>
      <c r="D989" s="11" t="s">
        <v>168</v>
      </c>
      <c r="E989" s="12">
        <v>8.7078526270981396</v>
      </c>
      <c r="F989" s="12">
        <v>10.641383378055099</v>
      </c>
      <c r="G989" s="12">
        <v>4.8278434902147804</v>
      </c>
      <c r="H989" s="12">
        <v>28.201803674988501</v>
      </c>
      <c r="I989" s="12">
        <v>36.238772673074799</v>
      </c>
      <c r="J989" s="12">
        <v>28.712329313313401</v>
      </c>
      <c r="K989" s="12">
        <v>31.3738854352885</v>
      </c>
      <c r="L989" s="12">
        <v>12.6115344862655</v>
      </c>
      <c r="M989" s="12">
        <v>10.821239674641401</v>
      </c>
      <c r="N989" s="12"/>
      <c r="O989" s="12"/>
    </row>
    <row r="990" spans="1:15" x14ac:dyDescent="0.3">
      <c r="A990" s="11" t="str">
        <f t="shared" si="15"/>
        <v>DISTRIBUCION VOLUMEN X CRITERIO (Consumiciones)Otras CervezasNIVEL BAJO</v>
      </c>
      <c r="B990" s="11" t="s">
        <v>47</v>
      </c>
      <c r="C990" s="11" t="s">
        <v>99</v>
      </c>
      <c r="D990" s="11" t="s">
        <v>169</v>
      </c>
      <c r="E990" s="12">
        <v>36.636522650648999</v>
      </c>
      <c r="F990" s="12">
        <v>49.937340940286397</v>
      </c>
      <c r="G990" s="12">
        <v>39.711777638964399</v>
      </c>
      <c r="H990" s="12">
        <v>38.614320490352398</v>
      </c>
      <c r="I990" s="12">
        <v>19.597799509543901</v>
      </c>
      <c r="J990" s="12">
        <v>35.616786668061103</v>
      </c>
      <c r="K990" s="12">
        <v>34.754301170342202</v>
      </c>
      <c r="L990" s="12">
        <v>42.925681720076298</v>
      </c>
      <c r="M990" s="12">
        <v>40.270488271465503</v>
      </c>
      <c r="N990" s="12"/>
      <c r="O990" s="12"/>
    </row>
    <row r="991" spans="1:15" x14ac:dyDescent="0.3">
      <c r="A991" s="11" t="str">
        <f t="shared" si="15"/>
        <v>DISTRIBUCION VOLUMEN X CRITERIO (Consumiciones)Otras CervezasHOMBRE</v>
      </c>
      <c r="B991" s="11" t="s">
        <v>47</v>
      </c>
      <c r="C991" s="11" t="s">
        <v>99</v>
      </c>
      <c r="D991" s="11" t="s">
        <v>170</v>
      </c>
      <c r="E991" s="12">
        <v>42.905444988210697</v>
      </c>
      <c r="F991" s="12">
        <v>11.442884137172699</v>
      </c>
      <c r="G991" s="12">
        <v>38.6718251489445</v>
      </c>
      <c r="H991" s="12">
        <v>19.8899560952696</v>
      </c>
      <c r="I991" s="12">
        <v>57.434345443681202</v>
      </c>
      <c r="J991" s="12">
        <v>38.069194262031601</v>
      </c>
      <c r="K991" s="12">
        <v>29.6325119388456</v>
      </c>
      <c r="L991" s="12">
        <v>26.908981993166101</v>
      </c>
      <c r="M991" s="12">
        <v>19.932744029742899</v>
      </c>
      <c r="N991" s="12"/>
      <c r="O991" s="12"/>
    </row>
    <row r="992" spans="1:15" x14ac:dyDescent="0.3">
      <c r="A992" s="11" t="str">
        <f t="shared" si="15"/>
        <v>DISTRIBUCION VOLUMEN X CRITERIO (Consumiciones)Otras CervezasMUJER</v>
      </c>
      <c r="B992" s="11" t="s">
        <v>47</v>
      </c>
      <c r="C992" s="11" t="s">
        <v>99</v>
      </c>
      <c r="D992" s="11" t="s">
        <v>171</v>
      </c>
      <c r="E992" s="12">
        <v>57.094555011789303</v>
      </c>
      <c r="F992" s="12">
        <v>88.557130426234494</v>
      </c>
      <c r="G992" s="12">
        <v>61.3281748510555</v>
      </c>
      <c r="H992" s="12">
        <v>80.110037870959999</v>
      </c>
      <c r="I992" s="12">
        <v>42.565654556318798</v>
      </c>
      <c r="J992" s="12">
        <v>61.930805737968498</v>
      </c>
      <c r="K992" s="12">
        <v>70.367488061154404</v>
      </c>
      <c r="L992" s="12">
        <v>73.091018006833906</v>
      </c>
      <c r="M992" s="12">
        <v>80.067255970257094</v>
      </c>
      <c r="N992" s="12"/>
      <c r="O992" s="12"/>
    </row>
    <row r="993" spans="1:15" x14ac:dyDescent="0.3">
      <c r="A993" s="11" t="str">
        <f t="shared" si="15"/>
        <v>DISTRIBUCION VOLUMEN X CRITERIO (Consumiciones)EspirituosasT.ESPAÑA</v>
      </c>
      <c r="B993" s="11" t="s">
        <v>47</v>
      </c>
      <c r="C993" s="11" t="s">
        <v>100</v>
      </c>
      <c r="D993" s="11" t="s">
        <v>142</v>
      </c>
      <c r="E993" s="12">
        <v>100</v>
      </c>
      <c r="F993" s="12">
        <v>100</v>
      </c>
      <c r="G993" s="12">
        <v>100</v>
      </c>
      <c r="H993" s="12">
        <v>100</v>
      </c>
      <c r="I993" s="12">
        <v>100</v>
      </c>
      <c r="J993" s="12">
        <v>100</v>
      </c>
      <c r="K993" s="12">
        <v>100</v>
      </c>
      <c r="L993" s="12">
        <v>100</v>
      </c>
      <c r="M993" s="12">
        <v>100</v>
      </c>
      <c r="N993" s="12"/>
      <c r="O993" s="12"/>
    </row>
    <row r="994" spans="1:15" x14ac:dyDescent="0.3">
      <c r="A994" s="11" t="str">
        <f t="shared" si="15"/>
        <v>DISTRIBUCION VOLUMEN X CRITERIO (Consumiciones)EspirituosasBCN AM</v>
      </c>
      <c r="B994" s="11" t="s">
        <v>47</v>
      </c>
      <c r="C994" s="11" t="s">
        <v>100</v>
      </c>
      <c r="D994" s="11" t="s">
        <v>143</v>
      </c>
      <c r="E994" s="12">
        <v>6.67515534413607</v>
      </c>
      <c r="F994" s="12">
        <v>5.2567557005021497</v>
      </c>
      <c r="G994" s="12">
        <v>5.7022572944310896</v>
      </c>
      <c r="H994" s="12">
        <v>7.8780225904672898</v>
      </c>
      <c r="I994" s="12">
        <v>6.2056485232784597</v>
      </c>
      <c r="J994" s="12">
        <v>6.1293944801154403</v>
      </c>
      <c r="K994" s="12">
        <v>7.4029985001271097</v>
      </c>
      <c r="L994" s="12">
        <v>8.2050265667366808</v>
      </c>
      <c r="M994" s="12">
        <v>9.7398545126330003</v>
      </c>
      <c r="N994" s="12"/>
      <c r="O994" s="12"/>
    </row>
    <row r="995" spans="1:15" x14ac:dyDescent="0.3">
      <c r="A995" s="11" t="str">
        <f t="shared" si="15"/>
        <v>DISTRIBUCION VOLUMEN X CRITERIO (Consumiciones)EspirituosasREST.CAT ARAGON</v>
      </c>
      <c r="B995" s="11" t="s">
        <v>47</v>
      </c>
      <c r="C995" s="11" t="s">
        <v>100</v>
      </c>
      <c r="D995" s="11" t="s">
        <v>144</v>
      </c>
      <c r="E995" s="12">
        <v>13.085545592429</v>
      </c>
      <c r="F995" s="12">
        <v>13.845274810085799</v>
      </c>
      <c r="G995" s="12">
        <v>16.402295072325298</v>
      </c>
      <c r="H995" s="12">
        <v>13.847953178142999</v>
      </c>
      <c r="I995" s="12">
        <v>14.920778211917201</v>
      </c>
      <c r="J995" s="12">
        <v>17.666306481029402</v>
      </c>
      <c r="K995" s="12">
        <v>17.888755747200701</v>
      </c>
      <c r="L995" s="12">
        <v>15.781385495298499</v>
      </c>
      <c r="M995" s="12">
        <v>16.3199781406867</v>
      </c>
      <c r="N995" s="12"/>
      <c r="O995" s="12"/>
    </row>
    <row r="996" spans="1:15" x14ac:dyDescent="0.3">
      <c r="A996" s="11" t="str">
        <f t="shared" si="15"/>
        <v>DISTRIBUCION VOLUMEN X CRITERIO (Consumiciones)EspirituosasLEVANTE</v>
      </c>
      <c r="B996" s="11" t="s">
        <v>47</v>
      </c>
      <c r="C996" s="11" t="s">
        <v>100</v>
      </c>
      <c r="D996" s="11" t="s">
        <v>145</v>
      </c>
      <c r="E996" s="12">
        <v>11.828025707163899</v>
      </c>
      <c r="F996" s="12">
        <v>13.1473821910583</v>
      </c>
      <c r="G996" s="12">
        <v>11.960674447648399</v>
      </c>
      <c r="H996" s="12">
        <v>10.228169930260799</v>
      </c>
      <c r="I996" s="12">
        <v>11.928438335052199</v>
      </c>
      <c r="J996" s="12">
        <v>13.510538319988999</v>
      </c>
      <c r="K996" s="12">
        <v>11.0081063345141</v>
      </c>
      <c r="L996" s="12">
        <v>10.8735416146323</v>
      </c>
      <c r="M996" s="12">
        <v>13.810076561100001</v>
      </c>
      <c r="N996" s="12"/>
      <c r="O996" s="12"/>
    </row>
    <row r="997" spans="1:15" x14ac:dyDescent="0.3">
      <c r="A997" s="11" t="str">
        <f t="shared" si="15"/>
        <v>DISTRIBUCION VOLUMEN X CRITERIO (Consumiciones)EspirituosasANDALUCIA</v>
      </c>
      <c r="B997" s="11" t="s">
        <v>47</v>
      </c>
      <c r="C997" s="11" t="s">
        <v>100</v>
      </c>
      <c r="D997" s="11" t="s">
        <v>146</v>
      </c>
      <c r="E997" s="12">
        <v>16.6815059589713</v>
      </c>
      <c r="F997" s="12">
        <v>19.953973164911901</v>
      </c>
      <c r="G997" s="12">
        <v>16.740938830263399</v>
      </c>
      <c r="H997" s="12">
        <v>18.172757746575599</v>
      </c>
      <c r="I997" s="12">
        <v>17.568841891890699</v>
      </c>
      <c r="J997" s="12">
        <v>19.4332618402245</v>
      </c>
      <c r="K997" s="12">
        <v>18.627654998660901</v>
      </c>
      <c r="L997" s="12">
        <v>15.918941355523501</v>
      </c>
      <c r="M997" s="12">
        <v>14.9905392026154</v>
      </c>
      <c r="N997" s="12"/>
      <c r="O997" s="12"/>
    </row>
    <row r="998" spans="1:15" x14ac:dyDescent="0.3">
      <c r="A998" s="11" t="str">
        <f t="shared" si="15"/>
        <v>DISTRIBUCION VOLUMEN X CRITERIO (Consumiciones)EspirituosasMDD AM</v>
      </c>
      <c r="B998" s="11" t="s">
        <v>47</v>
      </c>
      <c r="C998" s="11" t="s">
        <v>100</v>
      </c>
      <c r="D998" s="11" t="s">
        <v>147</v>
      </c>
      <c r="E998" s="12">
        <v>12.7672341287886</v>
      </c>
      <c r="F998" s="12">
        <v>11.0281075422218</v>
      </c>
      <c r="G998" s="12">
        <v>12.172569977415</v>
      </c>
      <c r="H998" s="12">
        <v>11.766413718372601</v>
      </c>
      <c r="I998" s="12">
        <v>10.567687556671199</v>
      </c>
      <c r="J998" s="12">
        <v>8.4441612525483905</v>
      </c>
      <c r="K998" s="12">
        <v>8.9011293682358694</v>
      </c>
      <c r="L998" s="12">
        <v>14.664635603560001</v>
      </c>
      <c r="M998" s="12">
        <v>11.2774658326914</v>
      </c>
      <c r="N998" s="12"/>
      <c r="O998" s="12"/>
    </row>
    <row r="999" spans="1:15" x14ac:dyDescent="0.3">
      <c r="A999" s="11" t="str">
        <f t="shared" si="15"/>
        <v>DISTRIBUCION VOLUMEN X CRITERIO (Consumiciones)EspirituosasRTO CENTRO</v>
      </c>
      <c r="B999" s="11" t="s">
        <v>47</v>
      </c>
      <c r="C999" s="11" t="s">
        <v>100</v>
      </c>
      <c r="D999" s="11" t="s">
        <v>148</v>
      </c>
      <c r="E999" s="12">
        <v>12.8614784128727</v>
      </c>
      <c r="F999" s="12">
        <v>12.0335678628864</v>
      </c>
      <c r="G999" s="12">
        <v>12.9224150636873</v>
      </c>
      <c r="H999" s="12">
        <v>11.6441584634167</v>
      </c>
      <c r="I999" s="12">
        <v>12.0963052374652</v>
      </c>
      <c r="J999" s="12">
        <v>12.6689483712764</v>
      </c>
      <c r="K999" s="12">
        <v>13.458563062511301</v>
      </c>
      <c r="L999" s="12">
        <v>11.643534948241101</v>
      </c>
      <c r="M999" s="12">
        <v>10.9221736031124</v>
      </c>
      <c r="N999" s="12"/>
      <c r="O999" s="12"/>
    </row>
    <row r="1000" spans="1:15" x14ac:dyDescent="0.3">
      <c r="A1000" s="11" t="str">
        <f t="shared" si="15"/>
        <v>DISTRIBUCION VOLUMEN X CRITERIO (Consumiciones)EspirituosasNORTE-CENTRO</v>
      </c>
      <c r="B1000" s="11" t="s">
        <v>47</v>
      </c>
      <c r="C1000" s="11" t="s">
        <v>100</v>
      </c>
      <c r="D1000" s="11" t="s">
        <v>149</v>
      </c>
      <c r="E1000" s="12">
        <v>14.705643871929899</v>
      </c>
      <c r="F1000" s="12">
        <v>14.594256385196299</v>
      </c>
      <c r="G1000" s="12">
        <v>14.5771007493457</v>
      </c>
      <c r="H1000" s="12">
        <v>17.490483794257099</v>
      </c>
      <c r="I1000" s="12">
        <v>16.679576653286599</v>
      </c>
      <c r="J1000" s="12">
        <v>12.1590652536691</v>
      </c>
      <c r="K1000" s="12">
        <v>10.3539922720781</v>
      </c>
      <c r="L1000" s="12">
        <v>13.2720480555161</v>
      </c>
      <c r="M1000" s="12">
        <v>10.678522142197799</v>
      </c>
      <c r="N1000" s="12"/>
      <c r="O1000" s="12"/>
    </row>
    <row r="1001" spans="1:15" x14ac:dyDescent="0.3">
      <c r="A1001" s="11" t="str">
        <f t="shared" si="15"/>
        <v>DISTRIBUCION VOLUMEN X CRITERIO (Consumiciones)EspirituosasNOROESTE</v>
      </c>
      <c r="B1001" s="11" t="s">
        <v>47</v>
      </c>
      <c r="C1001" s="11" t="s">
        <v>100</v>
      </c>
      <c r="D1001" s="11" t="s">
        <v>150</v>
      </c>
      <c r="E1001" s="12">
        <v>11.395405407123601</v>
      </c>
      <c r="F1001" s="12">
        <v>10.1406838817759</v>
      </c>
      <c r="G1001" s="12">
        <v>9.5217450846539808</v>
      </c>
      <c r="H1001" s="12">
        <v>8.9720454816613895</v>
      </c>
      <c r="I1001" s="12">
        <v>10.0327258150198</v>
      </c>
      <c r="J1001" s="12">
        <v>9.9883342014963201</v>
      </c>
      <c r="K1001" s="12">
        <v>12.358807266050899</v>
      </c>
      <c r="L1001" s="12">
        <v>9.6408917511046308</v>
      </c>
      <c r="M1001" s="12">
        <v>12.2614074247258</v>
      </c>
      <c r="N1001" s="12"/>
      <c r="O1001" s="12"/>
    </row>
    <row r="1002" spans="1:15" x14ac:dyDescent="0.3">
      <c r="A1002" s="11" t="str">
        <f t="shared" si="15"/>
        <v>DISTRIBUCION VOLUMEN X CRITERIO (Consumiciones)Espirituosas&lt;2MIL</v>
      </c>
      <c r="B1002" s="11" t="s">
        <v>47</v>
      </c>
      <c r="C1002" s="11" t="s">
        <v>100</v>
      </c>
      <c r="D1002" s="11" t="s">
        <v>151</v>
      </c>
      <c r="E1002" s="12">
        <v>8.9877706609401802</v>
      </c>
      <c r="F1002" s="12">
        <v>7.0109237186063904</v>
      </c>
      <c r="G1002" s="12">
        <v>9.4616693583343707</v>
      </c>
      <c r="H1002" s="12">
        <v>9.1822567912776094</v>
      </c>
      <c r="I1002" s="12">
        <v>8.3802946146446899</v>
      </c>
      <c r="J1002" s="12">
        <v>10.5818057744853</v>
      </c>
      <c r="K1002" s="12">
        <v>11.7117782958749</v>
      </c>
      <c r="L1002" s="12">
        <v>11.551267422909699</v>
      </c>
      <c r="M1002" s="12">
        <v>9.5924248421240694</v>
      </c>
      <c r="N1002" s="12"/>
      <c r="O1002" s="12"/>
    </row>
    <row r="1003" spans="1:15" x14ac:dyDescent="0.3">
      <c r="A1003" s="11" t="str">
        <f t="shared" si="15"/>
        <v>DISTRIBUCION VOLUMEN X CRITERIO (Consumiciones)Espirituosas2-5MIL</v>
      </c>
      <c r="B1003" s="11" t="s">
        <v>47</v>
      </c>
      <c r="C1003" s="11" t="s">
        <v>100</v>
      </c>
      <c r="D1003" s="11" t="s">
        <v>152</v>
      </c>
      <c r="E1003" s="12">
        <v>5.3901462414766099</v>
      </c>
      <c r="F1003" s="12">
        <v>6.1846470947733696</v>
      </c>
      <c r="G1003" s="12">
        <v>5.0679506162355796</v>
      </c>
      <c r="H1003" s="12">
        <v>4.4218347277359999</v>
      </c>
      <c r="I1003" s="12">
        <v>6.2387725383451098</v>
      </c>
      <c r="J1003" s="12">
        <v>4.9827614111298004</v>
      </c>
      <c r="K1003" s="12">
        <v>4.5619614343744797</v>
      </c>
      <c r="L1003" s="12">
        <v>4.08389770054427</v>
      </c>
      <c r="M1003" s="12">
        <v>4.5488312645913798</v>
      </c>
      <c r="N1003" s="12"/>
      <c r="O1003" s="12"/>
    </row>
    <row r="1004" spans="1:15" x14ac:dyDescent="0.3">
      <c r="A1004" s="11" t="str">
        <f t="shared" si="15"/>
        <v>DISTRIBUCION VOLUMEN X CRITERIO (Consumiciones)Espirituosas5-10MIL</v>
      </c>
      <c r="B1004" s="11" t="s">
        <v>47</v>
      </c>
      <c r="C1004" s="11" t="s">
        <v>100</v>
      </c>
      <c r="D1004" s="11" t="s">
        <v>153</v>
      </c>
      <c r="E1004" s="12">
        <v>7.7164208452295799</v>
      </c>
      <c r="F1004" s="12">
        <v>8.3631485592495896</v>
      </c>
      <c r="G1004" s="12">
        <v>7.9810073420667402</v>
      </c>
      <c r="H1004" s="12">
        <v>8.4087743584630896</v>
      </c>
      <c r="I1004" s="12">
        <v>7.5247206593302902</v>
      </c>
      <c r="J1004" s="12">
        <v>7.9617459732424498</v>
      </c>
      <c r="K1004" s="12">
        <v>7.0331902788910501</v>
      </c>
      <c r="L1004" s="12">
        <v>5.7840179112094203</v>
      </c>
      <c r="M1004" s="12">
        <v>7.2731303026845504</v>
      </c>
      <c r="N1004" s="12"/>
      <c r="O1004" s="12"/>
    </row>
    <row r="1005" spans="1:15" x14ac:dyDescent="0.3">
      <c r="A1005" s="11" t="str">
        <f t="shared" si="15"/>
        <v>DISTRIBUCION VOLUMEN X CRITERIO (Consumiciones)Espirituosas10-30MIL</v>
      </c>
      <c r="B1005" s="11" t="s">
        <v>47</v>
      </c>
      <c r="C1005" s="11" t="s">
        <v>100</v>
      </c>
      <c r="D1005" s="11" t="s">
        <v>154</v>
      </c>
      <c r="E1005" s="12">
        <v>15.8894078458757</v>
      </c>
      <c r="F1005" s="12">
        <v>16.226067245892299</v>
      </c>
      <c r="G1005" s="12">
        <v>17.7448737520549</v>
      </c>
      <c r="H1005" s="12">
        <v>19.532745717503101</v>
      </c>
      <c r="I1005" s="12">
        <v>20.888439918954099</v>
      </c>
      <c r="J1005" s="12">
        <v>18.748240439893401</v>
      </c>
      <c r="K1005" s="12">
        <v>16.987252307231799</v>
      </c>
      <c r="L1005" s="12">
        <v>17.080409974071198</v>
      </c>
      <c r="M1005" s="12">
        <v>18.693520308767798</v>
      </c>
      <c r="N1005" s="12"/>
      <c r="O1005" s="12"/>
    </row>
    <row r="1006" spans="1:15" x14ac:dyDescent="0.3">
      <c r="A1006" s="11" t="str">
        <f t="shared" si="15"/>
        <v>DISTRIBUCION VOLUMEN X CRITERIO (Consumiciones)Espirituosas30-100MIL</v>
      </c>
      <c r="B1006" s="11" t="s">
        <v>47</v>
      </c>
      <c r="C1006" s="11" t="s">
        <v>100</v>
      </c>
      <c r="D1006" s="11" t="s">
        <v>155</v>
      </c>
      <c r="E1006" s="12">
        <v>19.559514484677301</v>
      </c>
      <c r="F1006" s="12">
        <v>20.989046124076999</v>
      </c>
      <c r="G1006" s="12">
        <v>19.954610843317099</v>
      </c>
      <c r="H1006" s="12">
        <v>18.456503299005799</v>
      </c>
      <c r="I1006" s="12">
        <v>20.1429382447342</v>
      </c>
      <c r="J1006" s="12">
        <v>21.086755323561899</v>
      </c>
      <c r="K1006" s="12">
        <v>24.340651386849199</v>
      </c>
      <c r="L1006" s="12">
        <v>20.7782427680437</v>
      </c>
      <c r="M1006" s="12">
        <v>21.808596876711299</v>
      </c>
      <c r="N1006" s="12"/>
      <c r="O1006" s="12"/>
    </row>
    <row r="1007" spans="1:15" x14ac:dyDescent="0.3">
      <c r="A1007" s="11" t="str">
        <f t="shared" si="15"/>
        <v>DISTRIBUCION VOLUMEN X CRITERIO (Consumiciones)Espirituosas100-200MIL</v>
      </c>
      <c r="B1007" s="11" t="s">
        <v>47</v>
      </c>
      <c r="C1007" s="11" t="s">
        <v>100</v>
      </c>
      <c r="D1007" s="11" t="s">
        <v>156</v>
      </c>
      <c r="E1007" s="12">
        <v>11.194971794191501</v>
      </c>
      <c r="F1007" s="12">
        <v>10.685437339558501</v>
      </c>
      <c r="G1007" s="12">
        <v>11.730610378358399</v>
      </c>
      <c r="H1007" s="12">
        <v>10.938659902492599</v>
      </c>
      <c r="I1007" s="12">
        <v>11.5832834285602</v>
      </c>
      <c r="J1007" s="12">
        <v>10.473432172442999</v>
      </c>
      <c r="K1007" s="12">
        <v>8.3345069472217208</v>
      </c>
      <c r="L1007" s="12">
        <v>7.5372284703417503</v>
      </c>
      <c r="M1007" s="12">
        <v>8.6953294755195696</v>
      </c>
      <c r="N1007" s="12"/>
      <c r="O1007" s="12"/>
    </row>
    <row r="1008" spans="1:15" x14ac:dyDescent="0.3">
      <c r="A1008" s="11" t="str">
        <f t="shared" si="15"/>
        <v>DISTRIBUCION VOLUMEN X CRITERIO (Consumiciones)Espirituosas200-500MIL</v>
      </c>
      <c r="B1008" s="11" t="s">
        <v>47</v>
      </c>
      <c r="C1008" s="11" t="s">
        <v>100</v>
      </c>
      <c r="D1008" s="11" t="s">
        <v>157</v>
      </c>
      <c r="E1008" s="12">
        <v>14.109473491201999</v>
      </c>
      <c r="F1008" s="12">
        <v>14.1439060987326</v>
      </c>
      <c r="G1008" s="12">
        <v>11.0677240532774</v>
      </c>
      <c r="H1008" s="12">
        <v>10.988565843644899</v>
      </c>
      <c r="I1008" s="12">
        <v>11.004137053782401</v>
      </c>
      <c r="J1008" s="12">
        <v>12.3799980007317</v>
      </c>
      <c r="K1008" s="12">
        <v>12.1966126313568</v>
      </c>
      <c r="L1008" s="12">
        <v>13.5386911232779</v>
      </c>
      <c r="M1008" s="12">
        <v>13.398522231785099</v>
      </c>
      <c r="N1008" s="12"/>
      <c r="O1008" s="12"/>
    </row>
    <row r="1009" spans="1:15" x14ac:dyDescent="0.3">
      <c r="A1009" s="11" t="str">
        <f t="shared" si="15"/>
        <v>DISTRIBUCION VOLUMEN X CRITERIO (Consumiciones)Espirituosas&gt;500MIL</v>
      </c>
      <c r="B1009" s="11" t="s">
        <v>47</v>
      </c>
      <c r="C1009" s="11" t="s">
        <v>100</v>
      </c>
      <c r="D1009" s="11" t="s">
        <v>158</v>
      </c>
      <c r="E1009" s="12">
        <v>17.152281252603601</v>
      </c>
      <c r="F1009" s="12">
        <v>16.396840744134899</v>
      </c>
      <c r="G1009" s="12">
        <v>16.991565837159701</v>
      </c>
      <c r="H1009" s="12">
        <v>18.070657725492001</v>
      </c>
      <c r="I1009" s="12">
        <v>14.2374090924865</v>
      </c>
      <c r="J1009" s="12">
        <v>13.7852711048609</v>
      </c>
      <c r="K1009" s="12">
        <v>14.8340467182</v>
      </c>
      <c r="L1009" s="12">
        <v>19.646250020214801</v>
      </c>
      <c r="M1009" s="12">
        <v>15.989637232203799</v>
      </c>
      <c r="N1009" s="12"/>
      <c r="O1009" s="12"/>
    </row>
    <row r="1010" spans="1:15" x14ac:dyDescent="0.3">
      <c r="A1010" s="11" t="str">
        <f t="shared" si="15"/>
        <v>DISTRIBUCION VOLUMEN X CRITERIO (Consumiciones)EspirituosasDE 15 A 19 AÑOS</v>
      </c>
      <c r="B1010" s="11" t="s">
        <v>47</v>
      </c>
      <c r="C1010" s="11" t="s">
        <v>100</v>
      </c>
      <c r="D1010" s="11" t="s">
        <v>159</v>
      </c>
      <c r="E1010" s="12">
        <v>0.69405595166037803</v>
      </c>
      <c r="F1010" s="12">
        <v>1.5593425212624501</v>
      </c>
      <c r="G1010" s="12">
        <v>1.3808251868404899</v>
      </c>
      <c r="H1010" s="12">
        <v>0.78865230260308505</v>
      </c>
      <c r="I1010" s="12">
        <v>3.0408835769842999</v>
      </c>
      <c r="J1010" s="12">
        <v>1.47301157807551</v>
      </c>
      <c r="K1010" s="12">
        <v>0.26969099825250697</v>
      </c>
      <c r="L1010" s="12">
        <v>0.13207031874693401</v>
      </c>
      <c r="M1010" s="12">
        <v>1.5380592568057501</v>
      </c>
      <c r="N1010" s="12"/>
      <c r="O1010" s="12"/>
    </row>
    <row r="1011" spans="1:15" x14ac:dyDescent="0.3">
      <c r="A1011" s="11" t="str">
        <f t="shared" si="15"/>
        <v>DISTRIBUCION VOLUMEN X CRITERIO (Consumiciones)EspirituosasDE 20 A 24 AÑOS</v>
      </c>
      <c r="B1011" s="11" t="s">
        <v>47</v>
      </c>
      <c r="C1011" s="11" t="s">
        <v>100</v>
      </c>
      <c r="D1011" s="11" t="s">
        <v>160</v>
      </c>
      <c r="E1011" s="12">
        <v>2.9382579485015801</v>
      </c>
      <c r="F1011" s="12">
        <v>2.3236735550490999</v>
      </c>
      <c r="G1011" s="12">
        <v>1.9518833872449901</v>
      </c>
      <c r="H1011" s="12">
        <v>3.27963997770699</v>
      </c>
      <c r="I1011" s="12">
        <v>2.2158230906196499</v>
      </c>
      <c r="J1011" s="12">
        <v>2.8150836632579401</v>
      </c>
      <c r="K1011" s="12">
        <v>1.691902101917</v>
      </c>
      <c r="L1011" s="12">
        <v>3.8809105823119601</v>
      </c>
      <c r="M1011" s="12">
        <v>4.5217597095578101</v>
      </c>
      <c r="N1011" s="12"/>
      <c r="O1011" s="12"/>
    </row>
    <row r="1012" spans="1:15" x14ac:dyDescent="0.3">
      <c r="A1012" s="11" t="str">
        <f t="shared" si="15"/>
        <v>DISTRIBUCION VOLUMEN X CRITERIO (Consumiciones)EspirituosasDE 25 A 34 AÑOS</v>
      </c>
      <c r="B1012" s="11" t="s">
        <v>47</v>
      </c>
      <c r="C1012" s="11" t="s">
        <v>100</v>
      </c>
      <c r="D1012" s="11" t="s">
        <v>161</v>
      </c>
      <c r="E1012" s="12">
        <v>9.6767867182701508</v>
      </c>
      <c r="F1012" s="12">
        <v>11.5086505339384</v>
      </c>
      <c r="G1012" s="12">
        <v>9.50220011425594</v>
      </c>
      <c r="H1012" s="12">
        <v>7.7502153302029404</v>
      </c>
      <c r="I1012" s="12">
        <v>8.5800086224769903</v>
      </c>
      <c r="J1012" s="12">
        <v>9.2216811126268095</v>
      </c>
      <c r="K1012" s="12">
        <v>6.5736369265798302</v>
      </c>
      <c r="L1012" s="12">
        <v>8.0303132125716292</v>
      </c>
      <c r="M1012" s="12">
        <v>6.70868645161804</v>
      </c>
      <c r="N1012" s="12"/>
      <c r="O1012" s="12"/>
    </row>
    <row r="1013" spans="1:15" x14ac:dyDescent="0.3">
      <c r="A1013" s="11" t="str">
        <f t="shared" si="15"/>
        <v>DISTRIBUCION VOLUMEN X CRITERIO (Consumiciones)EspirituosasDE 35 A 49 AÑOS</v>
      </c>
      <c r="B1013" s="11" t="s">
        <v>47</v>
      </c>
      <c r="C1013" s="11" t="s">
        <v>100</v>
      </c>
      <c r="D1013" s="11" t="s">
        <v>162</v>
      </c>
      <c r="E1013" s="12">
        <v>21.688799574305801</v>
      </c>
      <c r="F1013" s="12">
        <v>20.949087679628398</v>
      </c>
      <c r="G1013" s="12">
        <v>15.466156766601999</v>
      </c>
      <c r="H1013" s="12">
        <v>18.099063334046999</v>
      </c>
      <c r="I1013" s="12">
        <v>18.309404995697701</v>
      </c>
      <c r="J1013" s="12">
        <v>19.3320913842417</v>
      </c>
      <c r="K1013" s="12">
        <v>18.601115156529801</v>
      </c>
      <c r="L1013" s="12">
        <v>17.748925021966699</v>
      </c>
      <c r="M1013" s="12">
        <v>19.1117688039181</v>
      </c>
      <c r="N1013" s="12"/>
      <c r="O1013" s="12"/>
    </row>
    <row r="1014" spans="1:15" x14ac:dyDescent="0.3">
      <c r="A1014" s="11" t="str">
        <f t="shared" si="15"/>
        <v>DISTRIBUCION VOLUMEN X CRITERIO (Consumiciones)EspirituosasDE 50 A 59 AÑOS</v>
      </c>
      <c r="B1014" s="11" t="s">
        <v>47</v>
      </c>
      <c r="C1014" s="11" t="s">
        <v>100</v>
      </c>
      <c r="D1014" s="11" t="s">
        <v>163</v>
      </c>
      <c r="E1014" s="12">
        <v>25.202349169830502</v>
      </c>
      <c r="F1014" s="12">
        <v>25.1162441462494</v>
      </c>
      <c r="G1014" s="12">
        <v>21.555168515335701</v>
      </c>
      <c r="H1014" s="12">
        <v>20.5827399154369</v>
      </c>
      <c r="I1014" s="12">
        <v>21.7313560068588</v>
      </c>
      <c r="J1014" s="12">
        <v>22.451136930837599</v>
      </c>
      <c r="K1014" s="12">
        <v>22.571586515223601</v>
      </c>
      <c r="L1014" s="12">
        <v>21.6316127096275</v>
      </c>
      <c r="M1014" s="12">
        <v>23.540083930903801</v>
      </c>
      <c r="N1014" s="12"/>
      <c r="O1014" s="12"/>
    </row>
    <row r="1015" spans="1:15" x14ac:dyDescent="0.3">
      <c r="A1015" s="11" t="str">
        <f t="shared" si="15"/>
        <v>DISTRIBUCION VOLUMEN X CRITERIO (Consumiciones)EspirituosasDE 60 A 75 AÑOS</v>
      </c>
      <c r="B1015" s="11" t="s">
        <v>47</v>
      </c>
      <c r="C1015" s="11" t="s">
        <v>100</v>
      </c>
      <c r="D1015" s="11" t="s">
        <v>164</v>
      </c>
      <c r="E1015" s="12">
        <v>39.799740376515402</v>
      </c>
      <c r="F1015" s="12">
        <v>38.543004641149501</v>
      </c>
      <c r="G1015" s="12">
        <v>50.143759591295698</v>
      </c>
      <c r="H1015" s="12">
        <v>49.4996821121482</v>
      </c>
      <c r="I1015" s="12">
        <v>46.122532605687603</v>
      </c>
      <c r="J1015" s="12">
        <v>44.707005191297299</v>
      </c>
      <c r="K1015" s="12">
        <v>50.292076039610798</v>
      </c>
      <c r="L1015" s="12">
        <v>48.576159475888701</v>
      </c>
      <c r="M1015" s="12">
        <v>44.579648068540301</v>
      </c>
      <c r="N1015" s="12"/>
      <c r="O1015" s="12"/>
    </row>
    <row r="1016" spans="1:15" x14ac:dyDescent="0.3">
      <c r="A1016" s="11" t="str">
        <f t="shared" si="15"/>
        <v>DISTRIBUCION VOLUMEN X CRITERIO (Consumiciones)EspirituosasNIVEL ALTO</v>
      </c>
      <c r="B1016" s="11" t="s">
        <v>47</v>
      </c>
      <c r="C1016" s="11" t="s">
        <v>100</v>
      </c>
      <c r="D1016" s="11" t="s">
        <v>165</v>
      </c>
      <c r="E1016" s="12">
        <v>19.812100319192599</v>
      </c>
      <c r="F1016" s="12">
        <v>18.5522118545334</v>
      </c>
      <c r="G1016" s="12">
        <v>20.7958867860374</v>
      </c>
      <c r="H1016" s="12">
        <v>23.167339760824099</v>
      </c>
      <c r="I1016" s="12">
        <v>22.486679207372799</v>
      </c>
      <c r="J1016" s="12">
        <v>20.533760433256401</v>
      </c>
      <c r="K1016" s="12">
        <v>16.924315021244901</v>
      </c>
      <c r="L1016" s="12">
        <v>18.9369531897154</v>
      </c>
      <c r="M1016" s="12">
        <v>20.504690333238798</v>
      </c>
      <c r="N1016" s="12"/>
      <c r="O1016" s="12"/>
    </row>
    <row r="1017" spans="1:15" x14ac:dyDescent="0.3">
      <c r="A1017" s="11" t="str">
        <f t="shared" si="15"/>
        <v>DISTRIBUCION VOLUMEN X CRITERIO (Consumiciones)EspirituosasNIVEL MEDIO ALTO</v>
      </c>
      <c r="B1017" s="11" t="s">
        <v>47</v>
      </c>
      <c r="C1017" s="11" t="s">
        <v>100</v>
      </c>
      <c r="D1017" s="11" t="s">
        <v>166</v>
      </c>
      <c r="E1017" s="12">
        <v>12.8720850772708</v>
      </c>
      <c r="F1017" s="12">
        <v>11.9385323111029</v>
      </c>
      <c r="G1017" s="12">
        <v>12.2169255058557</v>
      </c>
      <c r="H1017" s="12">
        <v>11.740255388975401</v>
      </c>
      <c r="I1017" s="12">
        <v>12.642184111684699</v>
      </c>
      <c r="J1017" s="12">
        <v>11.0344241359285</v>
      </c>
      <c r="K1017" s="12">
        <v>11.116702265134601</v>
      </c>
      <c r="L1017" s="12">
        <v>12.433009956461801</v>
      </c>
      <c r="M1017" s="12">
        <v>12.707330945249799</v>
      </c>
      <c r="N1017" s="12"/>
      <c r="O1017" s="12"/>
    </row>
    <row r="1018" spans="1:15" x14ac:dyDescent="0.3">
      <c r="A1018" s="11" t="str">
        <f t="shared" si="15"/>
        <v>DISTRIBUCION VOLUMEN X CRITERIO (Consumiciones)EspirituosasNIVEL MEDIO</v>
      </c>
      <c r="B1018" s="11" t="s">
        <v>47</v>
      </c>
      <c r="C1018" s="11" t="s">
        <v>100</v>
      </c>
      <c r="D1018" s="11" t="s">
        <v>167</v>
      </c>
      <c r="E1018" s="12">
        <v>24.292652035269398</v>
      </c>
      <c r="F1018" s="12">
        <v>23.824049290595301</v>
      </c>
      <c r="G1018" s="12">
        <v>22.302634864559</v>
      </c>
      <c r="H1018" s="12">
        <v>20.279839372657701</v>
      </c>
      <c r="I1018" s="12">
        <v>23.609458741581101</v>
      </c>
      <c r="J1018" s="12">
        <v>25.327873200148499</v>
      </c>
      <c r="K1018" s="12">
        <v>26.301413866586199</v>
      </c>
      <c r="L1018" s="12">
        <v>25.796957178768899</v>
      </c>
      <c r="M1018" s="12">
        <v>23.605930632764199</v>
      </c>
      <c r="N1018" s="12"/>
      <c r="O1018" s="12"/>
    </row>
    <row r="1019" spans="1:15" x14ac:dyDescent="0.3">
      <c r="A1019" s="11" t="str">
        <f t="shared" si="15"/>
        <v>DISTRIBUCION VOLUMEN X CRITERIO (Consumiciones)EspirituosasNIVEL MEDIO BAJO</v>
      </c>
      <c r="B1019" s="11" t="s">
        <v>47</v>
      </c>
      <c r="C1019" s="11" t="s">
        <v>100</v>
      </c>
      <c r="D1019" s="11" t="s">
        <v>168</v>
      </c>
      <c r="E1019" s="12">
        <v>15.231761193683599</v>
      </c>
      <c r="F1019" s="12">
        <v>14.349975966465101</v>
      </c>
      <c r="G1019" s="12">
        <v>14.079951666568901</v>
      </c>
      <c r="H1019" s="12">
        <v>15.027895680484299</v>
      </c>
      <c r="I1019" s="12">
        <v>13.8990614046718</v>
      </c>
      <c r="J1019" s="12">
        <v>15.053419224800701</v>
      </c>
      <c r="K1019" s="12">
        <v>18.600598024063299</v>
      </c>
      <c r="L1019" s="12">
        <v>15.7176936083504</v>
      </c>
      <c r="M1019" s="12">
        <v>14.4161474229515</v>
      </c>
      <c r="N1019" s="12"/>
      <c r="O1019" s="12"/>
    </row>
    <row r="1020" spans="1:15" x14ac:dyDescent="0.3">
      <c r="A1020" s="11" t="str">
        <f t="shared" si="15"/>
        <v>DISTRIBUCION VOLUMEN X CRITERIO (Consumiciones)EspirituosasNIVEL BAJO</v>
      </c>
      <c r="B1020" s="11" t="s">
        <v>47</v>
      </c>
      <c r="C1020" s="11" t="s">
        <v>100</v>
      </c>
      <c r="D1020" s="11" t="s">
        <v>169</v>
      </c>
      <c r="E1020" s="12">
        <v>27.791412527753302</v>
      </c>
      <c r="F1020" s="12">
        <v>31.335236731857801</v>
      </c>
      <c r="G1020" s="12">
        <v>30.6046011769789</v>
      </c>
      <c r="H1020" s="12">
        <v>29.784669797058399</v>
      </c>
      <c r="I1020" s="12">
        <v>27.362605411783299</v>
      </c>
      <c r="J1020" s="12">
        <v>28.050550206795101</v>
      </c>
      <c r="K1020" s="12">
        <v>27.056974597660599</v>
      </c>
      <c r="L1020" s="12">
        <v>27.1153932541872</v>
      </c>
      <c r="M1020" s="12">
        <v>28.765900665795801</v>
      </c>
      <c r="N1020" s="12"/>
      <c r="O1020" s="12"/>
    </row>
    <row r="1021" spans="1:15" x14ac:dyDescent="0.3">
      <c r="A1021" s="11" t="str">
        <f t="shared" si="15"/>
        <v>DISTRIBUCION VOLUMEN X CRITERIO (Consumiciones)EspirituosasHOMBRE</v>
      </c>
      <c r="B1021" s="11" t="s">
        <v>47</v>
      </c>
      <c r="C1021" s="11" t="s">
        <v>100</v>
      </c>
      <c r="D1021" s="11" t="s">
        <v>170</v>
      </c>
      <c r="E1021" s="12">
        <v>63.268295854779502</v>
      </c>
      <c r="F1021" s="12">
        <v>66.244453977165406</v>
      </c>
      <c r="G1021" s="12">
        <v>68.515892556258294</v>
      </c>
      <c r="H1021" s="12">
        <v>67.885007951282304</v>
      </c>
      <c r="I1021" s="12">
        <v>68.984643270597203</v>
      </c>
      <c r="J1021" s="12">
        <v>67.517041382133598</v>
      </c>
      <c r="K1021" s="12">
        <v>72.272168704464306</v>
      </c>
      <c r="L1021" s="12">
        <v>68.443586338749697</v>
      </c>
      <c r="M1021" s="12">
        <v>66.587502141697598</v>
      </c>
      <c r="N1021" s="12"/>
      <c r="O1021" s="12"/>
    </row>
    <row r="1022" spans="1:15" x14ac:dyDescent="0.3">
      <c r="A1022" s="11" t="str">
        <f t="shared" si="15"/>
        <v>DISTRIBUCION VOLUMEN X CRITERIO (Consumiciones)EspirituosasMUJER</v>
      </c>
      <c r="B1022" s="11" t="s">
        <v>47</v>
      </c>
      <c r="C1022" s="11" t="s">
        <v>100</v>
      </c>
      <c r="D1022" s="11" t="s">
        <v>171</v>
      </c>
      <c r="E1022" s="12">
        <v>36.731692992050803</v>
      </c>
      <c r="F1022" s="12">
        <v>33.755546022834601</v>
      </c>
      <c r="G1022" s="12">
        <v>31.4841074437416</v>
      </c>
      <c r="H1022" s="12">
        <v>32.114992048717703</v>
      </c>
      <c r="I1022" s="12">
        <v>31.0153567294028</v>
      </c>
      <c r="J1022" s="12">
        <v>32.482975618447099</v>
      </c>
      <c r="K1022" s="12">
        <v>27.727831295535701</v>
      </c>
      <c r="L1022" s="12">
        <v>31.5564136612503</v>
      </c>
      <c r="M1022" s="12">
        <v>33.412497858302402</v>
      </c>
      <c r="N1022" s="12"/>
      <c r="O1022" s="12"/>
    </row>
    <row r="1023" spans="1:15" x14ac:dyDescent="0.3">
      <c r="A1023" s="11" t="str">
        <f t="shared" si="15"/>
        <v>DISTRIBUCION VOLUMEN X CRITERIO (Consumiciones)WhiskyT.ESPAÑA</v>
      </c>
      <c r="B1023" s="11" t="s">
        <v>47</v>
      </c>
      <c r="C1023" s="11" t="s">
        <v>101</v>
      </c>
      <c r="D1023" s="11" t="s">
        <v>142</v>
      </c>
      <c r="E1023" s="12">
        <v>100</v>
      </c>
      <c r="F1023" s="12">
        <v>100</v>
      </c>
      <c r="G1023" s="12">
        <v>100</v>
      </c>
      <c r="H1023" s="12">
        <v>100</v>
      </c>
      <c r="I1023" s="12">
        <v>100</v>
      </c>
      <c r="J1023" s="12">
        <v>100</v>
      </c>
      <c r="K1023" s="12">
        <v>100</v>
      </c>
      <c r="L1023" s="12">
        <v>100</v>
      </c>
      <c r="M1023" s="12">
        <v>100</v>
      </c>
      <c r="N1023" s="12"/>
      <c r="O1023" s="12"/>
    </row>
    <row r="1024" spans="1:15" x14ac:dyDescent="0.3">
      <c r="A1024" s="11" t="str">
        <f t="shared" si="15"/>
        <v>DISTRIBUCION VOLUMEN X CRITERIO (Consumiciones)WhiskyBCN AM</v>
      </c>
      <c r="B1024" s="11" t="s">
        <v>47</v>
      </c>
      <c r="C1024" s="11" t="s">
        <v>101</v>
      </c>
      <c r="D1024" s="11" t="s">
        <v>143</v>
      </c>
      <c r="E1024" s="12">
        <v>5.7114725980926897</v>
      </c>
      <c r="F1024" s="12">
        <v>6.5479320842348603</v>
      </c>
      <c r="G1024" s="12">
        <v>5.2038178262750101</v>
      </c>
      <c r="H1024" s="12">
        <v>4.5168125534909001</v>
      </c>
      <c r="I1024" s="12">
        <v>5.6301646647179098</v>
      </c>
      <c r="J1024" s="12">
        <v>5.8547903902811402</v>
      </c>
      <c r="K1024" s="12">
        <v>11.1895611245551</v>
      </c>
      <c r="L1024" s="12">
        <v>17.422453644428401</v>
      </c>
      <c r="M1024" s="12">
        <v>16.787599142456401</v>
      </c>
      <c r="N1024" s="12"/>
      <c r="O1024" s="12"/>
    </row>
    <row r="1025" spans="1:15" x14ac:dyDescent="0.3">
      <c r="A1025" s="11" t="str">
        <f t="shared" si="15"/>
        <v>DISTRIBUCION VOLUMEN X CRITERIO (Consumiciones)WhiskyREST.CAT ARAGON</v>
      </c>
      <c r="B1025" s="11" t="s">
        <v>47</v>
      </c>
      <c r="C1025" s="11" t="s">
        <v>101</v>
      </c>
      <c r="D1025" s="11" t="s">
        <v>144</v>
      </c>
      <c r="E1025" s="12">
        <v>15.818574424162801</v>
      </c>
      <c r="F1025" s="12">
        <v>13.1486293732966</v>
      </c>
      <c r="G1025" s="12">
        <v>20.010759799876499</v>
      </c>
      <c r="H1025" s="12">
        <v>16.768861154134701</v>
      </c>
      <c r="I1025" s="12">
        <v>16.1824922784389</v>
      </c>
      <c r="J1025" s="12">
        <v>20.295424166508202</v>
      </c>
      <c r="K1025" s="12">
        <v>22.723361470157201</v>
      </c>
      <c r="L1025" s="12">
        <v>14.5811022807504</v>
      </c>
      <c r="M1025" s="12">
        <v>20.098176396375699</v>
      </c>
      <c r="N1025" s="12"/>
      <c r="O1025" s="12"/>
    </row>
    <row r="1026" spans="1:15" x14ac:dyDescent="0.3">
      <c r="A1026" s="11" t="str">
        <f t="shared" si="15"/>
        <v>DISTRIBUCION VOLUMEN X CRITERIO (Consumiciones)WhiskyLEVANTE</v>
      </c>
      <c r="B1026" s="11" t="s">
        <v>47</v>
      </c>
      <c r="C1026" s="11" t="s">
        <v>101</v>
      </c>
      <c r="D1026" s="11" t="s">
        <v>145</v>
      </c>
      <c r="E1026" s="12">
        <v>9.8297229866278801</v>
      </c>
      <c r="F1026" s="12">
        <v>10.3983761637445</v>
      </c>
      <c r="G1026" s="12">
        <v>8.0808220354745295</v>
      </c>
      <c r="H1026" s="12">
        <v>10.5616949376438</v>
      </c>
      <c r="I1026" s="12">
        <v>14.104400234391001</v>
      </c>
      <c r="J1026" s="12">
        <v>13.685167883453101</v>
      </c>
      <c r="K1026" s="12">
        <v>10.080949821732</v>
      </c>
      <c r="L1026" s="12">
        <v>9.9388809435177095</v>
      </c>
      <c r="M1026" s="12">
        <v>12.406018685982</v>
      </c>
      <c r="N1026" s="12"/>
      <c r="O1026" s="12"/>
    </row>
    <row r="1027" spans="1:15" x14ac:dyDescent="0.3">
      <c r="A1027" s="11" t="str">
        <f t="shared" si="15"/>
        <v>DISTRIBUCION VOLUMEN X CRITERIO (Consumiciones)WhiskyANDALUCIA</v>
      </c>
      <c r="B1027" s="11" t="s">
        <v>47</v>
      </c>
      <c r="C1027" s="11" t="s">
        <v>101</v>
      </c>
      <c r="D1027" s="11" t="s">
        <v>146</v>
      </c>
      <c r="E1027" s="12">
        <v>20.071076156514099</v>
      </c>
      <c r="F1027" s="12">
        <v>15.2997572730557</v>
      </c>
      <c r="G1027" s="12">
        <v>11.191573383586199</v>
      </c>
      <c r="H1027" s="12">
        <v>18.402692209426501</v>
      </c>
      <c r="I1027" s="12">
        <v>17.441313602612802</v>
      </c>
      <c r="J1027" s="12">
        <v>17.653694042293999</v>
      </c>
      <c r="K1027" s="12">
        <v>13.8217967727211</v>
      </c>
      <c r="L1027" s="12">
        <v>13.877153435521601</v>
      </c>
      <c r="M1027" s="12">
        <v>10.924956108233999</v>
      </c>
      <c r="N1027" s="12"/>
      <c r="O1027" s="12"/>
    </row>
    <row r="1028" spans="1:15" x14ac:dyDescent="0.3">
      <c r="A1028" s="11" t="str">
        <f t="shared" ref="A1028:A1091" si="16">B1028&amp;C1028&amp;D1028</f>
        <v>DISTRIBUCION VOLUMEN X CRITERIO (Consumiciones)WhiskyMDD AM</v>
      </c>
      <c r="B1028" s="11" t="s">
        <v>47</v>
      </c>
      <c r="C1028" s="11" t="s">
        <v>101</v>
      </c>
      <c r="D1028" s="11" t="s">
        <v>147</v>
      </c>
      <c r="E1028" s="12">
        <v>18.958734759379599</v>
      </c>
      <c r="F1028" s="12">
        <v>13.187182303875399</v>
      </c>
      <c r="G1028" s="12">
        <v>16.871459961728501</v>
      </c>
      <c r="H1028" s="12">
        <v>15.2333842883796</v>
      </c>
      <c r="I1028" s="12">
        <v>12.3851306966039</v>
      </c>
      <c r="J1028" s="12">
        <v>12.9086183755419</v>
      </c>
      <c r="K1028" s="12">
        <v>11.529702176993</v>
      </c>
      <c r="L1028" s="12">
        <v>10.569769743907599</v>
      </c>
      <c r="M1028" s="12">
        <v>8.5621869127546404</v>
      </c>
      <c r="N1028" s="12"/>
      <c r="O1028" s="12"/>
    </row>
    <row r="1029" spans="1:15" x14ac:dyDescent="0.3">
      <c r="A1029" s="11" t="str">
        <f t="shared" si="16"/>
        <v>DISTRIBUCION VOLUMEN X CRITERIO (Consumiciones)WhiskyRTO CENTRO</v>
      </c>
      <c r="B1029" s="11" t="s">
        <v>47</v>
      </c>
      <c r="C1029" s="11" t="s">
        <v>101</v>
      </c>
      <c r="D1029" s="11" t="s">
        <v>148</v>
      </c>
      <c r="E1029" s="12">
        <v>23.5851348881978</v>
      </c>
      <c r="F1029" s="12">
        <v>29.9634323805899</v>
      </c>
      <c r="G1029" s="12">
        <v>30.0584329931532</v>
      </c>
      <c r="H1029" s="12">
        <v>23.965386011464201</v>
      </c>
      <c r="I1029" s="12">
        <v>25.284840747551801</v>
      </c>
      <c r="J1029" s="12">
        <v>19.461747707673599</v>
      </c>
      <c r="K1029" s="12">
        <v>20.027918918277901</v>
      </c>
      <c r="L1029" s="12">
        <v>22.136717118711999</v>
      </c>
      <c r="M1029" s="12">
        <v>19.341508818054301</v>
      </c>
      <c r="N1029" s="12"/>
      <c r="O1029" s="12"/>
    </row>
    <row r="1030" spans="1:15" x14ac:dyDescent="0.3">
      <c r="A1030" s="11" t="str">
        <f t="shared" si="16"/>
        <v>DISTRIBUCION VOLUMEN X CRITERIO (Consumiciones)WhiskyNORTE-CENTRO</v>
      </c>
      <c r="B1030" s="11" t="s">
        <v>47</v>
      </c>
      <c r="C1030" s="11" t="s">
        <v>101</v>
      </c>
      <c r="D1030" s="11" t="s">
        <v>149</v>
      </c>
      <c r="E1030" s="12">
        <v>0.98679070844573302</v>
      </c>
      <c r="F1030" s="12">
        <v>2.4788782662384699</v>
      </c>
      <c r="G1030" s="12">
        <v>0.84340975355728998</v>
      </c>
      <c r="H1030" s="12">
        <v>0.85754545413390004</v>
      </c>
      <c r="I1030" s="12">
        <v>2.4381354773014001</v>
      </c>
      <c r="J1030" s="12">
        <v>1.9226570315923499</v>
      </c>
      <c r="K1030" s="12">
        <v>2.5607629859705399</v>
      </c>
      <c r="L1030" s="12">
        <v>1.2268601787084299</v>
      </c>
      <c r="M1030" s="12">
        <v>3.15538038060116</v>
      </c>
      <c r="N1030" s="12"/>
      <c r="O1030" s="12"/>
    </row>
    <row r="1031" spans="1:15" x14ac:dyDescent="0.3">
      <c r="A1031" s="11" t="str">
        <f t="shared" si="16"/>
        <v>DISTRIBUCION VOLUMEN X CRITERIO (Consumiciones)WhiskyNOROESTE</v>
      </c>
      <c r="B1031" s="11" t="s">
        <v>47</v>
      </c>
      <c r="C1031" s="11" t="s">
        <v>101</v>
      </c>
      <c r="D1031" s="11" t="s">
        <v>150</v>
      </c>
      <c r="E1031" s="12">
        <v>5.0384989063119097</v>
      </c>
      <c r="F1031" s="12">
        <v>8.9758234819474705</v>
      </c>
      <c r="G1031" s="12">
        <v>7.7397250736013596</v>
      </c>
      <c r="H1031" s="12">
        <v>9.6936336063253101</v>
      </c>
      <c r="I1031" s="12">
        <v>6.5334800809898503</v>
      </c>
      <c r="J1031" s="12">
        <v>8.2179070171231992</v>
      </c>
      <c r="K1031" s="12">
        <v>8.0659559857617005</v>
      </c>
      <c r="L1031" s="12">
        <v>10.247061125681199</v>
      </c>
      <c r="M1031" s="12">
        <v>8.7241850247470207</v>
      </c>
      <c r="N1031" s="12"/>
      <c r="O1031" s="12"/>
    </row>
    <row r="1032" spans="1:15" x14ac:dyDescent="0.3">
      <c r="A1032" s="11" t="str">
        <f t="shared" si="16"/>
        <v>DISTRIBUCION VOLUMEN X CRITERIO (Consumiciones)Whisky&lt;2MIL</v>
      </c>
      <c r="B1032" s="11" t="s">
        <v>47</v>
      </c>
      <c r="C1032" s="11" t="s">
        <v>101</v>
      </c>
      <c r="D1032" s="11" t="s">
        <v>151</v>
      </c>
      <c r="E1032" s="12">
        <v>6.8512710844790403</v>
      </c>
      <c r="F1032" s="12">
        <v>4.6527806095234796</v>
      </c>
      <c r="G1032" s="12">
        <v>2.7698253517926501</v>
      </c>
      <c r="H1032" s="12">
        <v>6.5329283395762801</v>
      </c>
      <c r="I1032" s="12">
        <v>5.2338767556102699</v>
      </c>
      <c r="J1032" s="12">
        <v>4.72861666680447</v>
      </c>
      <c r="K1032" s="12">
        <v>2.8126430005721499</v>
      </c>
      <c r="L1032" s="12">
        <v>4.11936070804596</v>
      </c>
      <c r="M1032" s="12">
        <v>4.5656479659805704</v>
      </c>
      <c r="N1032" s="12"/>
      <c r="O1032" s="12"/>
    </row>
    <row r="1033" spans="1:15" x14ac:dyDescent="0.3">
      <c r="A1033" s="11" t="str">
        <f t="shared" si="16"/>
        <v>DISTRIBUCION VOLUMEN X CRITERIO (Consumiciones)Whisky2-5MIL</v>
      </c>
      <c r="B1033" s="11" t="s">
        <v>47</v>
      </c>
      <c r="C1033" s="11" t="s">
        <v>101</v>
      </c>
      <c r="D1033" s="11" t="s">
        <v>152</v>
      </c>
      <c r="E1033" s="12">
        <v>9.6557913000685698</v>
      </c>
      <c r="F1033" s="12">
        <v>8.16945145687653</v>
      </c>
      <c r="G1033" s="12">
        <v>7.8082836395753796</v>
      </c>
      <c r="H1033" s="12">
        <v>3.9878973155795099</v>
      </c>
      <c r="I1033" s="12">
        <v>8.3384602134849093</v>
      </c>
      <c r="J1033" s="12">
        <v>4.0296228926720001</v>
      </c>
      <c r="K1033" s="12">
        <v>3.5782912765818402</v>
      </c>
      <c r="L1033" s="12">
        <v>3.7112484798267</v>
      </c>
      <c r="M1033" s="12">
        <v>4.5537870433271301</v>
      </c>
      <c r="N1033" s="12"/>
      <c r="O1033" s="12"/>
    </row>
    <row r="1034" spans="1:15" x14ac:dyDescent="0.3">
      <c r="A1034" s="11" t="str">
        <f t="shared" si="16"/>
        <v>DISTRIBUCION VOLUMEN X CRITERIO (Consumiciones)Whisky5-10MIL</v>
      </c>
      <c r="B1034" s="11" t="s">
        <v>47</v>
      </c>
      <c r="C1034" s="11" t="s">
        <v>101</v>
      </c>
      <c r="D1034" s="11" t="s">
        <v>153</v>
      </c>
      <c r="E1034" s="12">
        <v>4.2999808220119897</v>
      </c>
      <c r="F1034" s="12">
        <v>3.5914371716977</v>
      </c>
      <c r="G1034" s="12">
        <v>3.94638272045629</v>
      </c>
      <c r="H1034" s="12">
        <v>6.2834084155108698</v>
      </c>
      <c r="I1034" s="12">
        <v>4.0463192344129197</v>
      </c>
      <c r="J1034" s="12">
        <v>6.8271160094917596</v>
      </c>
      <c r="K1034" s="12">
        <v>4.3420836908046301</v>
      </c>
      <c r="L1034" s="12">
        <v>3.03615012241647</v>
      </c>
      <c r="M1034" s="12">
        <v>4.7865880879070497</v>
      </c>
      <c r="N1034" s="12"/>
      <c r="O1034" s="12"/>
    </row>
    <row r="1035" spans="1:15" x14ac:dyDescent="0.3">
      <c r="A1035" s="11" t="str">
        <f t="shared" si="16"/>
        <v>DISTRIBUCION VOLUMEN X CRITERIO (Consumiciones)Whisky10-30MIL</v>
      </c>
      <c r="B1035" s="11" t="s">
        <v>47</v>
      </c>
      <c r="C1035" s="11" t="s">
        <v>101</v>
      </c>
      <c r="D1035" s="11" t="s">
        <v>154</v>
      </c>
      <c r="E1035" s="12">
        <v>18.205103154055301</v>
      </c>
      <c r="F1035" s="12">
        <v>19.940102914906301</v>
      </c>
      <c r="G1035" s="12">
        <v>24.9876084442093</v>
      </c>
      <c r="H1035" s="12">
        <v>19.652683068163199</v>
      </c>
      <c r="I1035" s="12">
        <v>18.240944791471399</v>
      </c>
      <c r="J1035" s="12">
        <v>25.790227675483202</v>
      </c>
      <c r="K1035" s="12">
        <v>15.9733584329769</v>
      </c>
      <c r="L1035" s="12">
        <v>12.3514841961854</v>
      </c>
      <c r="M1035" s="12">
        <v>15.775432962495699</v>
      </c>
      <c r="N1035" s="12"/>
      <c r="O1035" s="12"/>
    </row>
    <row r="1036" spans="1:15" x14ac:dyDescent="0.3">
      <c r="A1036" s="11" t="str">
        <f t="shared" si="16"/>
        <v>DISTRIBUCION VOLUMEN X CRITERIO (Consumiciones)Whisky30-100MIL</v>
      </c>
      <c r="B1036" s="11" t="s">
        <v>47</v>
      </c>
      <c r="C1036" s="11" t="s">
        <v>101</v>
      </c>
      <c r="D1036" s="11" t="s">
        <v>155</v>
      </c>
      <c r="E1036" s="12">
        <v>19.684784437605501</v>
      </c>
      <c r="F1036" s="12">
        <v>27.719423221797602</v>
      </c>
      <c r="G1036" s="12">
        <v>27.2487244108341</v>
      </c>
      <c r="H1036" s="12">
        <v>26.842394056820702</v>
      </c>
      <c r="I1036" s="12">
        <v>30.478128857614202</v>
      </c>
      <c r="J1036" s="12">
        <v>27.474348268249699</v>
      </c>
      <c r="K1036" s="12">
        <v>36.513479006141999</v>
      </c>
      <c r="L1036" s="12">
        <v>35.821640133543397</v>
      </c>
      <c r="M1036" s="12">
        <v>35.307895224399402</v>
      </c>
      <c r="N1036" s="12"/>
      <c r="O1036" s="12"/>
    </row>
    <row r="1037" spans="1:15" x14ac:dyDescent="0.3">
      <c r="A1037" s="11" t="str">
        <f t="shared" si="16"/>
        <v>DISTRIBUCION VOLUMEN X CRITERIO (Consumiciones)Whisky100-200MIL</v>
      </c>
      <c r="B1037" s="11" t="s">
        <v>47</v>
      </c>
      <c r="C1037" s="11" t="s">
        <v>101</v>
      </c>
      <c r="D1037" s="11" t="s">
        <v>156</v>
      </c>
      <c r="E1037" s="12">
        <v>2.86298774960785</v>
      </c>
      <c r="F1037" s="12">
        <v>3.0817239750213301</v>
      </c>
      <c r="G1037" s="12">
        <v>2.3657206894379001</v>
      </c>
      <c r="H1037" s="12">
        <v>1.5942746323383901</v>
      </c>
      <c r="I1037" s="12">
        <v>3.7246995388172</v>
      </c>
      <c r="J1037" s="12">
        <v>4.6113796401178497</v>
      </c>
      <c r="K1037" s="12">
        <v>4.4091515738089804</v>
      </c>
      <c r="L1037" s="12">
        <v>2.6464914540334998</v>
      </c>
      <c r="M1037" s="12">
        <v>2.7681288432865401</v>
      </c>
      <c r="N1037" s="12"/>
      <c r="O1037" s="12"/>
    </row>
    <row r="1038" spans="1:15" x14ac:dyDescent="0.3">
      <c r="A1038" s="11" t="str">
        <f t="shared" si="16"/>
        <v>DISTRIBUCION VOLUMEN X CRITERIO (Consumiciones)Whisky200-500MIL</v>
      </c>
      <c r="B1038" s="11" t="s">
        <v>47</v>
      </c>
      <c r="C1038" s="11" t="s">
        <v>101</v>
      </c>
      <c r="D1038" s="11" t="s">
        <v>157</v>
      </c>
      <c r="E1038" s="12">
        <v>9.4505596896784407</v>
      </c>
      <c r="F1038" s="12">
        <v>12.211033222658401</v>
      </c>
      <c r="G1038" s="12">
        <v>8.1952117787545795</v>
      </c>
      <c r="H1038" s="12">
        <v>9.6318514349113595</v>
      </c>
      <c r="I1038" s="12">
        <v>8.2388448983658495</v>
      </c>
      <c r="J1038" s="12">
        <v>9.7195113010933198</v>
      </c>
      <c r="K1038" s="12">
        <v>10.661685305311799</v>
      </c>
      <c r="L1038" s="12">
        <v>13.8211621372955</v>
      </c>
      <c r="M1038" s="12">
        <v>10.3640237500772</v>
      </c>
      <c r="N1038" s="12"/>
      <c r="O1038" s="12"/>
    </row>
    <row r="1039" spans="1:15" x14ac:dyDescent="0.3">
      <c r="A1039" s="11" t="str">
        <f t="shared" si="16"/>
        <v>DISTRIBUCION VOLUMEN X CRITERIO (Consumiciones)Whisky&gt;500MIL</v>
      </c>
      <c r="B1039" s="11" t="s">
        <v>47</v>
      </c>
      <c r="C1039" s="11" t="s">
        <v>101</v>
      </c>
      <c r="D1039" s="11" t="s">
        <v>158</v>
      </c>
      <c r="E1039" s="12">
        <v>28.989528094847799</v>
      </c>
      <c r="F1039" s="12">
        <v>20.634055665324301</v>
      </c>
      <c r="G1039" s="12">
        <v>22.678236071167401</v>
      </c>
      <c r="H1039" s="12">
        <v>25.4745708626671</v>
      </c>
      <c r="I1039" s="12">
        <v>21.698684337178499</v>
      </c>
      <c r="J1039" s="12">
        <v>16.819190775022701</v>
      </c>
      <c r="K1039" s="12">
        <v>21.709313498906901</v>
      </c>
      <c r="L1039" s="12">
        <v>24.492466590584701</v>
      </c>
      <c r="M1039" s="12">
        <v>21.878497004772999</v>
      </c>
      <c r="N1039" s="12"/>
      <c r="O1039" s="12"/>
    </row>
    <row r="1040" spans="1:15" x14ac:dyDescent="0.3">
      <c r="A1040" s="11" t="str">
        <f t="shared" si="16"/>
        <v>DISTRIBUCION VOLUMEN X CRITERIO (Consumiciones)WhiskyDE 15 A 19 AÑOS</v>
      </c>
      <c r="B1040" s="11" t="s">
        <v>47</v>
      </c>
      <c r="C1040" s="11" t="s">
        <v>101</v>
      </c>
      <c r="D1040" s="11" t="s">
        <v>159</v>
      </c>
      <c r="E1040" s="12" t="s">
        <v>134</v>
      </c>
      <c r="F1040" s="12" t="s">
        <v>134</v>
      </c>
      <c r="G1040" s="12" t="s">
        <v>134</v>
      </c>
      <c r="H1040" s="12" t="s">
        <v>134</v>
      </c>
      <c r="I1040" s="12">
        <v>4.4282642065747702</v>
      </c>
      <c r="J1040" s="12" t="s">
        <v>134</v>
      </c>
      <c r="K1040" s="12" t="s">
        <v>134</v>
      </c>
      <c r="L1040" s="12">
        <v>0.93637541254566903</v>
      </c>
      <c r="M1040" s="12">
        <v>0.64477507124140898</v>
      </c>
      <c r="N1040" s="12"/>
      <c r="O1040" s="12"/>
    </row>
    <row r="1041" spans="1:15" x14ac:dyDescent="0.3">
      <c r="A1041" s="11" t="str">
        <f t="shared" si="16"/>
        <v>DISTRIBUCION VOLUMEN X CRITERIO (Consumiciones)WhiskyDE 20 A 24 AÑOS</v>
      </c>
      <c r="B1041" s="11" t="s">
        <v>47</v>
      </c>
      <c r="C1041" s="11" t="s">
        <v>101</v>
      </c>
      <c r="D1041" s="11" t="s">
        <v>160</v>
      </c>
      <c r="E1041" s="12">
        <v>1.4907873287776601</v>
      </c>
      <c r="F1041" s="12">
        <v>0.777326654944269</v>
      </c>
      <c r="G1041" s="12">
        <v>0.125049473157236</v>
      </c>
      <c r="H1041" s="12">
        <v>0.13013757862502201</v>
      </c>
      <c r="I1041" s="12">
        <v>0.69713166591519704</v>
      </c>
      <c r="J1041" s="12">
        <v>0.91973376768336501</v>
      </c>
      <c r="K1041" s="12">
        <v>1.9187030719487801</v>
      </c>
      <c r="L1041" s="12">
        <v>0.21746523379902299</v>
      </c>
      <c r="M1041" s="12">
        <v>0.84253804688258205</v>
      </c>
      <c r="N1041" s="12"/>
      <c r="O1041" s="12"/>
    </row>
    <row r="1042" spans="1:15" x14ac:dyDescent="0.3">
      <c r="A1042" s="11" t="str">
        <f t="shared" si="16"/>
        <v>DISTRIBUCION VOLUMEN X CRITERIO (Consumiciones)WhiskyDE 25 A 34 AÑOS</v>
      </c>
      <c r="B1042" s="11" t="s">
        <v>47</v>
      </c>
      <c r="C1042" s="11" t="s">
        <v>101</v>
      </c>
      <c r="D1042" s="11" t="s">
        <v>161</v>
      </c>
      <c r="E1042" s="12">
        <v>9.2062212669413093</v>
      </c>
      <c r="F1042" s="12">
        <v>11.7222739144529</v>
      </c>
      <c r="G1042" s="12">
        <v>15.989305277334401</v>
      </c>
      <c r="H1042" s="12">
        <v>12.804153047151599</v>
      </c>
      <c r="I1042" s="12">
        <v>13.065396429759501</v>
      </c>
      <c r="J1042" s="12">
        <v>16.651899867986302</v>
      </c>
      <c r="K1042" s="12">
        <v>6.3030353869107403</v>
      </c>
      <c r="L1042" s="12">
        <v>11.755378795464701</v>
      </c>
      <c r="M1042" s="12">
        <v>5.9013516017186198</v>
      </c>
      <c r="N1042" s="12"/>
      <c r="O1042" s="12"/>
    </row>
    <row r="1043" spans="1:15" x14ac:dyDescent="0.3">
      <c r="A1043" s="11" t="str">
        <f t="shared" si="16"/>
        <v>DISTRIBUCION VOLUMEN X CRITERIO (Consumiciones)WhiskyDE 35 A 49 AÑOS</v>
      </c>
      <c r="B1043" s="11" t="s">
        <v>47</v>
      </c>
      <c r="C1043" s="11" t="s">
        <v>101</v>
      </c>
      <c r="D1043" s="11" t="s">
        <v>162</v>
      </c>
      <c r="E1043" s="12">
        <v>17.988581860156302</v>
      </c>
      <c r="F1043" s="12">
        <v>16.9863656078203</v>
      </c>
      <c r="G1043" s="12">
        <v>10.8818596309378</v>
      </c>
      <c r="H1043" s="12">
        <v>14.6281107719138</v>
      </c>
      <c r="I1043" s="12">
        <v>14.431998757120001</v>
      </c>
      <c r="J1043" s="12">
        <v>13.151832345297301</v>
      </c>
      <c r="K1043" s="12">
        <v>20.841767534798901</v>
      </c>
      <c r="L1043" s="12">
        <v>15.189642972983799</v>
      </c>
      <c r="M1043" s="12">
        <v>20.358086230778</v>
      </c>
      <c r="N1043" s="12"/>
      <c r="O1043" s="12"/>
    </row>
    <row r="1044" spans="1:15" x14ac:dyDescent="0.3">
      <c r="A1044" s="11" t="str">
        <f t="shared" si="16"/>
        <v>DISTRIBUCION VOLUMEN X CRITERIO (Consumiciones)WhiskyDE 50 A 59 AÑOS</v>
      </c>
      <c r="B1044" s="11" t="s">
        <v>47</v>
      </c>
      <c r="C1044" s="11" t="s">
        <v>101</v>
      </c>
      <c r="D1044" s="11" t="s">
        <v>163</v>
      </c>
      <c r="E1044" s="12">
        <v>20.355046072402299</v>
      </c>
      <c r="F1044" s="12">
        <v>17.4601732987181</v>
      </c>
      <c r="G1044" s="12">
        <v>15.5186260766866</v>
      </c>
      <c r="H1044" s="12">
        <v>18.0937813523568</v>
      </c>
      <c r="I1044" s="12">
        <v>17.6024911638997</v>
      </c>
      <c r="J1044" s="12">
        <v>18.753426431963302</v>
      </c>
      <c r="K1044" s="12">
        <v>14.3764726708732</v>
      </c>
      <c r="L1044" s="12">
        <v>12.764601880849</v>
      </c>
      <c r="M1044" s="12">
        <v>15.051955499483901</v>
      </c>
      <c r="N1044" s="12"/>
      <c r="O1044" s="12"/>
    </row>
    <row r="1045" spans="1:15" x14ac:dyDescent="0.3">
      <c r="A1045" s="11" t="str">
        <f t="shared" si="16"/>
        <v>DISTRIBUCION VOLUMEN X CRITERIO (Consumiciones)WhiskyDE 60 A 75 AÑOS</v>
      </c>
      <c r="B1045" s="11" t="s">
        <v>47</v>
      </c>
      <c r="C1045" s="11" t="s">
        <v>101</v>
      </c>
      <c r="D1045" s="11" t="s">
        <v>164</v>
      </c>
      <c r="E1045" s="12">
        <v>50.959378850297703</v>
      </c>
      <c r="F1045" s="12">
        <v>53.053857537859898</v>
      </c>
      <c r="G1045" s="12">
        <v>57.485168393487697</v>
      </c>
      <c r="H1045" s="12">
        <v>54.343841278416399</v>
      </c>
      <c r="I1045" s="12">
        <v>49.774685775947198</v>
      </c>
      <c r="J1045" s="12">
        <v>50.523121697933803</v>
      </c>
      <c r="K1045" s="12">
        <v>56.5600375337633</v>
      </c>
      <c r="L1045" s="12">
        <v>59.1365313728353</v>
      </c>
      <c r="M1045" s="12">
        <v>57.201302195911701</v>
      </c>
      <c r="N1045" s="12"/>
      <c r="O1045" s="12"/>
    </row>
    <row r="1046" spans="1:15" x14ac:dyDescent="0.3">
      <c r="A1046" s="11" t="str">
        <f t="shared" si="16"/>
        <v>DISTRIBUCION VOLUMEN X CRITERIO (Consumiciones)WhiskyNIVEL ALTO</v>
      </c>
      <c r="B1046" s="11" t="s">
        <v>47</v>
      </c>
      <c r="C1046" s="11" t="s">
        <v>101</v>
      </c>
      <c r="D1046" s="11" t="s">
        <v>165</v>
      </c>
      <c r="E1046" s="12">
        <v>16.568099045261899</v>
      </c>
      <c r="F1046" s="12">
        <v>18.349712150475099</v>
      </c>
      <c r="G1046" s="12">
        <v>23.7667765120352</v>
      </c>
      <c r="H1046" s="12">
        <v>22.619316122066</v>
      </c>
      <c r="I1046" s="12">
        <v>24.492876237180699</v>
      </c>
      <c r="J1046" s="12">
        <v>32.717504361414498</v>
      </c>
      <c r="K1046" s="12">
        <v>30.993817457943699</v>
      </c>
      <c r="L1046" s="12">
        <v>23.295080893730699</v>
      </c>
      <c r="M1046" s="12">
        <v>29.912119420893401</v>
      </c>
      <c r="N1046" s="12"/>
      <c r="O1046" s="12"/>
    </row>
    <row r="1047" spans="1:15" x14ac:dyDescent="0.3">
      <c r="A1047" s="11" t="str">
        <f t="shared" si="16"/>
        <v>DISTRIBUCION VOLUMEN X CRITERIO (Consumiciones)WhiskyNIVEL MEDIO ALTO</v>
      </c>
      <c r="B1047" s="11" t="s">
        <v>47</v>
      </c>
      <c r="C1047" s="11" t="s">
        <v>101</v>
      </c>
      <c r="D1047" s="11" t="s">
        <v>166</v>
      </c>
      <c r="E1047" s="12">
        <v>5.5684699403130304</v>
      </c>
      <c r="F1047" s="12">
        <v>4.3630590432365404</v>
      </c>
      <c r="G1047" s="12">
        <v>4.5337183367312699</v>
      </c>
      <c r="H1047" s="12">
        <v>3.9600533176517598</v>
      </c>
      <c r="I1047" s="12">
        <v>10.208545475730901</v>
      </c>
      <c r="J1047" s="12">
        <v>4.1857871629722103</v>
      </c>
      <c r="K1047" s="12">
        <v>4.3622667662476102</v>
      </c>
      <c r="L1047" s="12">
        <v>4.2842528518616696</v>
      </c>
      <c r="M1047" s="12">
        <v>5.3217623757135204</v>
      </c>
      <c r="N1047" s="12"/>
      <c r="O1047" s="12"/>
    </row>
    <row r="1048" spans="1:15" x14ac:dyDescent="0.3">
      <c r="A1048" s="11" t="str">
        <f t="shared" si="16"/>
        <v>DISTRIBUCION VOLUMEN X CRITERIO (Consumiciones)WhiskyNIVEL MEDIO</v>
      </c>
      <c r="B1048" s="11" t="s">
        <v>47</v>
      </c>
      <c r="C1048" s="11" t="s">
        <v>101</v>
      </c>
      <c r="D1048" s="11" t="s">
        <v>167</v>
      </c>
      <c r="E1048" s="12">
        <v>16.869491982334502</v>
      </c>
      <c r="F1048" s="12">
        <v>14.967197057785301</v>
      </c>
      <c r="G1048" s="12">
        <v>10.7156466434291</v>
      </c>
      <c r="H1048" s="12">
        <v>13.9223239865705</v>
      </c>
      <c r="I1048" s="12">
        <v>13.7594841372369</v>
      </c>
      <c r="J1048" s="12">
        <v>13.6771864260103</v>
      </c>
      <c r="K1048" s="12">
        <v>20.369749221469501</v>
      </c>
      <c r="L1048" s="12">
        <v>25.785744551772801</v>
      </c>
      <c r="M1048" s="12">
        <v>20.501054284630399</v>
      </c>
      <c r="N1048" s="12"/>
      <c r="O1048" s="12"/>
    </row>
    <row r="1049" spans="1:15" x14ac:dyDescent="0.3">
      <c r="A1049" s="11" t="str">
        <f t="shared" si="16"/>
        <v>DISTRIBUCION VOLUMEN X CRITERIO (Consumiciones)WhiskyNIVEL MEDIO BAJO</v>
      </c>
      <c r="B1049" s="11" t="s">
        <v>47</v>
      </c>
      <c r="C1049" s="11" t="s">
        <v>101</v>
      </c>
      <c r="D1049" s="11" t="s">
        <v>168</v>
      </c>
      <c r="E1049" s="12">
        <v>14.546332028868299</v>
      </c>
      <c r="F1049" s="12">
        <v>14.546667375118</v>
      </c>
      <c r="G1049" s="12">
        <v>11.8555842933945</v>
      </c>
      <c r="H1049" s="12">
        <v>16.957200198774601</v>
      </c>
      <c r="I1049" s="12">
        <v>13.286092071067101</v>
      </c>
      <c r="J1049" s="12">
        <v>18.327311411885599</v>
      </c>
      <c r="K1049" s="12">
        <v>10.522716662318199</v>
      </c>
      <c r="L1049" s="12">
        <v>13.9973022258675</v>
      </c>
      <c r="M1049" s="12">
        <v>7.4418061351425298</v>
      </c>
      <c r="N1049" s="12"/>
      <c r="O1049" s="12"/>
    </row>
    <row r="1050" spans="1:15" x14ac:dyDescent="0.3">
      <c r="A1050" s="11" t="str">
        <f t="shared" si="16"/>
        <v>DISTRIBUCION VOLUMEN X CRITERIO (Consumiciones)WhiskyNIVEL BAJO</v>
      </c>
      <c r="B1050" s="11" t="s">
        <v>47</v>
      </c>
      <c r="C1050" s="11" t="s">
        <v>101</v>
      </c>
      <c r="D1050" s="11" t="s">
        <v>169</v>
      </c>
      <c r="E1050" s="12">
        <v>46.447621477175502</v>
      </c>
      <c r="F1050" s="12">
        <v>47.773372611190801</v>
      </c>
      <c r="G1050" s="12">
        <v>49.128261805619601</v>
      </c>
      <c r="H1050" s="12">
        <v>42.541117982890597</v>
      </c>
      <c r="I1050" s="12">
        <v>38.252951417913401</v>
      </c>
      <c r="J1050" s="12">
        <v>31.0922194570073</v>
      </c>
      <c r="K1050" s="12">
        <v>33.751461462231603</v>
      </c>
      <c r="L1050" s="12">
        <v>32.637627120630597</v>
      </c>
      <c r="M1050" s="12">
        <v>36.823259548113299</v>
      </c>
      <c r="N1050" s="12"/>
      <c r="O1050" s="12"/>
    </row>
    <row r="1051" spans="1:15" x14ac:dyDescent="0.3">
      <c r="A1051" s="11" t="str">
        <f t="shared" si="16"/>
        <v>DISTRIBUCION VOLUMEN X CRITERIO (Consumiciones)WhiskyHOMBRE</v>
      </c>
      <c r="B1051" s="11" t="s">
        <v>47</v>
      </c>
      <c r="C1051" s="11" t="s">
        <v>101</v>
      </c>
      <c r="D1051" s="11" t="s">
        <v>170</v>
      </c>
      <c r="E1051" s="12">
        <v>74.385336437996301</v>
      </c>
      <c r="F1051" s="12">
        <v>86.644612001412</v>
      </c>
      <c r="G1051" s="12">
        <v>84.645459492676295</v>
      </c>
      <c r="H1051" s="12">
        <v>78.486561994655005</v>
      </c>
      <c r="I1051" s="12">
        <v>82.813662561447401</v>
      </c>
      <c r="J1051" s="12">
        <v>80.487662640109605</v>
      </c>
      <c r="K1051" s="12">
        <v>85.890509939678694</v>
      </c>
      <c r="L1051" s="12">
        <v>87.138614070772505</v>
      </c>
      <c r="M1051" s="12">
        <v>86.653630003440796</v>
      </c>
      <c r="N1051" s="12"/>
      <c r="O1051" s="12"/>
    </row>
    <row r="1052" spans="1:15" x14ac:dyDescent="0.3">
      <c r="A1052" s="11" t="str">
        <f t="shared" si="16"/>
        <v>DISTRIBUCION VOLUMEN X CRITERIO (Consumiciones)WhiskyMUJER</v>
      </c>
      <c r="B1052" s="11" t="s">
        <v>47</v>
      </c>
      <c r="C1052" s="11" t="s">
        <v>101</v>
      </c>
      <c r="D1052" s="11" t="s">
        <v>171</v>
      </c>
      <c r="E1052" s="12">
        <v>25.614672608224499</v>
      </c>
      <c r="F1052" s="12">
        <v>13.355387998588</v>
      </c>
      <c r="G1052" s="12">
        <v>15.3545405073237</v>
      </c>
      <c r="H1052" s="12">
        <v>21.513449613298398</v>
      </c>
      <c r="I1052" s="12">
        <v>17.186295221160002</v>
      </c>
      <c r="J1052" s="12">
        <v>19.512337359890399</v>
      </c>
      <c r="K1052" s="12">
        <v>14.1095016305319</v>
      </c>
      <c r="L1052" s="12">
        <v>12.861385929227501</v>
      </c>
      <c r="M1052" s="12">
        <v>13.3463788190248</v>
      </c>
      <c r="N1052" s="12"/>
      <c r="O1052" s="12"/>
    </row>
    <row r="1053" spans="1:15" x14ac:dyDescent="0.3">
      <c r="A1053" s="11" t="str">
        <f t="shared" si="16"/>
        <v>DISTRIBUCION VOLUMEN X CRITERIO (Consumiciones)BrandyT.ESPAÑA</v>
      </c>
      <c r="B1053" s="11" t="s">
        <v>47</v>
      </c>
      <c r="C1053" s="11" t="s">
        <v>102</v>
      </c>
      <c r="D1053" s="11" t="s">
        <v>142</v>
      </c>
      <c r="E1053" s="12">
        <v>100</v>
      </c>
      <c r="F1053" s="12">
        <v>100</v>
      </c>
      <c r="G1053" s="12">
        <v>100</v>
      </c>
      <c r="H1053" s="12">
        <v>100</v>
      </c>
      <c r="I1053" s="12">
        <v>100</v>
      </c>
      <c r="J1053" s="12">
        <v>100</v>
      </c>
      <c r="K1053" s="12">
        <v>100</v>
      </c>
      <c r="L1053" s="12">
        <v>100</v>
      </c>
      <c r="M1053" s="12">
        <v>100</v>
      </c>
      <c r="N1053" s="12"/>
      <c r="O1053" s="12"/>
    </row>
    <row r="1054" spans="1:15" x14ac:dyDescent="0.3">
      <c r="A1054" s="11" t="str">
        <f t="shared" si="16"/>
        <v>DISTRIBUCION VOLUMEN X CRITERIO (Consumiciones)BrandyBCN AM</v>
      </c>
      <c r="B1054" s="11" t="s">
        <v>47</v>
      </c>
      <c r="C1054" s="11" t="s">
        <v>102</v>
      </c>
      <c r="D1054" s="11" t="s">
        <v>143</v>
      </c>
      <c r="E1054" s="12" t="s">
        <v>134</v>
      </c>
      <c r="F1054" s="12">
        <v>3.35175685521261</v>
      </c>
      <c r="G1054" s="12">
        <v>3.2659747994580401</v>
      </c>
      <c r="H1054" s="12">
        <v>47.991588539840102</v>
      </c>
      <c r="I1054" s="12">
        <v>8.8492740474694696</v>
      </c>
      <c r="J1054" s="12">
        <v>3.9820738497149502</v>
      </c>
      <c r="K1054" s="12">
        <v>1.1531405346208501</v>
      </c>
      <c r="L1054" s="12">
        <v>4.3984213756739496</v>
      </c>
      <c r="M1054" s="12">
        <v>11.6802366206475</v>
      </c>
      <c r="N1054" s="12"/>
      <c r="O1054" s="12"/>
    </row>
    <row r="1055" spans="1:15" x14ac:dyDescent="0.3">
      <c r="A1055" s="11" t="str">
        <f t="shared" si="16"/>
        <v>DISTRIBUCION VOLUMEN X CRITERIO (Consumiciones)BrandyREST.CAT ARAGON</v>
      </c>
      <c r="B1055" s="11" t="s">
        <v>47</v>
      </c>
      <c r="C1055" s="11" t="s">
        <v>102</v>
      </c>
      <c r="D1055" s="11" t="s">
        <v>144</v>
      </c>
      <c r="E1055" s="12">
        <v>19.800167968772602</v>
      </c>
      <c r="F1055" s="12">
        <v>17.656792290369602</v>
      </c>
      <c r="G1055" s="12">
        <v>23.896351595965399</v>
      </c>
      <c r="H1055" s="12">
        <v>3.61746559951786</v>
      </c>
      <c r="I1055" s="12">
        <v>10.539488076588</v>
      </c>
      <c r="J1055" s="12">
        <v>9.7811660545577102</v>
      </c>
      <c r="K1055" s="12">
        <v>32.378229092171999</v>
      </c>
      <c r="L1055" s="12">
        <v>1.02169737958739</v>
      </c>
      <c r="M1055" s="12">
        <v>25.495245452691101</v>
      </c>
      <c r="N1055" s="12"/>
      <c r="O1055" s="12"/>
    </row>
    <row r="1056" spans="1:15" x14ac:dyDescent="0.3">
      <c r="A1056" s="11" t="str">
        <f t="shared" si="16"/>
        <v>DISTRIBUCION VOLUMEN X CRITERIO (Consumiciones)BrandyLEVANTE</v>
      </c>
      <c r="B1056" s="11" t="s">
        <v>47</v>
      </c>
      <c r="C1056" s="11" t="s">
        <v>102</v>
      </c>
      <c r="D1056" s="11" t="s">
        <v>145</v>
      </c>
      <c r="E1056" s="12">
        <v>23.730342962654198</v>
      </c>
      <c r="F1056" s="12">
        <v>26.765333156709499</v>
      </c>
      <c r="G1056" s="12">
        <v>36.245551561026701</v>
      </c>
      <c r="H1056" s="12">
        <v>18.932409579401</v>
      </c>
      <c r="I1056" s="12">
        <v>22.205781514166901</v>
      </c>
      <c r="J1056" s="12">
        <v>27.378648768255601</v>
      </c>
      <c r="K1056" s="12">
        <v>7.3075844479184298</v>
      </c>
      <c r="L1056" s="12">
        <v>9.0757448830574106</v>
      </c>
      <c r="M1056" s="12">
        <v>8.6883753379830004</v>
      </c>
      <c r="N1056" s="12"/>
      <c r="O1056" s="12"/>
    </row>
    <row r="1057" spans="1:15" x14ac:dyDescent="0.3">
      <c r="A1057" s="11" t="str">
        <f t="shared" si="16"/>
        <v>DISTRIBUCION VOLUMEN X CRITERIO (Consumiciones)BrandyANDALUCIA</v>
      </c>
      <c r="B1057" s="11" t="s">
        <v>47</v>
      </c>
      <c r="C1057" s="11" t="s">
        <v>102</v>
      </c>
      <c r="D1057" s="11" t="s">
        <v>146</v>
      </c>
      <c r="E1057" s="12" t="s">
        <v>134</v>
      </c>
      <c r="F1057" s="12">
        <v>5.9315182474499899</v>
      </c>
      <c r="G1057" s="12">
        <v>3.68512550025708</v>
      </c>
      <c r="H1057" s="12">
        <v>3.6754089048562899</v>
      </c>
      <c r="I1057" s="12">
        <v>9.2215886242648093</v>
      </c>
      <c r="J1057" s="12">
        <v>3.2918168860663299</v>
      </c>
      <c r="K1057" s="12">
        <v>6.4713686084095698</v>
      </c>
      <c r="L1057" s="12">
        <v>11.736712061844999</v>
      </c>
      <c r="M1057" s="12">
        <v>10.0701029898746</v>
      </c>
      <c r="N1057" s="12"/>
      <c r="O1057" s="12"/>
    </row>
    <row r="1058" spans="1:15" x14ac:dyDescent="0.3">
      <c r="A1058" s="11" t="str">
        <f t="shared" si="16"/>
        <v>DISTRIBUCION VOLUMEN X CRITERIO (Consumiciones)BrandyMDD AM</v>
      </c>
      <c r="B1058" s="11" t="s">
        <v>47</v>
      </c>
      <c r="C1058" s="11" t="s">
        <v>102</v>
      </c>
      <c r="D1058" s="11" t="s">
        <v>147</v>
      </c>
      <c r="E1058" s="12">
        <v>8.2890966937215893</v>
      </c>
      <c r="F1058" s="12">
        <v>2.6007616902901098</v>
      </c>
      <c r="G1058" s="12" t="s">
        <v>134</v>
      </c>
      <c r="H1058" s="12">
        <v>3.69145510294384</v>
      </c>
      <c r="I1058" s="12">
        <v>10.6122246377662</v>
      </c>
      <c r="J1058" s="12">
        <v>4.06704735690366</v>
      </c>
      <c r="K1058" s="12" t="s">
        <v>134</v>
      </c>
      <c r="L1058" s="12">
        <v>17.6487837382987</v>
      </c>
      <c r="M1058" s="12">
        <v>1.1126183211739</v>
      </c>
      <c r="N1058" s="12"/>
      <c r="O1058" s="12"/>
    </row>
    <row r="1059" spans="1:15" x14ac:dyDescent="0.3">
      <c r="A1059" s="11" t="str">
        <f t="shared" si="16"/>
        <v>DISTRIBUCION VOLUMEN X CRITERIO (Consumiciones)BrandyRTO CENTRO</v>
      </c>
      <c r="B1059" s="11" t="s">
        <v>47</v>
      </c>
      <c r="C1059" s="11" t="s">
        <v>102</v>
      </c>
      <c r="D1059" s="11" t="s">
        <v>148</v>
      </c>
      <c r="E1059" s="12">
        <v>1.1509798555689901</v>
      </c>
      <c r="F1059" s="12">
        <v>1.4289069744337</v>
      </c>
      <c r="G1059" s="12">
        <v>2.3446127690855301</v>
      </c>
      <c r="H1059" s="12">
        <v>0.80407930706332298</v>
      </c>
      <c r="I1059" s="12">
        <v>1.5854232765139</v>
      </c>
      <c r="J1059" s="12">
        <v>7.9560000660313301</v>
      </c>
      <c r="K1059" s="12">
        <v>4.38209286896066</v>
      </c>
      <c r="L1059" s="12">
        <v>6.44466246510361</v>
      </c>
      <c r="M1059" s="12">
        <v>15.990501755558499</v>
      </c>
      <c r="N1059" s="12"/>
      <c r="O1059" s="12"/>
    </row>
    <row r="1060" spans="1:15" x14ac:dyDescent="0.3">
      <c r="A1060" s="11" t="str">
        <f t="shared" si="16"/>
        <v>DISTRIBUCION VOLUMEN X CRITERIO (Consumiciones)BrandyNORTE-CENTRO</v>
      </c>
      <c r="B1060" s="11" t="s">
        <v>47</v>
      </c>
      <c r="C1060" s="11" t="s">
        <v>102</v>
      </c>
      <c r="D1060" s="11" t="s">
        <v>149</v>
      </c>
      <c r="E1060" s="12">
        <v>37.501279636314102</v>
      </c>
      <c r="F1060" s="12">
        <v>40.4705755729236</v>
      </c>
      <c r="G1060" s="12">
        <v>27.851198006152998</v>
      </c>
      <c r="H1060" s="12">
        <v>17.289490523902199</v>
      </c>
      <c r="I1060" s="12">
        <v>28.556108786180001</v>
      </c>
      <c r="J1060" s="12">
        <v>42.731928840835799</v>
      </c>
      <c r="K1060" s="12">
        <v>46.150974570056</v>
      </c>
      <c r="L1060" s="12">
        <v>49.673986289277003</v>
      </c>
      <c r="M1060" s="12">
        <v>24.5703330136148</v>
      </c>
      <c r="N1060" s="12"/>
      <c r="O1060" s="12"/>
    </row>
    <row r="1061" spans="1:15" x14ac:dyDescent="0.3">
      <c r="A1061" s="11" t="str">
        <f t="shared" si="16"/>
        <v>DISTRIBUCION VOLUMEN X CRITERIO (Consumiciones)BrandyNOROESTE</v>
      </c>
      <c r="B1061" s="11" t="s">
        <v>47</v>
      </c>
      <c r="C1061" s="11" t="s">
        <v>102</v>
      </c>
      <c r="D1061" s="11" t="s">
        <v>150</v>
      </c>
      <c r="E1061" s="12">
        <v>9.5281229477085905</v>
      </c>
      <c r="F1061" s="12">
        <v>1.7943237514902599</v>
      </c>
      <c r="G1061" s="12">
        <v>2.7111893527345798</v>
      </c>
      <c r="H1061" s="12">
        <v>3.99811058203945</v>
      </c>
      <c r="I1061" s="12">
        <v>8.4301098395242704</v>
      </c>
      <c r="J1061" s="12">
        <v>0.811314220277363</v>
      </c>
      <c r="K1061" s="12">
        <v>2.1565946781110701</v>
      </c>
      <c r="L1061" s="12" t="s">
        <v>134</v>
      </c>
      <c r="M1061" s="12">
        <v>2.3925821683860602</v>
      </c>
      <c r="N1061" s="12"/>
      <c r="O1061" s="12"/>
    </row>
    <row r="1062" spans="1:15" x14ac:dyDescent="0.3">
      <c r="A1062" s="11" t="str">
        <f t="shared" si="16"/>
        <v>DISTRIBUCION VOLUMEN X CRITERIO (Consumiciones)Brandy&lt;2MIL</v>
      </c>
      <c r="B1062" s="11" t="s">
        <v>47</v>
      </c>
      <c r="C1062" s="11" t="s">
        <v>102</v>
      </c>
      <c r="D1062" s="11" t="s">
        <v>151</v>
      </c>
      <c r="E1062" s="12" t="s">
        <v>134</v>
      </c>
      <c r="F1062" s="12" t="s">
        <v>134</v>
      </c>
      <c r="G1062" s="12" t="s">
        <v>134</v>
      </c>
      <c r="H1062" s="12">
        <v>3.61746559951786</v>
      </c>
      <c r="I1062" s="12">
        <v>2.1315684028325799</v>
      </c>
      <c r="J1062" s="12" t="s">
        <v>134</v>
      </c>
      <c r="K1062" s="12">
        <v>12.636237271158199</v>
      </c>
      <c r="L1062" s="12" t="s">
        <v>134</v>
      </c>
      <c r="M1062" s="12" t="s">
        <v>134</v>
      </c>
      <c r="N1062" s="12"/>
      <c r="O1062" s="12"/>
    </row>
    <row r="1063" spans="1:15" x14ac:dyDescent="0.3">
      <c r="A1063" s="11" t="str">
        <f t="shared" si="16"/>
        <v>DISTRIBUCION VOLUMEN X CRITERIO (Consumiciones)Brandy2-5MIL</v>
      </c>
      <c r="B1063" s="11" t="s">
        <v>47</v>
      </c>
      <c r="C1063" s="11" t="s">
        <v>102</v>
      </c>
      <c r="D1063" s="11" t="s">
        <v>152</v>
      </c>
      <c r="E1063" s="12">
        <v>5.9360951511152997</v>
      </c>
      <c r="F1063" s="12">
        <v>3.21819032322162</v>
      </c>
      <c r="G1063" s="12">
        <v>10.0181145847859</v>
      </c>
      <c r="H1063" s="12">
        <v>4.4358078474056901</v>
      </c>
      <c r="I1063" s="12">
        <v>6.4205933360525203</v>
      </c>
      <c r="J1063" s="12">
        <v>6.3054360747718903</v>
      </c>
      <c r="K1063" s="12">
        <v>1.2925313741867199</v>
      </c>
      <c r="L1063" s="12" t="s">
        <v>134</v>
      </c>
      <c r="M1063" s="12">
        <v>3.5685210341520199</v>
      </c>
      <c r="N1063" s="12"/>
      <c r="O1063" s="12"/>
    </row>
    <row r="1064" spans="1:15" x14ac:dyDescent="0.3">
      <c r="A1064" s="11" t="str">
        <f t="shared" si="16"/>
        <v>DISTRIBUCION VOLUMEN X CRITERIO (Consumiciones)Brandy5-10MIL</v>
      </c>
      <c r="B1064" s="11" t="s">
        <v>47</v>
      </c>
      <c r="C1064" s="11" t="s">
        <v>102</v>
      </c>
      <c r="D1064" s="11" t="s">
        <v>153</v>
      </c>
      <c r="E1064" s="12">
        <v>25.4236382217243</v>
      </c>
      <c r="F1064" s="12">
        <v>20.748973373956801</v>
      </c>
      <c r="G1064" s="12">
        <v>21.826055297040401</v>
      </c>
      <c r="H1064" s="12">
        <v>6.1634199330997097</v>
      </c>
      <c r="I1064" s="12">
        <v>5.5785681559026203</v>
      </c>
      <c r="J1064" s="12">
        <v>25.978343531631602</v>
      </c>
      <c r="K1064" s="12" t="s">
        <v>134</v>
      </c>
      <c r="L1064" s="12">
        <v>5.5005171732233302</v>
      </c>
      <c r="M1064" s="12" t="s">
        <v>134</v>
      </c>
      <c r="N1064" s="12"/>
      <c r="O1064" s="12"/>
    </row>
    <row r="1065" spans="1:15" x14ac:dyDescent="0.3">
      <c r="A1065" s="11" t="str">
        <f t="shared" si="16"/>
        <v>DISTRIBUCION VOLUMEN X CRITERIO (Consumiciones)Brandy10-30MIL</v>
      </c>
      <c r="B1065" s="11" t="s">
        <v>47</v>
      </c>
      <c r="C1065" s="11" t="s">
        <v>102</v>
      </c>
      <c r="D1065" s="11" t="s">
        <v>154</v>
      </c>
      <c r="E1065" s="12">
        <v>8.0772756964177006</v>
      </c>
      <c r="F1065" s="12">
        <v>12.813120943171301</v>
      </c>
      <c r="G1065" s="12">
        <v>12.224954943555</v>
      </c>
      <c r="H1065" s="12">
        <v>4.6657998896829298</v>
      </c>
      <c r="I1065" s="12">
        <v>20.0138050853202</v>
      </c>
      <c r="J1065" s="12">
        <v>14.3475685883518</v>
      </c>
      <c r="K1065" s="12">
        <v>16.291154276716</v>
      </c>
      <c r="L1065" s="12">
        <v>12.0334022214894</v>
      </c>
      <c r="M1065" s="12">
        <v>32.853911054593702</v>
      </c>
      <c r="N1065" s="12"/>
      <c r="O1065" s="12"/>
    </row>
    <row r="1066" spans="1:15" x14ac:dyDescent="0.3">
      <c r="A1066" s="11" t="str">
        <f t="shared" si="16"/>
        <v>DISTRIBUCION VOLUMEN X CRITERIO (Consumiciones)Brandy30-100MIL</v>
      </c>
      <c r="B1066" s="11" t="s">
        <v>47</v>
      </c>
      <c r="C1066" s="11" t="s">
        <v>102</v>
      </c>
      <c r="D1066" s="11" t="s">
        <v>155</v>
      </c>
      <c r="E1066" s="12">
        <v>32.303994301436802</v>
      </c>
      <c r="F1066" s="12">
        <v>41.002326467081701</v>
      </c>
      <c r="G1066" s="12">
        <v>40.587555399741397</v>
      </c>
      <c r="H1066" s="12">
        <v>20.020859797740499</v>
      </c>
      <c r="I1066" s="12">
        <v>29.682909357064801</v>
      </c>
      <c r="J1066" s="12">
        <v>43.120710931329</v>
      </c>
      <c r="K1066" s="12">
        <v>62.735294050589303</v>
      </c>
      <c r="L1066" s="12">
        <v>55.841879492835702</v>
      </c>
      <c r="M1066" s="12">
        <v>44.548849664295503</v>
      </c>
      <c r="N1066" s="12"/>
      <c r="O1066" s="12"/>
    </row>
    <row r="1067" spans="1:15" x14ac:dyDescent="0.3">
      <c r="A1067" s="11" t="str">
        <f t="shared" si="16"/>
        <v>DISTRIBUCION VOLUMEN X CRITERIO (Consumiciones)Brandy100-200MIL</v>
      </c>
      <c r="B1067" s="11" t="s">
        <v>47</v>
      </c>
      <c r="C1067" s="11" t="s">
        <v>102</v>
      </c>
      <c r="D1067" s="11" t="s">
        <v>156</v>
      </c>
      <c r="E1067" s="12">
        <v>15.869992974891</v>
      </c>
      <c r="F1067" s="12">
        <v>4.0473092462577798</v>
      </c>
      <c r="G1067" s="12" t="s">
        <v>134</v>
      </c>
      <c r="H1067" s="12">
        <v>1.9014428676203801</v>
      </c>
      <c r="I1067" s="12">
        <v>12.239558946205401</v>
      </c>
      <c r="J1067" s="12">
        <v>5.2229077621415696</v>
      </c>
      <c r="K1067" s="12" t="s">
        <v>134</v>
      </c>
      <c r="L1067" s="12">
        <v>0.53503928809654999</v>
      </c>
      <c r="M1067" s="12">
        <v>1.0052012490723099</v>
      </c>
      <c r="N1067" s="12"/>
      <c r="O1067" s="12"/>
    </row>
    <row r="1068" spans="1:15" x14ac:dyDescent="0.3">
      <c r="A1068" s="11" t="str">
        <f t="shared" si="16"/>
        <v>DISTRIBUCION VOLUMEN X CRITERIO (Consumiciones)Brandy200-500MIL</v>
      </c>
      <c r="B1068" s="11" t="s">
        <v>47</v>
      </c>
      <c r="C1068" s="11" t="s">
        <v>102</v>
      </c>
      <c r="D1068" s="11" t="s">
        <v>157</v>
      </c>
      <c r="E1068" s="12">
        <v>8.3707632719351004</v>
      </c>
      <c r="F1068" s="12">
        <v>13.7060786196847</v>
      </c>
      <c r="G1068" s="12">
        <v>15.3433161901969</v>
      </c>
      <c r="H1068" s="12">
        <v>11.1643992785229</v>
      </c>
      <c r="I1068" s="12">
        <v>11.107822171149</v>
      </c>
      <c r="J1068" s="12">
        <v>2.8250488507495102</v>
      </c>
      <c r="K1068" s="12">
        <v>6.1640759957167104</v>
      </c>
      <c r="L1068" s="12">
        <v>3.7545239855724</v>
      </c>
      <c r="M1068" s="12">
        <v>8.6227947016418494</v>
      </c>
      <c r="N1068" s="12"/>
      <c r="O1068" s="12"/>
    </row>
    <row r="1069" spans="1:15" x14ac:dyDescent="0.3">
      <c r="A1069" s="11" t="str">
        <f t="shared" si="16"/>
        <v>DISTRIBUCION VOLUMEN X CRITERIO (Consumiciones)Brandy&gt;500MIL</v>
      </c>
      <c r="B1069" s="11" t="s">
        <v>47</v>
      </c>
      <c r="C1069" s="11" t="s">
        <v>102</v>
      </c>
      <c r="D1069" s="11" t="s">
        <v>158</v>
      </c>
      <c r="E1069" s="12">
        <v>4.0182215180624299</v>
      </c>
      <c r="F1069" s="12">
        <v>4.4639695655053702</v>
      </c>
      <c r="G1069" s="12" t="s">
        <v>134</v>
      </c>
      <c r="H1069" s="12">
        <v>48.030814311431897</v>
      </c>
      <c r="I1069" s="12">
        <v>12.825161372681499</v>
      </c>
      <c r="J1069" s="12">
        <v>2.1999763463099198</v>
      </c>
      <c r="K1069" s="12">
        <v>0.88069563181946398</v>
      </c>
      <c r="L1069" s="12">
        <v>22.334646236446801</v>
      </c>
      <c r="M1069" s="12">
        <v>9.4007230557568899</v>
      </c>
      <c r="N1069" s="12"/>
      <c r="O1069" s="12"/>
    </row>
    <row r="1070" spans="1:15" x14ac:dyDescent="0.3">
      <c r="A1070" s="11" t="str">
        <f t="shared" si="16"/>
        <v>DISTRIBUCION VOLUMEN X CRITERIO (Consumiciones)BrandyDE 15 A 19 AÑOS</v>
      </c>
      <c r="B1070" s="11" t="s">
        <v>47</v>
      </c>
      <c r="C1070" s="11" t="s">
        <v>102</v>
      </c>
      <c r="D1070" s="11" t="s">
        <v>159</v>
      </c>
      <c r="E1070" s="12" t="s">
        <v>134</v>
      </c>
      <c r="F1070" s="12" t="s">
        <v>134</v>
      </c>
      <c r="G1070" s="12" t="s">
        <v>134</v>
      </c>
      <c r="H1070" s="12" t="s">
        <v>134</v>
      </c>
      <c r="I1070" s="12" t="s">
        <v>134</v>
      </c>
      <c r="J1070" s="12" t="s">
        <v>134</v>
      </c>
      <c r="K1070" s="12" t="s">
        <v>134</v>
      </c>
      <c r="L1070" s="12" t="s">
        <v>134</v>
      </c>
      <c r="M1070" s="12" t="s">
        <v>134</v>
      </c>
      <c r="N1070" s="12"/>
      <c r="O1070" s="12"/>
    </row>
    <row r="1071" spans="1:15" x14ac:dyDescent="0.3">
      <c r="A1071" s="11" t="str">
        <f t="shared" si="16"/>
        <v>DISTRIBUCION VOLUMEN X CRITERIO (Consumiciones)BrandyDE 20 A 24 AÑOS</v>
      </c>
      <c r="B1071" s="11" t="s">
        <v>47</v>
      </c>
      <c r="C1071" s="11" t="s">
        <v>102</v>
      </c>
      <c r="D1071" s="11" t="s">
        <v>160</v>
      </c>
      <c r="E1071" s="12" t="s">
        <v>134</v>
      </c>
      <c r="F1071" s="12">
        <v>2.2076235262948698</v>
      </c>
      <c r="G1071" s="12">
        <v>2.2028279065454699</v>
      </c>
      <c r="H1071" s="12" t="s">
        <v>134</v>
      </c>
      <c r="I1071" s="12" t="s">
        <v>134</v>
      </c>
      <c r="J1071" s="12" t="s">
        <v>134</v>
      </c>
      <c r="K1071" s="12" t="s">
        <v>134</v>
      </c>
      <c r="L1071" s="12">
        <v>17.6487837382987</v>
      </c>
      <c r="M1071" s="12">
        <v>5.6173674433946301</v>
      </c>
      <c r="N1071" s="12"/>
      <c r="O1071" s="12"/>
    </row>
    <row r="1072" spans="1:15" x14ac:dyDescent="0.3">
      <c r="A1072" s="11" t="str">
        <f t="shared" si="16"/>
        <v>DISTRIBUCION VOLUMEN X CRITERIO (Consumiciones)BrandyDE 25 A 34 AÑOS</v>
      </c>
      <c r="B1072" s="11" t="s">
        <v>47</v>
      </c>
      <c r="C1072" s="11" t="s">
        <v>102</v>
      </c>
      <c r="D1072" s="11" t="s">
        <v>161</v>
      </c>
      <c r="E1072" s="12" t="s">
        <v>134</v>
      </c>
      <c r="F1072" s="12">
        <v>5.7534300900781599</v>
      </c>
      <c r="G1072" s="12" t="s">
        <v>134</v>
      </c>
      <c r="H1072" s="12">
        <v>1.1668957001453899</v>
      </c>
      <c r="I1072" s="12">
        <v>0.54121359250041901</v>
      </c>
      <c r="J1072" s="12" t="s">
        <v>134</v>
      </c>
      <c r="K1072" s="12">
        <v>7.7298411397989497</v>
      </c>
      <c r="L1072" s="12">
        <v>3.8249619544846598</v>
      </c>
      <c r="M1072" s="12">
        <v>11.2912686460282</v>
      </c>
      <c r="N1072" s="12"/>
      <c r="O1072" s="12"/>
    </row>
    <row r="1073" spans="1:15" x14ac:dyDescent="0.3">
      <c r="A1073" s="11" t="str">
        <f t="shared" si="16"/>
        <v>DISTRIBUCION VOLUMEN X CRITERIO (Consumiciones)BrandyDE 35 A 49 AÑOS</v>
      </c>
      <c r="B1073" s="11" t="s">
        <v>47</v>
      </c>
      <c r="C1073" s="11" t="s">
        <v>102</v>
      </c>
      <c r="D1073" s="11" t="s">
        <v>162</v>
      </c>
      <c r="E1073" s="12">
        <v>4.0450190518039504</v>
      </c>
      <c r="F1073" s="12">
        <v>5.3880124850973603</v>
      </c>
      <c r="G1073" s="12">
        <v>2.4184201429403198</v>
      </c>
      <c r="H1073" s="12" t="s">
        <v>134</v>
      </c>
      <c r="I1073" s="12">
        <v>4.5343597891682803</v>
      </c>
      <c r="J1073" s="12">
        <v>3.3756257995275099</v>
      </c>
      <c r="K1073" s="12">
        <v>1.94975722197185</v>
      </c>
      <c r="L1073" s="12">
        <v>1.72607092407761</v>
      </c>
      <c r="M1073" s="12" t="s">
        <v>134</v>
      </c>
      <c r="N1073" s="12"/>
      <c r="O1073" s="12"/>
    </row>
    <row r="1074" spans="1:15" x14ac:dyDescent="0.3">
      <c r="A1074" s="11" t="str">
        <f t="shared" si="16"/>
        <v>DISTRIBUCION VOLUMEN X CRITERIO (Consumiciones)BrandyDE 50 A 59 AÑOS</v>
      </c>
      <c r="B1074" s="11" t="s">
        <v>47</v>
      </c>
      <c r="C1074" s="11" t="s">
        <v>102</v>
      </c>
      <c r="D1074" s="11" t="s">
        <v>163</v>
      </c>
      <c r="E1074" s="12">
        <v>13.4225737655314</v>
      </c>
      <c r="F1074" s="12">
        <v>17.666868128228899</v>
      </c>
      <c r="G1074" s="12">
        <v>20.835811243636702</v>
      </c>
      <c r="H1074" s="12">
        <v>21.869709824540401</v>
      </c>
      <c r="I1074" s="12">
        <v>26.4689159247791</v>
      </c>
      <c r="J1074" s="12">
        <v>12.083575768580999</v>
      </c>
      <c r="K1074" s="12">
        <v>19.775256476804</v>
      </c>
      <c r="L1074" s="12">
        <v>13.9529990243689</v>
      </c>
      <c r="M1074" s="12">
        <v>18.2688760519246</v>
      </c>
      <c r="N1074" s="12"/>
      <c r="O1074" s="12"/>
    </row>
    <row r="1075" spans="1:15" x14ac:dyDescent="0.3">
      <c r="A1075" s="11" t="str">
        <f t="shared" si="16"/>
        <v>DISTRIBUCION VOLUMEN X CRITERIO (Consumiciones)BrandyDE 60 A 75 AÑOS</v>
      </c>
      <c r="B1075" s="11" t="s">
        <v>47</v>
      </c>
      <c r="C1075" s="11" t="s">
        <v>102</v>
      </c>
      <c r="D1075" s="11" t="s">
        <v>164</v>
      </c>
      <c r="E1075" s="12">
        <v>82.532404667408997</v>
      </c>
      <c r="F1075" s="12">
        <v>68.984037620876904</v>
      </c>
      <c r="G1075" s="12">
        <v>74.542938317090602</v>
      </c>
      <c r="H1075" s="12">
        <v>76.963405732158094</v>
      </c>
      <c r="I1075" s="12">
        <v>68.455499796061204</v>
      </c>
      <c r="J1075" s="12">
        <v>84.540787125156299</v>
      </c>
      <c r="K1075" s="12">
        <v>70.545123881773307</v>
      </c>
      <c r="L1075" s="12">
        <v>62.847190503402402</v>
      </c>
      <c r="M1075" s="12">
        <v>64.822469413352707</v>
      </c>
      <c r="N1075" s="12"/>
      <c r="O1075" s="12"/>
    </row>
    <row r="1076" spans="1:15" x14ac:dyDescent="0.3">
      <c r="A1076" s="11" t="str">
        <f t="shared" si="16"/>
        <v>DISTRIBUCION VOLUMEN X CRITERIO (Consumiciones)BrandyNIVEL ALTO</v>
      </c>
      <c r="B1076" s="11" t="s">
        <v>47</v>
      </c>
      <c r="C1076" s="11" t="s">
        <v>102</v>
      </c>
      <c r="D1076" s="11" t="s">
        <v>165</v>
      </c>
      <c r="E1076" s="12">
        <v>41.1086089906807</v>
      </c>
      <c r="F1076" s="12">
        <v>40.461335938534901</v>
      </c>
      <c r="G1076" s="12">
        <v>10.0082734422861</v>
      </c>
      <c r="H1076" s="12">
        <v>54.2165193318977</v>
      </c>
      <c r="I1076" s="12">
        <v>18.853713278149701</v>
      </c>
      <c r="J1076" s="12">
        <v>8.1364216399153104</v>
      </c>
      <c r="K1076" s="12">
        <v>7.0819942985732798</v>
      </c>
      <c r="L1076" s="12">
        <v>22.3951230735724</v>
      </c>
      <c r="M1076" s="12">
        <v>13.7822195988907</v>
      </c>
      <c r="N1076" s="12"/>
      <c r="O1076" s="12"/>
    </row>
    <row r="1077" spans="1:15" x14ac:dyDescent="0.3">
      <c r="A1077" s="11" t="str">
        <f t="shared" si="16"/>
        <v>DISTRIBUCION VOLUMEN X CRITERIO (Consumiciones)BrandyNIVEL MEDIO ALTO</v>
      </c>
      <c r="B1077" s="11" t="s">
        <v>47</v>
      </c>
      <c r="C1077" s="11" t="s">
        <v>102</v>
      </c>
      <c r="D1077" s="11" t="s">
        <v>166</v>
      </c>
      <c r="E1077" s="12">
        <v>9.4324212429437608</v>
      </c>
      <c r="F1077" s="12">
        <v>10.779383030865</v>
      </c>
      <c r="G1077" s="12">
        <v>12.7293075222008</v>
      </c>
      <c r="H1077" s="12">
        <v>8.4339184294451304</v>
      </c>
      <c r="I1077" s="12">
        <v>15.933125809977</v>
      </c>
      <c r="J1077" s="12" t="s">
        <v>134</v>
      </c>
      <c r="K1077" s="12">
        <v>4.19043084455138</v>
      </c>
      <c r="L1077" s="12">
        <v>0.96335546083718604</v>
      </c>
      <c r="M1077" s="12">
        <v>1.08661261832117</v>
      </c>
      <c r="N1077" s="12"/>
      <c r="O1077" s="12"/>
    </row>
    <row r="1078" spans="1:15" x14ac:dyDescent="0.3">
      <c r="A1078" s="11" t="str">
        <f t="shared" si="16"/>
        <v>DISTRIBUCION VOLUMEN X CRITERIO (Consumiciones)BrandyNIVEL MEDIO</v>
      </c>
      <c r="B1078" s="11" t="s">
        <v>47</v>
      </c>
      <c r="C1078" s="11" t="s">
        <v>102</v>
      </c>
      <c r="D1078" s="11" t="s">
        <v>167</v>
      </c>
      <c r="E1078" s="12">
        <v>15.494842594043501</v>
      </c>
      <c r="F1078" s="12">
        <v>7.1840169227712298</v>
      </c>
      <c r="G1078" s="12">
        <v>47.248668201626799</v>
      </c>
      <c r="H1078" s="12">
        <v>18.093566886867901</v>
      </c>
      <c r="I1078" s="12">
        <v>35.8742051118574</v>
      </c>
      <c r="J1078" s="12">
        <v>57.160985069908399</v>
      </c>
      <c r="K1078" s="12">
        <v>56.371507762133</v>
      </c>
      <c r="L1078" s="12">
        <v>56.989512478041497</v>
      </c>
      <c r="M1078" s="12">
        <v>58.173904457686497</v>
      </c>
      <c r="N1078" s="12"/>
      <c r="O1078" s="12"/>
    </row>
    <row r="1079" spans="1:15" x14ac:dyDescent="0.3">
      <c r="A1079" s="11" t="str">
        <f t="shared" si="16"/>
        <v>DISTRIBUCION VOLUMEN X CRITERIO (Consumiciones)BrandyNIVEL MEDIO BAJO</v>
      </c>
      <c r="B1079" s="11" t="s">
        <v>47</v>
      </c>
      <c r="C1079" s="11" t="s">
        <v>102</v>
      </c>
      <c r="D1079" s="11" t="s">
        <v>168</v>
      </c>
      <c r="E1079" s="12">
        <v>7.9318084009035799</v>
      </c>
      <c r="F1079" s="12">
        <v>3.5147246324016401</v>
      </c>
      <c r="G1079" s="12">
        <v>0.93612290769675099</v>
      </c>
      <c r="H1079" s="12">
        <v>7.57367734248428</v>
      </c>
      <c r="I1079" s="12">
        <v>11.260694809656799</v>
      </c>
      <c r="J1079" s="12">
        <v>6.8478631288042902</v>
      </c>
      <c r="K1079" s="12">
        <v>17.014366044971499</v>
      </c>
      <c r="L1079" s="12">
        <v>11.2016716130957</v>
      </c>
      <c r="M1079" s="12">
        <v>5.1334235344666697</v>
      </c>
      <c r="N1079" s="12"/>
      <c r="O1079" s="12"/>
    </row>
    <row r="1080" spans="1:15" x14ac:dyDescent="0.3">
      <c r="A1080" s="11" t="str">
        <f t="shared" si="16"/>
        <v>DISTRIBUCION VOLUMEN X CRITERIO (Consumiciones)BrandyNIVEL BAJO</v>
      </c>
      <c r="B1080" s="11" t="s">
        <v>47</v>
      </c>
      <c r="C1080" s="11" t="s">
        <v>102</v>
      </c>
      <c r="D1080" s="11" t="s">
        <v>169</v>
      </c>
      <c r="E1080" s="12">
        <v>26.032304937522301</v>
      </c>
      <c r="F1080" s="12">
        <v>38.060504702609599</v>
      </c>
      <c r="G1080" s="12">
        <v>29.0776246999772</v>
      </c>
      <c r="H1080" s="12">
        <v>11.682326668415801</v>
      </c>
      <c r="I1080" s="12">
        <v>18.078255002726799</v>
      </c>
      <c r="J1080" s="12">
        <v>27.854730161372</v>
      </c>
      <c r="K1080" s="12">
        <v>15.341679010131401</v>
      </c>
      <c r="L1080" s="12">
        <v>8.4503510291917792</v>
      </c>
      <c r="M1080" s="12">
        <v>21.823838705617401</v>
      </c>
      <c r="N1080" s="12"/>
      <c r="O1080" s="12"/>
    </row>
    <row r="1081" spans="1:15" x14ac:dyDescent="0.3">
      <c r="A1081" s="11" t="str">
        <f t="shared" si="16"/>
        <v>DISTRIBUCION VOLUMEN X CRITERIO (Consumiciones)BrandyHOMBRE</v>
      </c>
      <c r="B1081" s="11" t="s">
        <v>47</v>
      </c>
      <c r="C1081" s="11" t="s">
        <v>102</v>
      </c>
      <c r="D1081" s="11" t="s">
        <v>170</v>
      </c>
      <c r="E1081" s="12">
        <v>84.769284402220606</v>
      </c>
      <c r="F1081" s="12">
        <v>74.746704861571104</v>
      </c>
      <c r="G1081" s="12">
        <v>79.986227658031495</v>
      </c>
      <c r="H1081" s="12">
        <v>99.019442301314498</v>
      </c>
      <c r="I1081" s="12">
        <v>84.031116049178095</v>
      </c>
      <c r="J1081" s="12">
        <v>88.139913159750805</v>
      </c>
      <c r="K1081" s="12">
        <v>97.286768388469198</v>
      </c>
      <c r="L1081" s="12">
        <v>76.396760276726894</v>
      </c>
      <c r="M1081" s="12">
        <v>85.938486009782494</v>
      </c>
      <c r="N1081" s="12"/>
      <c r="O1081" s="12"/>
    </row>
    <row r="1082" spans="1:15" x14ac:dyDescent="0.3">
      <c r="A1082" s="11" t="str">
        <f t="shared" si="16"/>
        <v>DISTRIBUCION VOLUMEN X CRITERIO (Consumiciones)BrandyMUJER</v>
      </c>
      <c r="B1082" s="11" t="s">
        <v>47</v>
      </c>
      <c r="C1082" s="11" t="s">
        <v>102</v>
      </c>
      <c r="D1082" s="11" t="s">
        <v>171</v>
      </c>
      <c r="E1082" s="12">
        <v>15.230703021501199</v>
      </c>
      <c r="F1082" s="12">
        <v>25.2532620214598</v>
      </c>
      <c r="G1082" s="12">
        <v>20.013772341968501</v>
      </c>
      <c r="H1082" s="12">
        <v>0.98058454192871303</v>
      </c>
      <c r="I1082" s="12">
        <v>15.968883950821899</v>
      </c>
      <c r="J1082" s="12">
        <v>11.860086840249201</v>
      </c>
      <c r="K1082" s="12">
        <v>2.7132376914313698</v>
      </c>
      <c r="L1082" s="12">
        <v>23.6032260685345</v>
      </c>
      <c r="M1082" s="12">
        <v>14.061513990217501</v>
      </c>
      <c r="N1082" s="12"/>
      <c r="O1082" s="12"/>
    </row>
    <row r="1083" spans="1:15" x14ac:dyDescent="0.3">
      <c r="A1083" s="11" t="str">
        <f t="shared" si="16"/>
        <v>DISTRIBUCION VOLUMEN X CRITERIO (Consumiciones)GinebraT.ESPAÑA</v>
      </c>
      <c r="B1083" s="11" t="s">
        <v>47</v>
      </c>
      <c r="C1083" s="11" t="s">
        <v>103</v>
      </c>
      <c r="D1083" s="11" t="s">
        <v>142</v>
      </c>
      <c r="E1083" s="12">
        <v>100</v>
      </c>
      <c r="F1083" s="12">
        <v>100</v>
      </c>
      <c r="G1083" s="12">
        <v>100</v>
      </c>
      <c r="H1083" s="12">
        <v>100</v>
      </c>
      <c r="I1083" s="12">
        <v>100</v>
      </c>
      <c r="J1083" s="12">
        <v>100</v>
      </c>
      <c r="K1083" s="12">
        <v>100</v>
      </c>
      <c r="L1083" s="12">
        <v>100</v>
      </c>
      <c r="M1083" s="12">
        <v>100</v>
      </c>
      <c r="N1083" s="12"/>
      <c r="O1083" s="12"/>
    </row>
    <row r="1084" spans="1:15" x14ac:dyDescent="0.3">
      <c r="A1084" s="11" t="str">
        <f t="shared" si="16"/>
        <v>DISTRIBUCION VOLUMEN X CRITERIO (Consumiciones)GinebraBCN AM</v>
      </c>
      <c r="B1084" s="11" t="s">
        <v>47</v>
      </c>
      <c r="C1084" s="11" t="s">
        <v>103</v>
      </c>
      <c r="D1084" s="11" t="s">
        <v>143</v>
      </c>
      <c r="E1084" s="12">
        <v>5.1727756822414399</v>
      </c>
      <c r="F1084" s="12">
        <v>5.4534419070984397</v>
      </c>
      <c r="G1084" s="12">
        <v>4.8633422782960496</v>
      </c>
      <c r="H1084" s="12">
        <v>5.0000420037945803</v>
      </c>
      <c r="I1084" s="12">
        <v>4.2358881880114199</v>
      </c>
      <c r="J1084" s="12">
        <v>5.2006517366098004</v>
      </c>
      <c r="K1084" s="12">
        <v>4.7134105136780704</v>
      </c>
      <c r="L1084" s="12">
        <v>5.1009524674085602</v>
      </c>
      <c r="M1084" s="12">
        <v>4.9779357444586596</v>
      </c>
      <c r="N1084" s="12"/>
      <c r="O1084" s="12"/>
    </row>
    <row r="1085" spans="1:15" x14ac:dyDescent="0.3">
      <c r="A1085" s="11" t="str">
        <f t="shared" si="16"/>
        <v>DISTRIBUCION VOLUMEN X CRITERIO (Consumiciones)GinebraREST.CAT ARAGON</v>
      </c>
      <c r="B1085" s="11" t="s">
        <v>47</v>
      </c>
      <c r="C1085" s="11" t="s">
        <v>103</v>
      </c>
      <c r="D1085" s="11" t="s">
        <v>144</v>
      </c>
      <c r="E1085" s="12">
        <v>8.9961857613704606</v>
      </c>
      <c r="F1085" s="12">
        <v>8.6699378100919997</v>
      </c>
      <c r="G1085" s="12">
        <v>12.509279813420299</v>
      </c>
      <c r="H1085" s="12">
        <v>8.0193858190917897</v>
      </c>
      <c r="I1085" s="12">
        <v>10.919550864596999</v>
      </c>
      <c r="J1085" s="12">
        <v>10.760177181451301</v>
      </c>
      <c r="K1085" s="12">
        <v>11.075825400909</v>
      </c>
      <c r="L1085" s="12">
        <v>11.523440559340999</v>
      </c>
      <c r="M1085" s="12">
        <v>12.2229908747075</v>
      </c>
      <c r="N1085" s="12"/>
      <c r="O1085" s="12"/>
    </row>
    <row r="1086" spans="1:15" x14ac:dyDescent="0.3">
      <c r="A1086" s="11" t="str">
        <f t="shared" si="16"/>
        <v>DISTRIBUCION VOLUMEN X CRITERIO (Consumiciones)GinebraLEVANTE</v>
      </c>
      <c r="B1086" s="11" t="s">
        <v>47</v>
      </c>
      <c r="C1086" s="11" t="s">
        <v>103</v>
      </c>
      <c r="D1086" s="11" t="s">
        <v>145</v>
      </c>
      <c r="E1086" s="12">
        <v>14.5828897326173</v>
      </c>
      <c r="F1086" s="12">
        <v>15.4248217098857</v>
      </c>
      <c r="G1086" s="12">
        <v>12.1440373159492</v>
      </c>
      <c r="H1086" s="12">
        <v>13.8388193374079</v>
      </c>
      <c r="I1086" s="12">
        <v>15.1986720570541</v>
      </c>
      <c r="J1086" s="12">
        <v>18.527875009259699</v>
      </c>
      <c r="K1086" s="12">
        <v>12.940116628076501</v>
      </c>
      <c r="L1086" s="12">
        <v>14.6570779132936</v>
      </c>
      <c r="M1086" s="12">
        <v>15.0742483306213</v>
      </c>
      <c r="N1086" s="12"/>
      <c r="O1086" s="12"/>
    </row>
    <row r="1087" spans="1:15" x14ac:dyDescent="0.3">
      <c r="A1087" s="11" t="str">
        <f t="shared" si="16"/>
        <v>DISTRIBUCION VOLUMEN X CRITERIO (Consumiciones)GinebraANDALUCIA</v>
      </c>
      <c r="B1087" s="11" t="s">
        <v>47</v>
      </c>
      <c r="C1087" s="11" t="s">
        <v>103</v>
      </c>
      <c r="D1087" s="11" t="s">
        <v>146</v>
      </c>
      <c r="E1087" s="12">
        <v>22.200913560925599</v>
      </c>
      <c r="F1087" s="12">
        <v>30.517728938605</v>
      </c>
      <c r="G1087" s="12">
        <v>25.0140777790266</v>
      </c>
      <c r="H1087" s="12">
        <v>25.938638863476999</v>
      </c>
      <c r="I1087" s="12">
        <v>21.4668352809914</v>
      </c>
      <c r="J1087" s="12">
        <v>27.752134397841299</v>
      </c>
      <c r="K1087" s="12">
        <v>33.272686733556299</v>
      </c>
      <c r="L1087" s="12">
        <v>28.650739403777798</v>
      </c>
      <c r="M1087" s="12">
        <v>23.3970068598551</v>
      </c>
      <c r="N1087" s="12"/>
      <c r="O1087" s="12"/>
    </row>
    <row r="1088" spans="1:15" x14ac:dyDescent="0.3">
      <c r="A1088" s="11" t="str">
        <f t="shared" si="16"/>
        <v>DISTRIBUCION VOLUMEN X CRITERIO (Consumiciones)GinebraMDD AM</v>
      </c>
      <c r="B1088" s="11" t="s">
        <v>47</v>
      </c>
      <c r="C1088" s="11" t="s">
        <v>103</v>
      </c>
      <c r="D1088" s="11" t="s">
        <v>147</v>
      </c>
      <c r="E1088" s="12">
        <v>13.407607064956901</v>
      </c>
      <c r="F1088" s="12">
        <v>9.1259614700760192</v>
      </c>
      <c r="G1088" s="12">
        <v>10.5177868944588</v>
      </c>
      <c r="H1088" s="12">
        <v>9.7736137857877701</v>
      </c>
      <c r="I1088" s="12">
        <v>9.7333389968008408</v>
      </c>
      <c r="J1088" s="12">
        <v>7.1061484897935099</v>
      </c>
      <c r="K1088" s="12">
        <v>6.7588491553040004</v>
      </c>
      <c r="L1088" s="12">
        <v>11.3955578813964</v>
      </c>
      <c r="M1088" s="12">
        <v>12.397462710071</v>
      </c>
      <c r="N1088" s="12"/>
      <c r="O1088" s="12"/>
    </row>
    <row r="1089" spans="1:15" x14ac:dyDescent="0.3">
      <c r="A1089" s="11" t="str">
        <f t="shared" si="16"/>
        <v>DISTRIBUCION VOLUMEN X CRITERIO (Consumiciones)GinebraRTO CENTRO</v>
      </c>
      <c r="B1089" s="11" t="s">
        <v>47</v>
      </c>
      <c r="C1089" s="11" t="s">
        <v>103</v>
      </c>
      <c r="D1089" s="11" t="s">
        <v>148</v>
      </c>
      <c r="E1089" s="12">
        <v>12.689118644831</v>
      </c>
      <c r="F1089" s="12">
        <v>10.7863835507977</v>
      </c>
      <c r="G1089" s="12">
        <v>12.337606777565499</v>
      </c>
      <c r="H1089" s="12">
        <v>8.5216444129613702</v>
      </c>
      <c r="I1089" s="12">
        <v>9.8517208880597398</v>
      </c>
      <c r="J1089" s="12">
        <v>11.8784067477969</v>
      </c>
      <c r="K1089" s="12">
        <v>13.4220049738444</v>
      </c>
      <c r="L1089" s="12">
        <v>14.395767919060701</v>
      </c>
      <c r="M1089" s="12">
        <v>12.376791974826</v>
      </c>
      <c r="N1089" s="12"/>
      <c r="O1089" s="12"/>
    </row>
    <row r="1090" spans="1:15" x14ac:dyDescent="0.3">
      <c r="A1090" s="11" t="str">
        <f t="shared" si="16"/>
        <v>DISTRIBUCION VOLUMEN X CRITERIO (Consumiciones)GinebraNORTE-CENTRO</v>
      </c>
      <c r="B1090" s="11" t="s">
        <v>47</v>
      </c>
      <c r="C1090" s="11" t="s">
        <v>103</v>
      </c>
      <c r="D1090" s="11" t="s">
        <v>149</v>
      </c>
      <c r="E1090" s="12">
        <v>12.083683504118699</v>
      </c>
      <c r="F1090" s="12">
        <v>13.2281477779743</v>
      </c>
      <c r="G1090" s="12">
        <v>13.8792008542205</v>
      </c>
      <c r="H1090" s="12">
        <v>22.646032599216198</v>
      </c>
      <c r="I1090" s="12">
        <v>20.199347047055401</v>
      </c>
      <c r="J1090" s="12">
        <v>11.5227133301065</v>
      </c>
      <c r="K1090" s="12">
        <v>6.5862807649429698</v>
      </c>
      <c r="L1090" s="12">
        <v>10.144196196538299</v>
      </c>
      <c r="M1090" s="12">
        <v>10.6654694842815</v>
      </c>
      <c r="N1090" s="12"/>
      <c r="O1090" s="12"/>
    </row>
    <row r="1091" spans="1:15" x14ac:dyDescent="0.3">
      <c r="A1091" s="11" t="str">
        <f t="shared" si="16"/>
        <v>DISTRIBUCION VOLUMEN X CRITERIO (Consumiciones)GinebraNOROESTE</v>
      </c>
      <c r="B1091" s="11" t="s">
        <v>47</v>
      </c>
      <c r="C1091" s="11" t="s">
        <v>103</v>
      </c>
      <c r="D1091" s="11" t="s">
        <v>150</v>
      </c>
      <c r="E1091" s="12">
        <v>10.8668398336825</v>
      </c>
      <c r="F1091" s="12">
        <v>6.7936038991895398</v>
      </c>
      <c r="G1091" s="12">
        <v>8.7346788243228008</v>
      </c>
      <c r="H1091" s="12">
        <v>6.2618338571942198</v>
      </c>
      <c r="I1091" s="12">
        <v>8.39465088297524</v>
      </c>
      <c r="J1091" s="12">
        <v>7.2518895111543902</v>
      </c>
      <c r="K1091" s="12">
        <v>11.230786381957</v>
      </c>
      <c r="L1091" s="12">
        <v>4.13222938960919</v>
      </c>
      <c r="M1091" s="12">
        <v>8.88810120427339</v>
      </c>
      <c r="N1091" s="12"/>
      <c r="O1091" s="12"/>
    </row>
    <row r="1092" spans="1:15" x14ac:dyDescent="0.3">
      <c r="A1092" s="11" t="str">
        <f t="shared" ref="A1092:A1155" si="17">B1092&amp;C1092&amp;D1092</f>
        <v>DISTRIBUCION VOLUMEN X CRITERIO (Consumiciones)Ginebra&lt;2MIL</v>
      </c>
      <c r="B1092" s="11" t="s">
        <v>47</v>
      </c>
      <c r="C1092" s="11" t="s">
        <v>103</v>
      </c>
      <c r="D1092" s="11" t="s">
        <v>151</v>
      </c>
      <c r="E1092" s="12">
        <v>6.2023398224249302</v>
      </c>
      <c r="F1092" s="12">
        <v>5.4933545982831502</v>
      </c>
      <c r="G1092" s="12">
        <v>7.2882853770934002</v>
      </c>
      <c r="H1092" s="12">
        <v>5.3861437312896197</v>
      </c>
      <c r="I1092" s="12">
        <v>5.2482470236305403</v>
      </c>
      <c r="J1092" s="12">
        <v>6.0546302282948004</v>
      </c>
      <c r="K1092" s="12">
        <v>5.9954729440013699</v>
      </c>
      <c r="L1092" s="12">
        <v>7.9189201216082497</v>
      </c>
      <c r="M1092" s="12">
        <v>6.9093134343202696</v>
      </c>
      <c r="N1092" s="12"/>
      <c r="O1092" s="12"/>
    </row>
    <row r="1093" spans="1:15" x14ac:dyDescent="0.3">
      <c r="A1093" s="11" t="str">
        <f t="shared" si="17"/>
        <v>DISTRIBUCION VOLUMEN X CRITERIO (Consumiciones)Ginebra2-5MIL</v>
      </c>
      <c r="B1093" s="11" t="s">
        <v>47</v>
      </c>
      <c r="C1093" s="11" t="s">
        <v>103</v>
      </c>
      <c r="D1093" s="11" t="s">
        <v>152</v>
      </c>
      <c r="E1093" s="12">
        <v>7.1741183162946198</v>
      </c>
      <c r="F1093" s="12">
        <v>8.0077074953283596</v>
      </c>
      <c r="G1093" s="12">
        <v>5.3862559008654598</v>
      </c>
      <c r="H1093" s="12">
        <v>4.8272198827453403</v>
      </c>
      <c r="I1093" s="12">
        <v>6.1139542932938804</v>
      </c>
      <c r="J1093" s="12">
        <v>5.4689734680917299</v>
      </c>
      <c r="K1093" s="12">
        <v>5.6235262841951803</v>
      </c>
      <c r="L1093" s="12">
        <v>5.0543374557674898</v>
      </c>
      <c r="M1093" s="12">
        <v>5.79044703711173</v>
      </c>
      <c r="N1093" s="12"/>
      <c r="O1093" s="12"/>
    </row>
    <row r="1094" spans="1:15" x14ac:dyDescent="0.3">
      <c r="A1094" s="11" t="str">
        <f t="shared" si="17"/>
        <v>DISTRIBUCION VOLUMEN X CRITERIO (Consumiciones)Ginebra5-10MIL</v>
      </c>
      <c r="B1094" s="11" t="s">
        <v>47</v>
      </c>
      <c r="C1094" s="11" t="s">
        <v>103</v>
      </c>
      <c r="D1094" s="11" t="s">
        <v>153</v>
      </c>
      <c r="E1094" s="12">
        <v>9.5993464193438491</v>
      </c>
      <c r="F1094" s="12">
        <v>10.043692170969701</v>
      </c>
      <c r="G1094" s="12">
        <v>9.1021622457008</v>
      </c>
      <c r="H1094" s="12">
        <v>8.2772250442285706</v>
      </c>
      <c r="I1094" s="12">
        <v>6.9369836904752402</v>
      </c>
      <c r="J1094" s="12">
        <v>11.2124947588495</v>
      </c>
      <c r="K1094" s="12">
        <v>9.8818797701740806</v>
      </c>
      <c r="L1094" s="12">
        <v>8.4841012167944694</v>
      </c>
      <c r="M1094" s="12">
        <v>10.5911907636458</v>
      </c>
      <c r="N1094" s="12"/>
      <c r="O1094" s="12"/>
    </row>
    <row r="1095" spans="1:15" x14ac:dyDescent="0.3">
      <c r="A1095" s="11" t="str">
        <f t="shared" si="17"/>
        <v>DISTRIBUCION VOLUMEN X CRITERIO (Consumiciones)Ginebra10-30MIL</v>
      </c>
      <c r="B1095" s="11" t="s">
        <v>47</v>
      </c>
      <c r="C1095" s="11" t="s">
        <v>103</v>
      </c>
      <c r="D1095" s="11" t="s">
        <v>154</v>
      </c>
      <c r="E1095" s="12">
        <v>15.800891321538799</v>
      </c>
      <c r="F1095" s="12">
        <v>17.379338298371799</v>
      </c>
      <c r="G1095" s="12">
        <v>21.946512869506599</v>
      </c>
      <c r="H1095" s="12">
        <v>29.3802731670505</v>
      </c>
      <c r="I1095" s="12">
        <v>27.267581597039001</v>
      </c>
      <c r="J1095" s="12">
        <v>21.598315352201698</v>
      </c>
      <c r="K1095" s="12">
        <v>24.378509561787201</v>
      </c>
      <c r="L1095" s="12">
        <v>21.681921097037399</v>
      </c>
      <c r="M1095" s="12">
        <v>19.503471368462399</v>
      </c>
      <c r="N1095" s="12"/>
      <c r="O1095" s="12"/>
    </row>
    <row r="1096" spans="1:15" x14ac:dyDescent="0.3">
      <c r="A1096" s="11" t="str">
        <f t="shared" si="17"/>
        <v>DISTRIBUCION VOLUMEN X CRITERIO (Consumiciones)Ginebra30-100MIL</v>
      </c>
      <c r="B1096" s="11" t="s">
        <v>47</v>
      </c>
      <c r="C1096" s="11" t="s">
        <v>103</v>
      </c>
      <c r="D1096" s="11" t="s">
        <v>155</v>
      </c>
      <c r="E1096" s="12">
        <v>22.674254096021802</v>
      </c>
      <c r="F1096" s="12">
        <v>20.2954225181469</v>
      </c>
      <c r="G1096" s="12">
        <v>16.133324435202901</v>
      </c>
      <c r="H1096" s="12">
        <v>17.3626600504757</v>
      </c>
      <c r="I1096" s="12">
        <v>23.822188708700001</v>
      </c>
      <c r="J1096" s="12">
        <v>21.540786758714301</v>
      </c>
      <c r="K1096" s="12">
        <v>22.5775919732442</v>
      </c>
      <c r="L1096" s="12">
        <v>20.660773152202498</v>
      </c>
      <c r="M1096" s="12">
        <v>22.8621426065239</v>
      </c>
      <c r="N1096" s="12"/>
      <c r="O1096" s="12"/>
    </row>
    <row r="1097" spans="1:15" x14ac:dyDescent="0.3">
      <c r="A1097" s="11" t="str">
        <f t="shared" si="17"/>
        <v>DISTRIBUCION VOLUMEN X CRITERIO (Consumiciones)Ginebra100-200MIL</v>
      </c>
      <c r="B1097" s="11" t="s">
        <v>47</v>
      </c>
      <c r="C1097" s="11" t="s">
        <v>103</v>
      </c>
      <c r="D1097" s="11" t="s">
        <v>156</v>
      </c>
      <c r="E1097" s="12">
        <v>10.7192236064658</v>
      </c>
      <c r="F1097" s="12">
        <v>10.1304093607738</v>
      </c>
      <c r="G1097" s="12">
        <v>10.953151343149401</v>
      </c>
      <c r="H1097" s="12">
        <v>10.5208826492292</v>
      </c>
      <c r="I1097" s="12">
        <v>9.0025329998616392</v>
      </c>
      <c r="J1097" s="12">
        <v>13.5026995071341</v>
      </c>
      <c r="K1097" s="12">
        <v>10.0716833890747</v>
      </c>
      <c r="L1097" s="12">
        <v>7.7074113035862997</v>
      </c>
      <c r="M1097" s="12">
        <v>7.1297239205328804</v>
      </c>
      <c r="N1097" s="12"/>
      <c r="O1097" s="12"/>
    </row>
    <row r="1098" spans="1:15" x14ac:dyDescent="0.3">
      <c r="A1098" s="11" t="str">
        <f t="shared" si="17"/>
        <v>DISTRIBUCION VOLUMEN X CRITERIO (Consumiciones)Ginebra200-500MIL</v>
      </c>
      <c r="B1098" s="11" t="s">
        <v>47</v>
      </c>
      <c r="C1098" s="11" t="s">
        <v>103</v>
      </c>
      <c r="D1098" s="11" t="s">
        <v>157</v>
      </c>
      <c r="E1098" s="12">
        <v>11.2414678179072</v>
      </c>
      <c r="F1098" s="12">
        <v>10.6197906275195</v>
      </c>
      <c r="G1098" s="12">
        <v>10.829338541081301</v>
      </c>
      <c r="H1098" s="12">
        <v>7.5276566510161</v>
      </c>
      <c r="I1098" s="12">
        <v>9.8921950548676403</v>
      </c>
      <c r="J1098" s="12">
        <v>7.7229062188272897</v>
      </c>
      <c r="K1098" s="12">
        <v>8.8804304948117707</v>
      </c>
      <c r="L1098" s="12">
        <v>11.6962410377997</v>
      </c>
      <c r="M1098" s="12">
        <v>11.766079771025099</v>
      </c>
      <c r="N1098" s="12"/>
      <c r="O1098" s="12"/>
    </row>
    <row r="1099" spans="1:15" x14ac:dyDescent="0.3">
      <c r="A1099" s="11" t="str">
        <f t="shared" si="17"/>
        <v>DISTRIBUCION VOLUMEN X CRITERIO (Consumiciones)Ginebra&gt;500MIL</v>
      </c>
      <c r="B1099" s="11" t="s">
        <v>47</v>
      </c>
      <c r="C1099" s="11" t="s">
        <v>103</v>
      </c>
      <c r="D1099" s="11" t="s">
        <v>158</v>
      </c>
      <c r="E1099" s="12">
        <v>16.588372384746901</v>
      </c>
      <c r="F1099" s="12">
        <v>18.0303025534933</v>
      </c>
      <c r="G1099" s="12">
        <v>18.3609713948522</v>
      </c>
      <c r="H1099" s="12">
        <v>16.717937400107498</v>
      </c>
      <c r="I1099" s="12">
        <v>11.7163208376773</v>
      </c>
      <c r="J1099" s="12">
        <v>12.8991922694919</v>
      </c>
      <c r="K1099" s="12">
        <v>12.590866992539199</v>
      </c>
      <c r="L1099" s="12">
        <v>16.7962492257086</v>
      </c>
      <c r="M1099" s="12">
        <v>15.447625572920799</v>
      </c>
      <c r="N1099" s="12"/>
      <c r="O1099" s="12"/>
    </row>
    <row r="1100" spans="1:15" x14ac:dyDescent="0.3">
      <c r="A1100" s="11" t="str">
        <f t="shared" si="17"/>
        <v>DISTRIBUCION VOLUMEN X CRITERIO (Consumiciones)GinebraDE 15 A 19 AÑOS</v>
      </c>
      <c r="B1100" s="11" t="s">
        <v>47</v>
      </c>
      <c r="C1100" s="11" t="s">
        <v>103</v>
      </c>
      <c r="D1100" s="11" t="s">
        <v>159</v>
      </c>
      <c r="E1100" s="12">
        <v>0.30760881102448701</v>
      </c>
      <c r="F1100" s="12">
        <v>2.11159063544982</v>
      </c>
      <c r="G1100" s="12">
        <v>3.4678655726649401</v>
      </c>
      <c r="H1100" s="12">
        <v>0.73848864651671098</v>
      </c>
      <c r="I1100" s="12">
        <v>4.0008377445997603</v>
      </c>
      <c r="J1100" s="12">
        <v>4.1204065766279596</v>
      </c>
      <c r="K1100" s="12">
        <v>1.2254043392504901</v>
      </c>
      <c r="L1100" s="12" t="s">
        <v>134</v>
      </c>
      <c r="M1100" s="12">
        <v>3.6437549901785</v>
      </c>
      <c r="N1100" s="12"/>
      <c r="O1100" s="12"/>
    </row>
    <row r="1101" spans="1:15" x14ac:dyDescent="0.3">
      <c r="A1101" s="11" t="str">
        <f t="shared" si="17"/>
        <v>DISTRIBUCION VOLUMEN X CRITERIO (Consumiciones)GinebraDE 20 A 24 AÑOS</v>
      </c>
      <c r="B1101" s="11" t="s">
        <v>47</v>
      </c>
      <c r="C1101" s="11" t="s">
        <v>103</v>
      </c>
      <c r="D1101" s="11" t="s">
        <v>160</v>
      </c>
      <c r="E1101" s="12">
        <v>2.0258918844158398</v>
      </c>
      <c r="F1101" s="12">
        <v>2.8816132242140999</v>
      </c>
      <c r="G1101" s="12">
        <v>1.9755521524109201</v>
      </c>
      <c r="H1101" s="12">
        <v>2.4682490469054201</v>
      </c>
      <c r="I1101" s="12">
        <v>1.21482471497969</v>
      </c>
      <c r="J1101" s="12">
        <v>4.35541005394699</v>
      </c>
      <c r="K1101" s="12">
        <v>3.5645939456307398</v>
      </c>
      <c r="L1101" s="12">
        <v>4.6774141871542403</v>
      </c>
      <c r="M1101" s="12">
        <v>3.3092067929970401</v>
      </c>
      <c r="N1101" s="12"/>
      <c r="O1101" s="12"/>
    </row>
    <row r="1102" spans="1:15" x14ac:dyDescent="0.3">
      <c r="A1102" s="11" t="str">
        <f t="shared" si="17"/>
        <v>DISTRIBUCION VOLUMEN X CRITERIO (Consumiciones)GinebraDE 25 A 34 AÑOS</v>
      </c>
      <c r="B1102" s="11" t="s">
        <v>47</v>
      </c>
      <c r="C1102" s="11" t="s">
        <v>103</v>
      </c>
      <c r="D1102" s="11" t="s">
        <v>161</v>
      </c>
      <c r="E1102" s="12">
        <v>11.2965838188244</v>
      </c>
      <c r="F1102" s="12">
        <v>14.28570979008</v>
      </c>
      <c r="G1102" s="12">
        <v>10.7660306845004</v>
      </c>
      <c r="H1102" s="12">
        <v>8.4117297376186695</v>
      </c>
      <c r="I1102" s="12">
        <v>8.7138769953734805</v>
      </c>
      <c r="J1102" s="12">
        <v>11.247562820087801</v>
      </c>
      <c r="K1102" s="12">
        <v>8.3739842209072997</v>
      </c>
      <c r="L1102" s="12">
        <v>9.9848790681447603</v>
      </c>
      <c r="M1102" s="12">
        <v>7.4948019261743699</v>
      </c>
      <c r="N1102" s="12"/>
      <c r="O1102" s="12"/>
    </row>
    <row r="1103" spans="1:15" x14ac:dyDescent="0.3">
      <c r="A1103" s="11" t="str">
        <f t="shared" si="17"/>
        <v>DISTRIBUCION VOLUMEN X CRITERIO (Consumiciones)GinebraDE 35 A 49 AÑOS</v>
      </c>
      <c r="B1103" s="11" t="s">
        <v>47</v>
      </c>
      <c r="C1103" s="11" t="s">
        <v>103</v>
      </c>
      <c r="D1103" s="11" t="s">
        <v>162</v>
      </c>
      <c r="E1103" s="12">
        <v>24.868298259584201</v>
      </c>
      <c r="F1103" s="12">
        <v>25.373230709390398</v>
      </c>
      <c r="G1103" s="12">
        <v>14.314565302911101</v>
      </c>
      <c r="H1103" s="12">
        <v>18.025102606727</v>
      </c>
      <c r="I1103" s="12">
        <v>19.0002956498261</v>
      </c>
      <c r="J1103" s="12">
        <v>24.1950060376615</v>
      </c>
      <c r="K1103" s="12">
        <v>19.378303747534499</v>
      </c>
      <c r="L1103" s="12">
        <v>18.153804529693598</v>
      </c>
      <c r="M1103" s="12">
        <v>22.9268512353541</v>
      </c>
      <c r="N1103" s="12"/>
      <c r="O1103" s="12"/>
    </row>
    <row r="1104" spans="1:15" x14ac:dyDescent="0.3">
      <c r="A1104" s="11" t="str">
        <f t="shared" si="17"/>
        <v>DISTRIBUCION VOLUMEN X CRITERIO (Consumiciones)GinebraDE 50 A 59 AÑOS</v>
      </c>
      <c r="B1104" s="11" t="s">
        <v>47</v>
      </c>
      <c r="C1104" s="11" t="s">
        <v>103</v>
      </c>
      <c r="D1104" s="11" t="s">
        <v>163</v>
      </c>
      <c r="E1104" s="12">
        <v>25.125039114210701</v>
      </c>
      <c r="F1104" s="12">
        <v>23.470166655862201</v>
      </c>
      <c r="G1104" s="12">
        <v>25.824083960885702</v>
      </c>
      <c r="H1104" s="12">
        <v>20.944843322286602</v>
      </c>
      <c r="I1104" s="12">
        <v>21.761875303062101</v>
      </c>
      <c r="J1104" s="12">
        <v>25.490165336271499</v>
      </c>
      <c r="K1104" s="12">
        <v>28.004587942714998</v>
      </c>
      <c r="L1104" s="12">
        <v>27.215247666446</v>
      </c>
      <c r="M1104" s="12">
        <v>25.940910761104099</v>
      </c>
      <c r="N1104" s="12"/>
      <c r="O1104" s="12"/>
    </row>
    <row r="1105" spans="1:15" x14ac:dyDescent="0.3">
      <c r="A1105" s="11" t="str">
        <f t="shared" si="17"/>
        <v>DISTRIBUCION VOLUMEN X CRITERIO (Consumiciones)GinebraDE 60 A 75 AÑOS</v>
      </c>
      <c r="B1105" s="11" t="s">
        <v>47</v>
      </c>
      <c r="C1105" s="11" t="s">
        <v>103</v>
      </c>
      <c r="D1105" s="11" t="s">
        <v>164</v>
      </c>
      <c r="E1105" s="12">
        <v>36.376592769718002</v>
      </c>
      <c r="F1105" s="12">
        <v>31.8777059785013</v>
      </c>
      <c r="G1105" s="12">
        <v>43.651912161402699</v>
      </c>
      <c r="H1105" s="12">
        <v>49.411590911517898</v>
      </c>
      <c r="I1105" s="12">
        <v>45.308272769978103</v>
      </c>
      <c r="J1105" s="12">
        <v>30.591453490588201</v>
      </c>
      <c r="K1105" s="12">
        <v>39.453091501586499</v>
      </c>
      <c r="L1105" s="12">
        <v>39.968610049056302</v>
      </c>
      <c r="M1105" s="12">
        <v>36.6844770569205</v>
      </c>
      <c r="N1105" s="12"/>
      <c r="O1105" s="12"/>
    </row>
    <row r="1106" spans="1:15" x14ac:dyDescent="0.3">
      <c r="A1106" s="11" t="str">
        <f t="shared" si="17"/>
        <v>DISTRIBUCION VOLUMEN X CRITERIO (Consumiciones)GinebraNIVEL ALTO</v>
      </c>
      <c r="B1106" s="11" t="s">
        <v>47</v>
      </c>
      <c r="C1106" s="11" t="s">
        <v>103</v>
      </c>
      <c r="D1106" s="11" t="s">
        <v>165</v>
      </c>
      <c r="E1106" s="12">
        <v>20.111187744076101</v>
      </c>
      <c r="F1106" s="12">
        <v>21.833818697001501</v>
      </c>
      <c r="G1106" s="12">
        <v>28.001966955153399</v>
      </c>
      <c r="H1106" s="12">
        <v>35.434301437740103</v>
      </c>
      <c r="I1106" s="12">
        <v>26.803074926413501</v>
      </c>
      <c r="J1106" s="12">
        <v>28.787318249847701</v>
      </c>
      <c r="K1106" s="12">
        <v>15.911225452362601</v>
      </c>
      <c r="L1106" s="12">
        <v>17.9234572911549</v>
      </c>
      <c r="M1106" s="12">
        <v>17.758338605540398</v>
      </c>
      <c r="N1106" s="12"/>
      <c r="O1106" s="12"/>
    </row>
    <row r="1107" spans="1:15" x14ac:dyDescent="0.3">
      <c r="A1107" s="11" t="str">
        <f t="shared" si="17"/>
        <v>DISTRIBUCION VOLUMEN X CRITERIO (Consumiciones)GinebraNIVEL MEDIO ALTO</v>
      </c>
      <c r="B1107" s="11" t="s">
        <v>47</v>
      </c>
      <c r="C1107" s="11" t="s">
        <v>103</v>
      </c>
      <c r="D1107" s="11" t="s">
        <v>166</v>
      </c>
      <c r="E1107" s="12">
        <v>18.845821775208499</v>
      </c>
      <c r="F1107" s="12">
        <v>16.025315276588099</v>
      </c>
      <c r="G1107" s="12">
        <v>17.4274825783972</v>
      </c>
      <c r="H1107" s="12">
        <v>13.3998725647588</v>
      </c>
      <c r="I1107" s="12">
        <v>14.0750429070747</v>
      </c>
      <c r="J1107" s="12">
        <v>14.569168442484701</v>
      </c>
      <c r="K1107" s="12">
        <v>14.876442843666901</v>
      </c>
      <c r="L1107" s="12">
        <v>15.4156520779489</v>
      </c>
      <c r="M1107" s="12">
        <v>18.698141512483399</v>
      </c>
      <c r="N1107" s="12"/>
      <c r="O1107" s="12"/>
    </row>
    <row r="1108" spans="1:15" x14ac:dyDescent="0.3">
      <c r="A1108" s="11" t="str">
        <f t="shared" si="17"/>
        <v>DISTRIBUCION VOLUMEN X CRITERIO (Consumiciones)GinebraNIVEL MEDIO</v>
      </c>
      <c r="B1108" s="11" t="s">
        <v>47</v>
      </c>
      <c r="C1108" s="11" t="s">
        <v>103</v>
      </c>
      <c r="D1108" s="11" t="s">
        <v>167</v>
      </c>
      <c r="E1108" s="12">
        <v>27.051590322926</v>
      </c>
      <c r="F1108" s="12">
        <v>25.3212557817229</v>
      </c>
      <c r="G1108" s="12">
        <v>23.961482803192101</v>
      </c>
      <c r="H1108" s="12">
        <v>20.631060738198901</v>
      </c>
      <c r="I1108" s="12">
        <v>25.506593664009699</v>
      </c>
      <c r="J1108" s="12">
        <v>21.8183897315884</v>
      </c>
      <c r="K1108" s="12">
        <v>22.198747963296501</v>
      </c>
      <c r="L1108" s="12">
        <v>20.340590312635701</v>
      </c>
      <c r="M1108" s="12">
        <v>22.904981475904901</v>
      </c>
      <c r="N1108" s="12"/>
      <c r="O1108" s="12"/>
    </row>
    <row r="1109" spans="1:15" x14ac:dyDescent="0.3">
      <c r="A1109" s="11" t="str">
        <f t="shared" si="17"/>
        <v>DISTRIBUCION VOLUMEN X CRITERIO (Consumiciones)GinebraNIVEL MEDIO BAJO</v>
      </c>
      <c r="B1109" s="11" t="s">
        <v>47</v>
      </c>
      <c r="C1109" s="11" t="s">
        <v>103</v>
      </c>
      <c r="D1109" s="11" t="s">
        <v>168</v>
      </c>
      <c r="E1109" s="12">
        <v>16.6643447031432</v>
      </c>
      <c r="F1109" s="12">
        <v>17.558273536151798</v>
      </c>
      <c r="G1109" s="12">
        <v>17.088871248735501</v>
      </c>
      <c r="H1109" s="12">
        <v>15.4230956796606</v>
      </c>
      <c r="I1109" s="12">
        <v>15.6365197767865</v>
      </c>
      <c r="J1109" s="12">
        <v>16.145037646383599</v>
      </c>
      <c r="K1109" s="12">
        <v>29.861890060886701</v>
      </c>
      <c r="L1109" s="12">
        <v>23.696475995186901</v>
      </c>
      <c r="M1109" s="12">
        <v>17.916239594873499</v>
      </c>
      <c r="N1109" s="12"/>
      <c r="O1109" s="12"/>
    </row>
    <row r="1110" spans="1:15" x14ac:dyDescent="0.3">
      <c r="A1110" s="11" t="str">
        <f t="shared" si="17"/>
        <v>DISTRIBUCION VOLUMEN X CRITERIO (Consumiciones)GinebraNIVEL BAJO</v>
      </c>
      <c r="B1110" s="11" t="s">
        <v>47</v>
      </c>
      <c r="C1110" s="11" t="s">
        <v>103</v>
      </c>
      <c r="D1110" s="11" t="s">
        <v>169</v>
      </c>
      <c r="E1110" s="12">
        <v>17.327064644475399</v>
      </c>
      <c r="F1110" s="12">
        <v>19.261355590199901</v>
      </c>
      <c r="G1110" s="12">
        <v>13.5202034393616</v>
      </c>
      <c r="H1110" s="12">
        <v>15.1116766989289</v>
      </c>
      <c r="I1110" s="12">
        <v>17.978772931260799</v>
      </c>
      <c r="J1110" s="12">
        <v>18.6800787377224</v>
      </c>
      <c r="K1110" s="12">
        <v>17.151659377411899</v>
      </c>
      <c r="L1110" s="12">
        <v>22.623770923667301</v>
      </c>
      <c r="M1110" s="12">
        <v>22.722298811197899</v>
      </c>
      <c r="N1110" s="12"/>
      <c r="O1110" s="12"/>
    </row>
    <row r="1111" spans="1:15" x14ac:dyDescent="0.3">
      <c r="A1111" s="11" t="str">
        <f t="shared" si="17"/>
        <v>DISTRIBUCION VOLUMEN X CRITERIO (Consumiciones)GinebraHOMBRE</v>
      </c>
      <c r="B1111" s="11" t="s">
        <v>47</v>
      </c>
      <c r="C1111" s="11" t="s">
        <v>103</v>
      </c>
      <c r="D1111" s="11" t="s">
        <v>170</v>
      </c>
      <c r="E1111" s="12">
        <v>63.937042317785199</v>
      </c>
      <c r="F1111" s="12">
        <v>62.250190862155698</v>
      </c>
      <c r="G1111" s="12">
        <v>67.937296279644798</v>
      </c>
      <c r="H1111" s="12">
        <v>71.381390895143596</v>
      </c>
      <c r="I1111" s="12">
        <v>71.296691539662703</v>
      </c>
      <c r="J1111" s="12">
        <v>64.023232950169003</v>
      </c>
      <c r="K1111" s="12">
        <v>76.493336763570895</v>
      </c>
      <c r="L1111" s="12">
        <v>68.927686524125804</v>
      </c>
      <c r="M1111" s="12">
        <v>62.121444022974899</v>
      </c>
      <c r="N1111" s="12"/>
      <c r="O1111" s="12"/>
    </row>
    <row r="1112" spans="1:15" x14ac:dyDescent="0.3">
      <c r="A1112" s="11" t="str">
        <f t="shared" si="17"/>
        <v>DISTRIBUCION VOLUMEN X CRITERIO (Consumiciones)GinebraMUJER</v>
      </c>
      <c r="B1112" s="11" t="s">
        <v>47</v>
      </c>
      <c r="C1112" s="11" t="s">
        <v>103</v>
      </c>
      <c r="D1112" s="11" t="s">
        <v>171</v>
      </c>
      <c r="E1112" s="12">
        <v>36.062948492385502</v>
      </c>
      <c r="F1112" s="12">
        <v>37.749828019508499</v>
      </c>
      <c r="G1112" s="12">
        <v>32.062710745194998</v>
      </c>
      <c r="H1112" s="12">
        <v>28.618580627707601</v>
      </c>
      <c r="I1112" s="12">
        <v>28.703295843701799</v>
      </c>
      <c r="J1112" s="12">
        <v>35.9767598578578</v>
      </c>
      <c r="K1112" s="12">
        <v>23.506628934053701</v>
      </c>
      <c r="L1112" s="12">
        <v>31.072268976368999</v>
      </c>
      <c r="M1112" s="12">
        <v>37.878583604310997</v>
      </c>
      <c r="N1112" s="12"/>
      <c r="O1112" s="12"/>
    </row>
    <row r="1113" spans="1:15" x14ac:dyDescent="0.3">
      <c r="A1113" s="11" t="str">
        <f t="shared" si="17"/>
        <v>DISTRIBUCION VOLUMEN X CRITERIO (Consumiciones)RonT.ESPAÑA</v>
      </c>
      <c r="B1113" s="11" t="s">
        <v>47</v>
      </c>
      <c r="C1113" s="11" t="s">
        <v>104</v>
      </c>
      <c r="D1113" s="11" t="s">
        <v>142</v>
      </c>
      <c r="E1113" s="12">
        <v>100</v>
      </c>
      <c r="F1113" s="12">
        <v>100</v>
      </c>
      <c r="G1113" s="12">
        <v>100</v>
      </c>
      <c r="H1113" s="12">
        <v>100</v>
      </c>
      <c r="I1113" s="12">
        <v>100</v>
      </c>
      <c r="J1113" s="12">
        <v>100</v>
      </c>
      <c r="K1113" s="12">
        <v>100</v>
      </c>
      <c r="L1113" s="12">
        <v>100</v>
      </c>
      <c r="M1113" s="12">
        <v>100</v>
      </c>
      <c r="N1113" s="12"/>
      <c r="O1113" s="12"/>
    </row>
    <row r="1114" spans="1:15" x14ac:dyDescent="0.3">
      <c r="A1114" s="11" t="str">
        <f t="shared" si="17"/>
        <v>DISTRIBUCION VOLUMEN X CRITERIO (Consumiciones)RonBCN AM</v>
      </c>
      <c r="B1114" s="11" t="s">
        <v>47</v>
      </c>
      <c r="C1114" s="11" t="s">
        <v>104</v>
      </c>
      <c r="D1114" s="11" t="s">
        <v>143</v>
      </c>
      <c r="E1114" s="12">
        <v>2.1826319548929298</v>
      </c>
      <c r="F1114" s="12">
        <v>3.6205181924260099</v>
      </c>
      <c r="G1114" s="12">
        <v>1.94781025866184</v>
      </c>
      <c r="H1114" s="12">
        <v>1.9746847691704299</v>
      </c>
      <c r="I1114" s="12">
        <v>5.1079919521767199</v>
      </c>
      <c r="J1114" s="12">
        <v>2.1741014928651401</v>
      </c>
      <c r="K1114" s="12">
        <v>4.8138059900625398</v>
      </c>
      <c r="L1114" s="12">
        <v>4.0431625643770097</v>
      </c>
      <c r="M1114" s="12">
        <v>6.21951691960055</v>
      </c>
      <c r="N1114" s="12"/>
      <c r="O1114" s="12"/>
    </row>
    <row r="1115" spans="1:15" x14ac:dyDescent="0.3">
      <c r="A1115" s="11" t="str">
        <f t="shared" si="17"/>
        <v>DISTRIBUCION VOLUMEN X CRITERIO (Consumiciones)RonREST.CAT ARAGON</v>
      </c>
      <c r="B1115" s="11" t="s">
        <v>47</v>
      </c>
      <c r="C1115" s="11" t="s">
        <v>104</v>
      </c>
      <c r="D1115" s="11" t="s">
        <v>144</v>
      </c>
      <c r="E1115" s="12">
        <v>3.0588838736151001</v>
      </c>
      <c r="F1115" s="12">
        <v>12.454231639616699</v>
      </c>
      <c r="G1115" s="12">
        <v>7.7037609395493201</v>
      </c>
      <c r="H1115" s="12">
        <v>7.1159282886106503</v>
      </c>
      <c r="I1115" s="12">
        <v>9.8222318497775305</v>
      </c>
      <c r="J1115" s="12">
        <v>14.3117959578625</v>
      </c>
      <c r="K1115" s="12">
        <v>11.1574929842399</v>
      </c>
      <c r="L1115" s="12">
        <v>9.5774979082233305</v>
      </c>
      <c r="M1115" s="12">
        <v>4.1021801871012604</v>
      </c>
      <c r="N1115" s="12"/>
      <c r="O1115" s="12"/>
    </row>
    <row r="1116" spans="1:15" x14ac:dyDescent="0.3">
      <c r="A1116" s="11" t="str">
        <f t="shared" si="17"/>
        <v>DISTRIBUCION VOLUMEN X CRITERIO (Consumiciones)RonLEVANTE</v>
      </c>
      <c r="B1116" s="11" t="s">
        <v>47</v>
      </c>
      <c r="C1116" s="11" t="s">
        <v>104</v>
      </c>
      <c r="D1116" s="11" t="s">
        <v>145</v>
      </c>
      <c r="E1116" s="12">
        <v>8.6009010395294805</v>
      </c>
      <c r="F1116" s="12">
        <v>4.7913209651103497</v>
      </c>
      <c r="G1116" s="12">
        <v>7.4239975527551101</v>
      </c>
      <c r="H1116" s="12">
        <v>6.0149957468243596</v>
      </c>
      <c r="I1116" s="12">
        <v>5.6759812921711497</v>
      </c>
      <c r="J1116" s="12">
        <v>6.2443899268918797</v>
      </c>
      <c r="K1116" s="12">
        <v>5.27439782981003</v>
      </c>
      <c r="L1116" s="12">
        <v>4.9404350655874003</v>
      </c>
      <c r="M1116" s="12">
        <v>11.2974198207878</v>
      </c>
      <c r="N1116" s="12"/>
      <c r="O1116" s="12"/>
    </row>
    <row r="1117" spans="1:15" x14ac:dyDescent="0.3">
      <c r="A1117" s="11" t="str">
        <f t="shared" si="17"/>
        <v>DISTRIBUCION VOLUMEN X CRITERIO (Consumiciones)RonANDALUCIA</v>
      </c>
      <c r="B1117" s="11" t="s">
        <v>47</v>
      </c>
      <c r="C1117" s="11" t="s">
        <v>104</v>
      </c>
      <c r="D1117" s="11" t="s">
        <v>146</v>
      </c>
      <c r="E1117" s="12">
        <v>30.3918467605891</v>
      </c>
      <c r="F1117" s="12">
        <v>37.723711527678901</v>
      </c>
      <c r="G1117" s="12">
        <v>32.606815755227998</v>
      </c>
      <c r="H1117" s="12">
        <v>32.729601999524398</v>
      </c>
      <c r="I1117" s="12">
        <v>26.450709137613</v>
      </c>
      <c r="J1117" s="12">
        <v>33.073491522192299</v>
      </c>
      <c r="K1117" s="12">
        <v>31.4423529428073</v>
      </c>
      <c r="L1117" s="12">
        <v>29.839679801147302</v>
      </c>
      <c r="M1117" s="12">
        <v>26.068786152139801</v>
      </c>
      <c r="N1117" s="12"/>
      <c r="O1117" s="12"/>
    </row>
    <row r="1118" spans="1:15" x14ac:dyDescent="0.3">
      <c r="A1118" s="11" t="str">
        <f t="shared" si="17"/>
        <v>DISTRIBUCION VOLUMEN X CRITERIO (Consumiciones)RonMDD AM</v>
      </c>
      <c r="B1118" s="11" t="s">
        <v>47</v>
      </c>
      <c r="C1118" s="11" t="s">
        <v>104</v>
      </c>
      <c r="D1118" s="11" t="s">
        <v>147</v>
      </c>
      <c r="E1118" s="12">
        <v>15.6049484034712</v>
      </c>
      <c r="F1118" s="12">
        <v>9.3611340526451396</v>
      </c>
      <c r="G1118" s="12">
        <v>15.2092920727052</v>
      </c>
      <c r="H1118" s="12">
        <v>10.6032423644431</v>
      </c>
      <c r="I1118" s="12">
        <v>10.2567984818514</v>
      </c>
      <c r="J1118" s="12">
        <v>7.24743608701172</v>
      </c>
      <c r="K1118" s="12">
        <v>3.0969252638750602</v>
      </c>
      <c r="L1118" s="12">
        <v>8.1354872286530497</v>
      </c>
      <c r="M1118" s="12">
        <v>15.162732174336099</v>
      </c>
      <c r="N1118" s="12"/>
      <c r="O1118" s="12"/>
    </row>
    <row r="1119" spans="1:15" x14ac:dyDescent="0.3">
      <c r="A1119" s="11" t="str">
        <f t="shared" si="17"/>
        <v>DISTRIBUCION VOLUMEN X CRITERIO (Consumiciones)RonRTO CENTRO</v>
      </c>
      <c r="B1119" s="11" t="s">
        <v>47</v>
      </c>
      <c r="C1119" s="11" t="s">
        <v>104</v>
      </c>
      <c r="D1119" s="11" t="s">
        <v>148</v>
      </c>
      <c r="E1119" s="12">
        <v>17.208553701424002</v>
      </c>
      <c r="F1119" s="12">
        <v>11.538409810726</v>
      </c>
      <c r="G1119" s="12">
        <v>16.336838048058201</v>
      </c>
      <c r="H1119" s="12">
        <v>22.734124537237701</v>
      </c>
      <c r="I1119" s="12">
        <v>21.734353392913398</v>
      </c>
      <c r="J1119" s="12">
        <v>22.0092280937995</v>
      </c>
      <c r="K1119" s="12">
        <v>33.174911267702299</v>
      </c>
      <c r="L1119" s="12">
        <v>19.860728491067899</v>
      </c>
      <c r="M1119" s="12">
        <v>21.732959481428399</v>
      </c>
      <c r="N1119" s="12"/>
      <c r="O1119" s="12"/>
    </row>
    <row r="1120" spans="1:15" x14ac:dyDescent="0.3">
      <c r="A1120" s="11" t="str">
        <f t="shared" si="17"/>
        <v>DISTRIBUCION VOLUMEN X CRITERIO (Consumiciones)RonNORTE-CENTRO</v>
      </c>
      <c r="B1120" s="11" t="s">
        <v>47</v>
      </c>
      <c r="C1120" s="11" t="s">
        <v>104</v>
      </c>
      <c r="D1120" s="11" t="s">
        <v>149</v>
      </c>
      <c r="E1120" s="12">
        <v>14.8410690132069</v>
      </c>
      <c r="F1120" s="12">
        <v>10.973350356372499</v>
      </c>
      <c r="G1120" s="12">
        <v>15.124021295914501</v>
      </c>
      <c r="H1120" s="12">
        <v>14.115389221330901</v>
      </c>
      <c r="I1120" s="12">
        <v>14.1517081894381</v>
      </c>
      <c r="J1120" s="12">
        <v>7.6355403279294398</v>
      </c>
      <c r="K1120" s="12">
        <v>6.42660430281469</v>
      </c>
      <c r="L1120" s="12">
        <v>18.1961893981622</v>
      </c>
      <c r="M1120" s="12">
        <v>9.5677169081426907</v>
      </c>
      <c r="N1120" s="12"/>
      <c r="O1120" s="12"/>
    </row>
    <row r="1121" spans="1:15" x14ac:dyDescent="0.3">
      <c r="A1121" s="11" t="str">
        <f t="shared" si="17"/>
        <v>DISTRIBUCION VOLUMEN X CRITERIO (Consumiciones)RonNOROESTE</v>
      </c>
      <c r="B1121" s="11" t="s">
        <v>47</v>
      </c>
      <c r="C1121" s="11" t="s">
        <v>104</v>
      </c>
      <c r="D1121" s="11" t="s">
        <v>150</v>
      </c>
      <c r="E1121" s="12">
        <v>8.1112136962567796</v>
      </c>
      <c r="F1121" s="12">
        <v>9.5373155626947899</v>
      </c>
      <c r="G1121" s="12">
        <v>3.6474508773171599</v>
      </c>
      <c r="H1121" s="12">
        <v>4.7120416512684198</v>
      </c>
      <c r="I1121" s="12">
        <v>6.8002174831859996</v>
      </c>
      <c r="J1121" s="12">
        <v>7.3040235598332801</v>
      </c>
      <c r="K1121" s="12">
        <v>4.6135198149738397</v>
      </c>
      <c r="L1121" s="12">
        <v>5.4068161199523797</v>
      </c>
      <c r="M1121" s="12">
        <v>5.8487047919223896</v>
      </c>
      <c r="N1121" s="12"/>
      <c r="O1121" s="12"/>
    </row>
    <row r="1122" spans="1:15" x14ac:dyDescent="0.3">
      <c r="A1122" s="11" t="str">
        <f t="shared" si="17"/>
        <v>DISTRIBUCION VOLUMEN X CRITERIO (Consumiciones)Ron&lt;2MIL</v>
      </c>
      <c r="B1122" s="11" t="s">
        <v>47</v>
      </c>
      <c r="C1122" s="11" t="s">
        <v>104</v>
      </c>
      <c r="D1122" s="11" t="s">
        <v>151</v>
      </c>
      <c r="E1122" s="12">
        <v>12.472909922643201</v>
      </c>
      <c r="F1122" s="12">
        <v>10.324844229088701</v>
      </c>
      <c r="G1122" s="12">
        <v>7.6804896733756403</v>
      </c>
      <c r="H1122" s="12">
        <v>12.1047437577484</v>
      </c>
      <c r="I1122" s="12">
        <v>12.7135898320959</v>
      </c>
      <c r="J1122" s="12">
        <v>18.2304258394431</v>
      </c>
      <c r="K1122" s="12">
        <v>23.129344347851401</v>
      </c>
      <c r="L1122" s="12">
        <v>9.3081931071402106</v>
      </c>
      <c r="M1122" s="12">
        <v>7.7198947003627998</v>
      </c>
      <c r="N1122" s="12"/>
      <c r="O1122" s="12"/>
    </row>
    <row r="1123" spans="1:15" x14ac:dyDescent="0.3">
      <c r="A1123" s="11" t="str">
        <f t="shared" si="17"/>
        <v>DISTRIBUCION VOLUMEN X CRITERIO (Consumiciones)Ron2-5MIL</v>
      </c>
      <c r="B1123" s="11" t="s">
        <v>47</v>
      </c>
      <c r="C1123" s="11" t="s">
        <v>104</v>
      </c>
      <c r="D1123" s="11" t="s">
        <v>152</v>
      </c>
      <c r="E1123" s="12">
        <v>5.4634701895165598</v>
      </c>
      <c r="F1123" s="12">
        <v>9.3017144271519996</v>
      </c>
      <c r="G1123" s="12">
        <v>6.9706352062379704</v>
      </c>
      <c r="H1123" s="12">
        <v>3.9442465119327399</v>
      </c>
      <c r="I1123" s="12">
        <v>5.5554869341046702</v>
      </c>
      <c r="J1123" s="12">
        <v>7.0256783618941903</v>
      </c>
      <c r="K1123" s="12">
        <v>6.3186250149879797</v>
      </c>
      <c r="L1123" s="12">
        <v>4.4009303935107296</v>
      </c>
      <c r="M1123" s="12">
        <v>1.6802169198823</v>
      </c>
      <c r="N1123" s="12"/>
      <c r="O1123" s="12"/>
    </row>
    <row r="1124" spans="1:15" x14ac:dyDescent="0.3">
      <c r="A1124" s="11" t="str">
        <f t="shared" si="17"/>
        <v>DISTRIBUCION VOLUMEN X CRITERIO (Consumiciones)Ron5-10MIL</v>
      </c>
      <c r="B1124" s="11" t="s">
        <v>47</v>
      </c>
      <c r="C1124" s="11" t="s">
        <v>104</v>
      </c>
      <c r="D1124" s="11" t="s">
        <v>153</v>
      </c>
      <c r="E1124" s="12">
        <v>8.9828397847991592</v>
      </c>
      <c r="F1124" s="12">
        <v>8.2133954143872394</v>
      </c>
      <c r="G1124" s="12">
        <v>6.7797098450622704</v>
      </c>
      <c r="H1124" s="12">
        <v>12.2149591684844</v>
      </c>
      <c r="I1124" s="12">
        <v>7.8455343243526796</v>
      </c>
      <c r="J1124" s="12">
        <v>9.4722423415002392</v>
      </c>
      <c r="K1124" s="12">
        <v>10.4294428353305</v>
      </c>
      <c r="L1124" s="12">
        <v>12.310156613274501</v>
      </c>
      <c r="M1124" s="12">
        <v>9.9972294512153308</v>
      </c>
      <c r="N1124" s="12"/>
      <c r="O1124" s="12"/>
    </row>
    <row r="1125" spans="1:15" x14ac:dyDescent="0.3">
      <c r="A1125" s="11" t="str">
        <f t="shared" si="17"/>
        <v>DISTRIBUCION VOLUMEN X CRITERIO (Consumiciones)Ron10-30MIL</v>
      </c>
      <c r="B1125" s="11" t="s">
        <v>47</v>
      </c>
      <c r="C1125" s="11" t="s">
        <v>104</v>
      </c>
      <c r="D1125" s="11" t="s">
        <v>154</v>
      </c>
      <c r="E1125" s="12">
        <v>17.052519795133701</v>
      </c>
      <c r="F1125" s="12">
        <v>19.666440618890999</v>
      </c>
      <c r="G1125" s="12">
        <v>18.2654524820841</v>
      </c>
      <c r="H1125" s="12">
        <v>16.9347711434643</v>
      </c>
      <c r="I1125" s="12">
        <v>20.283544063415</v>
      </c>
      <c r="J1125" s="12">
        <v>14.8783675246468</v>
      </c>
      <c r="K1125" s="12">
        <v>9.6708743899979392</v>
      </c>
      <c r="L1125" s="12">
        <v>19.992336284782201</v>
      </c>
      <c r="M1125" s="12">
        <v>13.6136197360747</v>
      </c>
      <c r="N1125" s="12"/>
      <c r="O1125" s="12"/>
    </row>
    <row r="1126" spans="1:15" x14ac:dyDescent="0.3">
      <c r="A1126" s="11" t="str">
        <f t="shared" si="17"/>
        <v>DISTRIBUCION VOLUMEN X CRITERIO (Consumiciones)Ron30-100MIL</v>
      </c>
      <c r="B1126" s="11" t="s">
        <v>47</v>
      </c>
      <c r="C1126" s="11" t="s">
        <v>104</v>
      </c>
      <c r="D1126" s="11" t="s">
        <v>155</v>
      </c>
      <c r="E1126" s="12">
        <v>13.292204288819001</v>
      </c>
      <c r="F1126" s="12">
        <v>16.950205084685798</v>
      </c>
      <c r="G1126" s="12">
        <v>26.026875144476101</v>
      </c>
      <c r="H1126" s="12">
        <v>19.949709929646701</v>
      </c>
      <c r="I1126" s="12">
        <v>19.508942613890198</v>
      </c>
      <c r="J1126" s="12">
        <v>21.937439784437199</v>
      </c>
      <c r="K1126" s="12">
        <v>23.539789703934598</v>
      </c>
      <c r="L1126" s="12">
        <v>20.628161089993199</v>
      </c>
      <c r="M1126" s="12">
        <v>27.9720240314584</v>
      </c>
      <c r="N1126" s="12"/>
      <c r="O1126" s="12"/>
    </row>
    <row r="1127" spans="1:15" x14ac:dyDescent="0.3">
      <c r="A1127" s="11" t="str">
        <f t="shared" si="17"/>
        <v>DISTRIBUCION VOLUMEN X CRITERIO (Consumiciones)Ron100-200MIL</v>
      </c>
      <c r="B1127" s="11" t="s">
        <v>47</v>
      </c>
      <c r="C1127" s="11" t="s">
        <v>104</v>
      </c>
      <c r="D1127" s="11" t="s">
        <v>156</v>
      </c>
      <c r="E1127" s="12">
        <v>12.589239578109099</v>
      </c>
      <c r="F1127" s="12">
        <v>10.0238960281259</v>
      </c>
      <c r="G1127" s="12">
        <v>15.4715607604609</v>
      </c>
      <c r="H1127" s="12">
        <v>14.185756202276201</v>
      </c>
      <c r="I1127" s="12">
        <v>9.9277046182910098</v>
      </c>
      <c r="J1127" s="12">
        <v>8.1035608032764799</v>
      </c>
      <c r="K1127" s="12">
        <v>5.9551414137423597</v>
      </c>
      <c r="L1127" s="12">
        <v>7.6598320177973402</v>
      </c>
      <c r="M1127" s="12">
        <v>9.0752988201218905</v>
      </c>
      <c r="N1127" s="12"/>
      <c r="O1127" s="12"/>
    </row>
    <row r="1128" spans="1:15" x14ac:dyDescent="0.3">
      <c r="A1128" s="11" t="str">
        <f t="shared" si="17"/>
        <v>DISTRIBUCION VOLUMEN X CRITERIO (Consumiciones)Ron200-500MIL</v>
      </c>
      <c r="B1128" s="11" t="s">
        <v>47</v>
      </c>
      <c r="C1128" s="11" t="s">
        <v>104</v>
      </c>
      <c r="D1128" s="11" t="s">
        <v>157</v>
      </c>
      <c r="E1128" s="12">
        <v>11.575261402149</v>
      </c>
      <c r="F1128" s="12">
        <v>13.538705314522099</v>
      </c>
      <c r="G1128" s="12">
        <v>7.0052880091435101</v>
      </c>
      <c r="H1128" s="12">
        <v>8.2834087032429498</v>
      </c>
      <c r="I1128" s="12">
        <v>11.8534090982658</v>
      </c>
      <c r="J1128" s="12">
        <v>11.6451383036413</v>
      </c>
      <c r="K1128" s="12">
        <v>14.194109395261901</v>
      </c>
      <c r="L1128" s="12">
        <v>18.279655095164099</v>
      </c>
      <c r="M1128" s="12">
        <v>16.395626383513498</v>
      </c>
      <c r="N1128" s="12"/>
      <c r="O1128" s="12"/>
    </row>
    <row r="1129" spans="1:15" x14ac:dyDescent="0.3">
      <c r="A1129" s="11" t="str">
        <f t="shared" si="17"/>
        <v>DISTRIBUCION VOLUMEN X CRITERIO (Consumiciones)Ron&gt;500MIL</v>
      </c>
      <c r="B1129" s="11" t="s">
        <v>47</v>
      </c>
      <c r="C1129" s="11" t="s">
        <v>104</v>
      </c>
      <c r="D1129" s="11" t="s">
        <v>158</v>
      </c>
      <c r="E1129" s="12">
        <v>18.571596832778599</v>
      </c>
      <c r="F1129" s="12">
        <v>11.980786254779799</v>
      </c>
      <c r="G1129" s="12">
        <v>11.7999872291832</v>
      </c>
      <c r="H1129" s="12">
        <v>12.3823994361583</v>
      </c>
      <c r="I1129" s="12">
        <v>12.3117844051484</v>
      </c>
      <c r="J1129" s="12">
        <v>8.7071386790978895</v>
      </c>
      <c r="K1129" s="12">
        <v>6.7626780970361597</v>
      </c>
      <c r="L1129" s="12">
        <v>7.4207285526788</v>
      </c>
      <c r="M1129" s="12">
        <v>13.5460934792552</v>
      </c>
      <c r="N1129" s="12"/>
      <c r="O1129" s="12"/>
    </row>
    <row r="1130" spans="1:15" x14ac:dyDescent="0.3">
      <c r="A1130" s="11" t="str">
        <f t="shared" si="17"/>
        <v>DISTRIBUCION VOLUMEN X CRITERIO (Consumiciones)RonDE 15 A 19 AÑOS</v>
      </c>
      <c r="B1130" s="11" t="s">
        <v>47</v>
      </c>
      <c r="C1130" s="11" t="s">
        <v>104</v>
      </c>
      <c r="D1130" s="11" t="s">
        <v>159</v>
      </c>
      <c r="E1130" s="12">
        <v>2.3537952704448402</v>
      </c>
      <c r="F1130" s="12">
        <v>4.8430546505225598</v>
      </c>
      <c r="G1130" s="12" t="s">
        <v>134</v>
      </c>
      <c r="H1130" s="12">
        <v>2.2678845263671201</v>
      </c>
      <c r="I1130" s="12">
        <v>1.0063857683541</v>
      </c>
      <c r="J1130" s="12">
        <v>0.89730299781346001</v>
      </c>
      <c r="K1130" s="12" t="s">
        <v>134</v>
      </c>
      <c r="L1130" s="12" t="s">
        <v>134</v>
      </c>
      <c r="M1130" s="12">
        <v>2.4691025112442002</v>
      </c>
      <c r="N1130" s="12"/>
      <c r="O1130" s="12"/>
    </row>
    <row r="1131" spans="1:15" x14ac:dyDescent="0.3">
      <c r="A1131" s="11" t="str">
        <f t="shared" si="17"/>
        <v>DISTRIBUCION VOLUMEN X CRITERIO (Consumiciones)RonDE 20 A 24 AÑOS</v>
      </c>
      <c r="B1131" s="11" t="s">
        <v>47</v>
      </c>
      <c r="C1131" s="11" t="s">
        <v>104</v>
      </c>
      <c r="D1131" s="11" t="s">
        <v>160</v>
      </c>
      <c r="E1131" s="12">
        <v>4.8619868842991503</v>
      </c>
      <c r="F1131" s="12">
        <v>3.5189750690771699</v>
      </c>
      <c r="G1131" s="12">
        <v>2.7726614761711201</v>
      </c>
      <c r="H1131" s="12">
        <v>9.3069794286298606</v>
      </c>
      <c r="I1131" s="12">
        <v>5.7164999182537004</v>
      </c>
      <c r="J1131" s="12">
        <v>3.8481864706561999</v>
      </c>
      <c r="K1131" s="12">
        <v>2.4174482940734898</v>
      </c>
      <c r="L1131" s="12">
        <v>9.8509066818594704</v>
      </c>
      <c r="M1131" s="12">
        <v>6.1957841169603602</v>
      </c>
      <c r="N1131" s="12"/>
      <c r="O1131" s="12"/>
    </row>
    <row r="1132" spans="1:15" x14ac:dyDescent="0.3">
      <c r="A1132" s="11" t="str">
        <f t="shared" si="17"/>
        <v>DISTRIBUCION VOLUMEN X CRITERIO (Consumiciones)RonDE 25 A 34 AÑOS</v>
      </c>
      <c r="B1132" s="11" t="s">
        <v>47</v>
      </c>
      <c r="C1132" s="11" t="s">
        <v>104</v>
      </c>
      <c r="D1132" s="11" t="s">
        <v>161</v>
      </c>
      <c r="E1132" s="12">
        <v>15.8430884207967</v>
      </c>
      <c r="F1132" s="12">
        <v>19.011201993261501</v>
      </c>
      <c r="G1132" s="12">
        <v>11.698749631436501</v>
      </c>
      <c r="H1132" s="12">
        <v>7.7774798210063301</v>
      </c>
      <c r="I1132" s="12">
        <v>9.2328507715340393</v>
      </c>
      <c r="J1132" s="12">
        <v>8.6497777154649196</v>
      </c>
      <c r="K1132" s="12">
        <v>6.9035217764063903</v>
      </c>
      <c r="L1132" s="12">
        <v>8.1704445861876192</v>
      </c>
      <c r="M1132" s="12">
        <v>10.527412701886099</v>
      </c>
      <c r="N1132" s="12"/>
      <c r="O1132" s="12"/>
    </row>
    <row r="1133" spans="1:15" x14ac:dyDescent="0.3">
      <c r="A1133" s="11" t="str">
        <f t="shared" si="17"/>
        <v>DISTRIBUCION VOLUMEN X CRITERIO (Consumiciones)RonDE 35 A 49 AÑOS</v>
      </c>
      <c r="B1133" s="11" t="s">
        <v>47</v>
      </c>
      <c r="C1133" s="11" t="s">
        <v>104</v>
      </c>
      <c r="D1133" s="11" t="s">
        <v>162</v>
      </c>
      <c r="E1133" s="12">
        <v>29.581424109788902</v>
      </c>
      <c r="F1133" s="12">
        <v>26.6215770810287</v>
      </c>
      <c r="G1133" s="12">
        <v>34.574610527212002</v>
      </c>
      <c r="H1133" s="12">
        <v>27.7556168854676</v>
      </c>
      <c r="I1133" s="12">
        <v>30.747605131345399</v>
      </c>
      <c r="J1133" s="12">
        <v>30.038675934248001</v>
      </c>
      <c r="K1133" s="12">
        <v>30.609939680750902</v>
      </c>
      <c r="L1133" s="12">
        <v>28.884984201074801</v>
      </c>
      <c r="M1133" s="12">
        <v>24.5348882529671</v>
      </c>
      <c r="N1133" s="12"/>
      <c r="O1133" s="12"/>
    </row>
    <row r="1134" spans="1:15" x14ac:dyDescent="0.3">
      <c r="A1134" s="11" t="str">
        <f t="shared" si="17"/>
        <v>DISTRIBUCION VOLUMEN X CRITERIO (Consumiciones)RonDE 50 A 59 AÑOS</v>
      </c>
      <c r="B1134" s="11" t="s">
        <v>47</v>
      </c>
      <c r="C1134" s="11" t="s">
        <v>104</v>
      </c>
      <c r="D1134" s="11" t="s">
        <v>163</v>
      </c>
      <c r="E1134" s="12">
        <v>19.204594674691101</v>
      </c>
      <c r="F1134" s="12">
        <v>24.0490207963954</v>
      </c>
      <c r="G1134" s="12">
        <v>19.251923831152599</v>
      </c>
      <c r="H1134" s="12">
        <v>16.2960896519327</v>
      </c>
      <c r="I1134" s="12">
        <v>16.344225201763301</v>
      </c>
      <c r="J1134" s="12">
        <v>17.420183761905299</v>
      </c>
      <c r="K1134" s="12">
        <v>15.174595220619601</v>
      </c>
      <c r="L1134" s="12">
        <v>14.4872558645477</v>
      </c>
      <c r="M1134" s="12">
        <v>19.999769903575501</v>
      </c>
      <c r="N1134" s="12"/>
      <c r="O1134" s="12"/>
    </row>
    <row r="1135" spans="1:15" x14ac:dyDescent="0.3">
      <c r="A1135" s="11" t="str">
        <f t="shared" si="17"/>
        <v>DISTRIBUCION VOLUMEN X CRITERIO (Consumiciones)RonDE 60 A 75 AÑOS</v>
      </c>
      <c r="B1135" s="11" t="s">
        <v>47</v>
      </c>
      <c r="C1135" s="11" t="s">
        <v>104</v>
      </c>
      <c r="D1135" s="11" t="s">
        <v>164</v>
      </c>
      <c r="E1135" s="12">
        <v>28.155148634477701</v>
      </c>
      <c r="F1135" s="12">
        <v>21.956153045709598</v>
      </c>
      <c r="G1135" s="12">
        <v>31.702051234075</v>
      </c>
      <c r="H1135" s="12">
        <v>36.595942823868398</v>
      </c>
      <c r="I1135" s="12">
        <v>36.9524423544703</v>
      </c>
      <c r="J1135" s="12">
        <v>39.145882178813501</v>
      </c>
      <c r="K1135" s="12">
        <v>44.894505424435302</v>
      </c>
      <c r="L1135" s="12">
        <v>38.606418934818898</v>
      </c>
      <c r="M1135" s="12">
        <v>36.273057774864299</v>
      </c>
      <c r="N1135" s="12"/>
      <c r="O1135" s="12"/>
    </row>
    <row r="1136" spans="1:15" x14ac:dyDescent="0.3">
      <c r="A1136" s="11" t="str">
        <f t="shared" si="17"/>
        <v>DISTRIBUCION VOLUMEN X CRITERIO (Consumiciones)RonNIVEL ALTO</v>
      </c>
      <c r="B1136" s="11" t="s">
        <v>47</v>
      </c>
      <c r="C1136" s="11" t="s">
        <v>104</v>
      </c>
      <c r="D1136" s="11" t="s">
        <v>165</v>
      </c>
      <c r="E1136" s="12">
        <v>23.753457499354099</v>
      </c>
      <c r="F1136" s="12">
        <v>17.687449170821399</v>
      </c>
      <c r="G1136" s="12">
        <v>27.932647306174399</v>
      </c>
      <c r="H1136" s="12">
        <v>26.970091888495801</v>
      </c>
      <c r="I1136" s="12">
        <v>27.5128458842252</v>
      </c>
      <c r="J1136" s="12">
        <v>12.496098052433799</v>
      </c>
      <c r="K1136" s="12">
        <v>13.581622624535401</v>
      </c>
      <c r="L1136" s="12">
        <v>16.0536932415718</v>
      </c>
      <c r="M1136" s="12">
        <v>18.6278199725575</v>
      </c>
      <c r="N1136" s="12"/>
      <c r="O1136" s="12"/>
    </row>
    <row r="1137" spans="1:15" x14ac:dyDescent="0.3">
      <c r="A1137" s="11" t="str">
        <f t="shared" si="17"/>
        <v>DISTRIBUCION VOLUMEN X CRITERIO (Consumiciones)RonNIVEL MEDIO ALTO</v>
      </c>
      <c r="B1137" s="11" t="s">
        <v>47</v>
      </c>
      <c r="C1137" s="11" t="s">
        <v>104</v>
      </c>
      <c r="D1137" s="11" t="s">
        <v>166</v>
      </c>
      <c r="E1137" s="12">
        <v>10.571598732503499</v>
      </c>
      <c r="F1137" s="12">
        <v>17.931381871726099</v>
      </c>
      <c r="G1137" s="12">
        <v>14.052190071333399</v>
      </c>
      <c r="H1137" s="12">
        <v>13.548116129709699</v>
      </c>
      <c r="I1137" s="12">
        <v>11.8478086287718</v>
      </c>
      <c r="J1137" s="12">
        <v>11.425189571448501</v>
      </c>
      <c r="K1137" s="12">
        <v>8.5273349537677205</v>
      </c>
      <c r="L1137" s="12">
        <v>9.0137373549982502</v>
      </c>
      <c r="M1137" s="12">
        <v>16.9317627921872</v>
      </c>
      <c r="N1137" s="12"/>
      <c r="O1137" s="12"/>
    </row>
    <row r="1138" spans="1:15" x14ac:dyDescent="0.3">
      <c r="A1138" s="11" t="str">
        <f t="shared" si="17"/>
        <v>DISTRIBUCION VOLUMEN X CRITERIO (Consumiciones)RonNIVEL MEDIO</v>
      </c>
      <c r="B1138" s="11" t="s">
        <v>47</v>
      </c>
      <c r="C1138" s="11" t="s">
        <v>104</v>
      </c>
      <c r="D1138" s="11" t="s">
        <v>167</v>
      </c>
      <c r="E1138" s="12">
        <v>24.235921138619101</v>
      </c>
      <c r="F1138" s="12">
        <v>23.356954694469302</v>
      </c>
      <c r="G1138" s="12">
        <v>16.536937277634799</v>
      </c>
      <c r="H1138" s="12">
        <v>16.772628901761099</v>
      </c>
      <c r="I1138" s="12">
        <v>24.102159962356598</v>
      </c>
      <c r="J1138" s="12">
        <v>27.766717401160101</v>
      </c>
      <c r="K1138" s="12">
        <v>21.700721432913099</v>
      </c>
      <c r="L1138" s="12">
        <v>30.076539601538101</v>
      </c>
      <c r="M1138" s="12">
        <v>22.349183533360701</v>
      </c>
      <c r="N1138" s="12"/>
      <c r="O1138" s="12"/>
    </row>
    <row r="1139" spans="1:15" x14ac:dyDescent="0.3">
      <c r="A1139" s="11" t="str">
        <f t="shared" si="17"/>
        <v>DISTRIBUCION VOLUMEN X CRITERIO (Consumiciones)RonNIVEL MEDIO BAJO</v>
      </c>
      <c r="B1139" s="11" t="s">
        <v>47</v>
      </c>
      <c r="C1139" s="11" t="s">
        <v>104</v>
      </c>
      <c r="D1139" s="11" t="s">
        <v>168</v>
      </c>
      <c r="E1139" s="12">
        <v>18.646189531755802</v>
      </c>
      <c r="F1139" s="12">
        <v>22.0496818914263</v>
      </c>
      <c r="G1139" s="12">
        <v>10.7723060712694</v>
      </c>
      <c r="H1139" s="12">
        <v>13.0572903959897</v>
      </c>
      <c r="I1139" s="12">
        <v>9.3537911119418808</v>
      </c>
      <c r="J1139" s="12">
        <v>11.4753772788538</v>
      </c>
      <c r="K1139" s="12">
        <v>11.577133854949601</v>
      </c>
      <c r="L1139" s="12">
        <v>14.176218214963599</v>
      </c>
      <c r="M1139" s="12">
        <v>18.421155816602798</v>
      </c>
      <c r="N1139" s="12"/>
      <c r="O1139" s="12"/>
    </row>
    <row r="1140" spans="1:15" x14ac:dyDescent="0.3">
      <c r="A1140" s="11" t="str">
        <f t="shared" si="17"/>
        <v>DISTRIBUCION VOLUMEN X CRITERIO (Consumiciones)RonNIVEL BAJO</v>
      </c>
      <c r="B1140" s="11" t="s">
        <v>47</v>
      </c>
      <c r="C1140" s="11" t="s">
        <v>104</v>
      </c>
      <c r="D1140" s="11" t="s">
        <v>169</v>
      </c>
      <c r="E1140" s="12">
        <v>22.792871092265798</v>
      </c>
      <c r="F1140" s="12">
        <v>18.974532371556901</v>
      </c>
      <c r="G1140" s="12">
        <v>30.705911023706399</v>
      </c>
      <c r="H1140" s="12">
        <v>29.651874399725799</v>
      </c>
      <c r="I1140" s="12">
        <v>27.183394412704502</v>
      </c>
      <c r="J1140" s="12">
        <v>36.836614908749702</v>
      </c>
      <c r="K1140" s="12">
        <v>44.613181935691401</v>
      </c>
      <c r="L1140" s="12">
        <v>30.679830412490301</v>
      </c>
      <c r="M1140" s="12">
        <v>23.670089624905302</v>
      </c>
      <c r="N1140" s="12"/>
      <c r="O1140" s="12"/>
    </row>
    <row r="1141" spans="1:15" x14ac:dyDescent="0.3">
      <c r="A1141" s="11" t="str">
        <f t="shared" si="17"/>
        <v>DISTRIBUCION VOLUMEN X CRITERIO (Consumiciones)RonHOMBRE</v>
      </c>
      <c r="B1141" s="11" t="s">
        <v>47</v>
      </c>
      <c r="C1141" s="11" t="s">
        <v>104</v>
      </c>
      <c r="D1141" s="11" t="s">
        <v>170</v>
      </c>
      <c r="E1141" s="12">
        <v>67.445800848037194</v>
      </c>
      <c r="F1141" s="12">
        <v>69.611333580849305</v>
      </c>
      <c r="G1141" s="12">
        <v>78.242438612218095</v>
      </c>
      <c r="H1141" s="12">
        <v>75.751219935675707</v>
      </c>
      <c r="I1141" s="12">
        <v>77.291524578302599</v>
      </c>
      <c r="J1141" s="12">
        <v>76.347431446066906</v>
      </c>
      <c r="K1141" s="12">
        <v>80.989230834274196</v>
      </c>
      <c r="L1141" s="12">
        <v>75.553227651191094</v>
      </c>
      <c r="M1141" s="12">
        <v>74.416247718993105</v>
      </c>
      <c r="N1141" s="12"/>
      <c r="O1141" s="12"/>
    </row>
    <row r="1142" spans="1:15" x14ac:dyDescent="0.3">
      <c r="A1142" s="11" t="str">
        <f t="shared" si="17"/>
        <v>DISTRIBUCION VOLUMEN X CRITERIO (Consumiciones)RonMUJER</v>
      </c>
      <c r="B1142" s="11" t="s">
        <v>47</v>
      </c>
      <c r="C1142" s="11" t="s">
        <v>104</v>
      </c>
      <c r="D1142" s="11" t="s">
        <v>171</v>
      </c>
      <c r="E1142" s="12">
        <v>32.554246645085797</v>
      </c>
      <c r="F1142" s="12">
        <v>30.388650633691501</v>
      </c>
      <c r="G1142" s="12">
        <v>21.7575448880186</v>
      </c>
      <c r="H1142" s="12">
        <v>24.2487800643244</v>
      </c>
      <c r="I1142" s="12">
        <v>22.708475421697401</v>
      </c>
      <c r="J1142" s="12">
        <v>23.652568553933101</v>
      </c>
      <c r="K1142" s="12">
        <v>19.010769165725801</v>
      </c>
      <c r="L1142" s="12">
        <v>24.446772348808899</v>
      </c>
      <c r="M1142" s="12">
        <v>25.5837640206204</v>
      </c>
      <c r="N1142" s="12"/>
      <c r="O1142" s="12"/>
    </row>
    <row r="1143" spans="1:15" x14ac:dyDescent="0.3">
      <c r="A1143" s="11" t="str">
        <f t="shared" si="17"/>
        <v>DISTRIBUCION VOLUMEN X CRITERIO (Consumiciones)AnisT.ESPAÑA</v>
      </c>
      <c r="B1143" s="11" t="s">
        <v>47</v>
      </c>
      <c r="C1143" s="11" t="s">
        <v>105</v>
      </c>
      <c r="D1143" s="11" t="s">
        <v>142</v>
      </c>
      <c r="E1143" s="12">
        <v>100</v>
      </c>
      <c r="F1143" s="12">
        <v>100</v>
      </c>
      <c r="G1143" s="12">
        <v>100</v>
      </c>
      <c r="H1143" s="12">
        <v>100</v>
      </c>
      <c r="I1143" s="12">
        <v>100</v>
      </c>
      <c r="J1143" s="12">
        <v>100</v>
      </c>
      <c r="K1143" s="12">
        <v>100</v>
      </c>
      <c r="L1143" s="12">
        <v>100</v>
      </c>
      <c r="M1143" s="12">
        <v>100</v>
      </c>
      <c r="N1143" s="12"/>
      <c r="O1143" s="12"/>
    </row>
    <row r="1144" spans="1:15" x14ac:dyDescent="0.3">
      <c r="A1144" s="11" t="str">
        <f t="shared" si="17"/>
        <v>DISTRIBUCION VOLUMEN X CRITERIO (Consumiciones)AnisBCN AM</v>
      </c>
      <c r="B1144" s="11" t="s">
        <v>47</v>
      </c>
      <c r="C1144" s="11" t="s">
        <v>105</v>
      </c>
      <c r="D1144" s="11" t="s">
        <v>143</v>
      </c>
      <c r="E1144" s="12" t="s">
        <v>134</v>
      </c>
      <c r="F1144" s="12">
        <v>1.9857661918019101</v>
      </c>
      <c r="G1144" s="12">
        <v>2.5035043320950798</v>
      </c>
      <c r="H1144" s="12">
        <v>7.9827205338040299</v>
      </c>
      <c r="I1144" s="12">
        <v>0.93362472021359</v>
      </c>
      <c r="J1144" s="12">
        <v>0.73659083011410398</v>
      </c>
      <c r="K1144" s="12">
        <v>1.01207051654328</v>
      </c>
      <c r="L1144" s="12" t="s">
        <v>134</v>
      </c>
      <c r="M1144" s="12">
        <v>1.10598547073423</v>
      </c>
      <c r="N1144" s="12"/>
      <c r="O1144" s="12"/>
    </row>
    <row r="1145" spans="1:15" x14ac:dyDescent="0.3">
      <c r="A1145" s="11" t="str">
        <f t="shared" si="17"/>
        <v>DISTRIBUCION VOLUMEN X CRITERIO (Consumiciones)AnisREST.CAT ARAGON</v>
      </c>
      <c r="B1145" s="11" t="s">
        <v>47</v>
      </c>
      <c r="C1145" s="11" t="s">
        <v>105</v>
      </c>
      <c r="D1145" s="11" t="s">
        <v>144</v>
      </c>
      <c r="E1145" s="12">
        <v>5.0871796483126701</v>
      </c>
      <c r="F1145" s="12">
        <v>4.5185407009600196</v>
      </c>
      <c r="G1145" s="12">
        <v>3.0381430291338201</v>
      </c>
      <c r="H1145" s="12">
        <v>5.9202230518688896</v>
      </c>
      <c r="I1145" s="12">
        <v>27.865694060700399</v>
      </c>
      <c r="J1145" s="12">
        <v>1.2662742693348199</v>
      </c>
      <c r="K1145" s="12">
        <v>23.296267737721699</v>
      </c>
      <c r="L1145" s="12">
        <v>6.7750000323830397</v>
      </c>
      <c r="M1145" s="12">
        <v>3.5026286176719901</v>
      </c>
      <c r="N1145" s="12"/>
      <c r="O1145" s="12"/>
    </row>
    <row r="1146" spans="1:15" x14ac:dyDescent="0.3">
      <c r="A1146" s="11" t="str">
        <f t="shared" si="17"/>
        <v>DISTRIBUCION VOLUMEN X CRITERIO (Consumiciones)AnisLEVANTE</v>
      </c>
      <c r="B1146" s="11" t="s">
        <v>47</v>
      </c>
      <c r="C1146" s="11" t="s">
        <v>105</v>
      </c>
      <c r="D1146" s="11" t="s">
        <v>145</v>
      </c>
      <c r="E1146" s="12">
        <v>13.5493588226021</v>
      </c>
      <c r="F1146" s="12">
        <v>18.614756286555298</v>
      </c>
      <c r="G1146" s="12">
        <v>18.368322463581599</v>
      </c>
      <c r="H1146" s="12">
        <v>16.4394581283623</v>
      </c>
      <c r="I1146" s="12">
        <v>4.0248708433999996</v>
      </c>
      <c r="J1146" s="12">
        <v>10.7333251734626</v>
      </c>
      <c r="K1146" s="12">
        <v>7.6867294268456803</v>
      </c>
      <c r="L1146" s="12">
        <v>8.1154209342119099</v>
      </c>
      <c r="M1146" s="12">
        <v>67.223992683188598</v>
      </c>
      <c r="N1146" s="12"/>
      <c r="O1146" s="12"/>
    </row>
    <row r="1147" spans="1:15" x14ac:dyDescent="0.3">
      <c r="A1147" s="11" t="str">
        <f t="shared" si="17"/>
        <v>DISTRIBUCION VOLUMEN X CRITERIO (Consumiciones)AnisANDALUCIA</v>
      </c>
      <c r="B1147" s="11" t="s">
        <v>47</v>
      </c>
      <c r="C1147" s="11" t="s">
        <v>105</v>
      </c>
      <c r="D1147" s="11" t="s">
        <v>146</v>
      </c>
      <c r="E1147" s="12">
        <v>41.373535200425202</v>
      </c>
      <c r="F1147" s="12">
        <v>68.766741322941598</v>
      </c>
      <c r="G1147" s="12">
        <v>65.116530331890999</v>
      </c>
      <c r="H1147" s="12">
        <v>61.880361641260301</v>
      </c>
      <c r="I1147" s="12">
        <v>51.032643510859302</v>
      </c>
      <c r="J1147" s="12">
        <v>68.106512039125604</v>
      </c>
      <c r="K1147" s="12">
        <v>58.007095902043403</v>
      </c>
      <c r="L1147" s="12">
        <v>55.139344230442902</v>
      </c>
      <c r="M1147" s="12">
        <v>27.3666321106815</v>
      </c>
      <c r="N1147" s="12"/>
      <c r="O1147" s="12"/>
    </row>
    <row r="1148" spans="1:15" x14ac:dyDescent="0.3">
      <c r="A1148" s="11" t="str">
        <f t="shared" si="17"/>
        <v>DISTRIBUCION VOLUMEN X CRITERIO (Consumiciones)AnisMDD AM</v>
      </c>
      <c r="B1148" s="11" t="s">
        <v>47</v>
      </c>
      <c r="C1148" s="11" t="s">
        <v>105</v>
      </c>
      <c r="D1148" s="11" t="s">
        <v>147</v>
      </c>
      <c r="E1148" s="12">
        <v>20.550915244100299</v>
      </c>
      <c r="F1148" s="12">
        <v>1.4985585907299099</v>
      </c>
      <c r="G1148" s="12">
        <v>4.9553310555174699</v>
      </c>
      <c r="H1148" s="12">
        <v>0.930392911186674</v>
      </c>
      <c r="I1148" s="12">
        <v>1.44616549815732</v>
      </c>
      <c r="J1148" s="12">
        <v>3.87531757674348</v>
      </c>
      <c r="K1148" s="12">
        <v>0.75947657555216097</v>
      </c>
      <c r="L1148" s="12">
        <v>26.252686173347701</v>
      </c>
      <c r="M1148" s="12" t="s">
        <v>134</v>
      </c>
      <c r="N1148" s="12"/>
      <c r="O1148" s="12"/>
    </row>
    <row r="1149" spans="1:15" x14ac:dyDescent="0.3">
      <c r="A1149" s="11" t="str">
        <f t="shared" si="17"/>
        <v>DISTRIBUCION VOLUMEN X CRITERIO (Consumiciones)AnisRTO CENTRO</v>
      </c>
      <c r="B1149" s="11" t="s">
        <v>47</v>
      </c>
      <c r="C1149" s="11" t="s">
        <v>105</v>
      </c>
      <c r="D1149" s="11" t="s">
        <v>148</v>
      </c>
      <c r="E1149" s="12">
        <v>17.058953865889901</v>
      </c>
      <c r="F1149" s="12">
        <v>0.81347800009014204</v>
      </c>
      <c r="G1149" s="12">
        <v>3.8598592306184698</v>
      </c>
      <c r="H1149" s="12">
        <v>6.8468341817094398</v>
      </c>
      <c r="I1149" s="12">
        <v>5.2854739550056902</v>
      </c>
      <c r="J1149" s="12">
        <v>1.9283784427469499</v>
      </c>
      <c r="K1149" s="12">
        <v>3.1964134949025702</v>
      </c>
      <c r="L1149" s="12">
        <v>1.7062365853247801</v>
      </c>
      <c r="M1149" s="12">
        <v>0.300093429144971</v>
      </c>
      <c r="N1149" s="12"/>
      <c r="O1149" s="12"/>
    </row>
    <row r="1150" spans="1:15" x14ac:dyDescent="0.3">
      <c r="A1150" s="11" t="str">
        <f t="shared" si="17"/>
        <v>DISTRIBUCION VOLUMEN X CRITERIO (Consumiciones)AnisNORTE-CENTRO</v>
      </c>
      <c r="B1150" s="11" t="s">
        <v>47</v>
      </c>
      <c r="C1150" s="11" t="s">
        <v>105</v>
      </c>
      <c r="D1150" s="11" t="s">
        <v>149</v>
      </c>
      <c r="E1150" s="12" t="s">
        <v>134</v>
      </c>
      <c r="F1150" s="12">
        <v>1.67796333983975</v>
      </c>
      <c r="G1150" s="12">
        <v>2.1583129440815201</v>
      </c>
      <c r="H1150" s="12" t="s">
        <v>134</v>
      </c>
      <c r="I1150" s="12">
        <v>7.4958191765288298</v>
      </c>
      <c r="J1150" s="12">
        <v>9.1906252330135505</v>
      </c>
      <c r="K1150" s="12" t="s">
        <v>134</v>
      </c>
      <c r="L1150" s="12" t="s">
        <v>134</v>
      </c>
      <c r="M1150" s="12">
        <v>0.50066847617950605</v>
      </c>
      <c r="N1150" s="12"/>
      <c r="O1150" s="12"/>
    </row>
    <row r="1151" spans="1:15" x14ac:dyDescent="0.3">
      <c r="A1151" s="11" t="str">
        <f t="shared" si="17"/>
        <v>DISTRIBUCION VOLUMEN X CRITERIO (Consumiciones)AnisNOROESTE</v>
      </c>
      <c r="B1151" s="11" t="s">
        <v>47</v>
      </c>
      <c r="C1151" s="11" t="s">
        <v>105</v>
      </c>
      <c r="D1151" s="11" t="s">
        <v>150</v>
      </c>
      <c r="E1151" s="12">
        <v>2.3800637195602601</v>
      </c>
      <c r="F1151" s="12">
        <v>2.1241518827596</v>
      </c>
      <c r="G1151" s="12" t="s">
        <v>134</v>
      </c>
      <c r="H1151" s="12" t="s">
        <v>134</v>
      </c>
      <c r="I1151" s="12">
        <v>1.91573362218151</v>
      </c>
      <c r="J1151" s="12">
        <v>4.1629791487164596</v>
      </c>
      <c r="K1151" s="12">
        <v>6.04190762964011</v>
      </c>
      <c r="L1151" s="12">
        <v>2.0113068630028899</v>
      </c>
      <c r="M1151" s="12" t="s">
        <v>134</v>
      </c>
      <c r="N1151" s="12"/>
      <c r="O1151" s="12"/>
    </row>
    <row r="1152" spans="1:15" x14ac:dyDescent="0.3">
      <c r="A1152" s="11" t="str">
        <f t="shared" si="17"/>
        <v>DISTRIBUCION VOLUMEN X CRITERIO (Consumiciones)Anis&lt;2MIL</v>
      </c>
      <c r="B1152" s="11" t="s">
        <v>47</v>
      </c>
      <c r="C1152" s="11" t="s">
        <v>105</v>
      </c>
      <c r="D1152" s="11" t="s">
        <v>151</v>
      </c>
      <c r="E1152" s="12">
        <v>15.4594179211128</v>
      </c>
      <c r="F1152" s="12">
        <v>2.4914416866308602</v>
      </c>
      <c r="G1152" s="12">
        <v>2.55580513384652</v>
      </c>
      <c r="H1152" s="12">
        <v>1.4901421051916199</v>
      </c>
      <c r="I1152" s="12">
        <v>3.1528156350358199</v>
      </c>
      <c r="J1152" s="12">
        <v>1.4007644150849901</v>
      </c>
      <c r="K1152" s="12">
        <v>0.82898257908872497</v>
      </c>
      <c r="L1152" s="12" t="s">
        <v>134</v>
      </c>
      <c r="M1152" s="12">
        <v>0.300093429144971</v>
      </c>
      <c r="N1152" s="12"/>
      <c r="O1152" s="12"/>
    </row>
    <row r="1153" spans="1:15" x14ac:dyDescent="0.3">
      <c r="A1153" s="11" t="str">
        <f t="shared" si="17"/>
        <v>DISTRIBUCION VOLUMEN X CRITERIO (Consumiciones)Anis2-5MIL</v>
      </c>
      <c r="B1153" s="11" t="s">
        <v>47</v>
      </c>
      <c r="C1153" s="11" t="s">
        <v>105</v>
      </c>
      <c r="D1153" s="11" t="s">
        <v>152</v>
      </c>
      <c r="E1153" s="12">
        <v>8.9486001686980998</v>
      </c>
      <c r="F1153" s="12">
        <v>13.0886462367344</v>
      </c>
      <c r="G1153" s="12">
        <v>23.171887940852699</v>
      </c>
      <c r="H1153" s="12">
        <v>50.859362725390497</v>
      </c>
      <c r="I1153" s="12">
        <v>47.6541945747881</v>
      </c>
      <c r="J1153" s="12">
        <v>19.350821986389899</v>
      </c>
      <c r="K1153" s="12">
        <v>24.8028780536211</v>
      </c>
      <c r="L1153" s="12">
        <v>27.234824982610299</v>
      </c>
      <c r="M1153" s="12">
        <v>8.9496161922848607</v>
      </c>
      <c r="N1153" s="12"/>
      <c r="O1153" s="12"/>
    </row>
    <row r="1154" spans="1:15" x14ac:dyDescent="0.3">
      <c r="A1154" s="11" t="str">
        <f t="shared" si="17"/>
        <v>DISTRIBUCION VOLUMEN X CRITERIO (Consumiciones)Anis5-10MIL</v>
      </c>
      <c r="B1154" s="11" t="s">
        <v>47</v>
      </c>
      <c r="C1154" s="11" t="s">
        <v>105</v>
      </c>
      <c r="D1154" s="11" t="s">
        <v>153</v>
      </c>
      <c r="E1154" s="12">
        <v>10.674556761169701</v>
      </c>
      <c r="F1154" s="12">
        <v>12.9004396168261</v>
      </c>
      <c r="G1154" s="12">
        <v>12.1537327007472</v>
      </c>
      <c r="H1154" s="12">
        <v>9.6518818960535508</v>
      </c>
      <c r="I1154" s="12">
        <v>1.5707448136379201</v>
      </c>
      <c r="J1154" s="12">
        <v>0.524510563515449</v>
      </c>
      <c r="K1154" s="12">
        <v>1.52403936094586</v>
      </c>
      <c r="L1154" s="12">
        <v>0.90711287044581101</v>
      </c>
      <c r="M1154" s="12">
        <v>1.27321674872483</v>
      </c>
      <c r="N1154" s="12"/>
      <c r="O1154" s="12"/>
    </row>
    <row r="1155" spans="1:15" x14ac:dyDescent="0.3">
      <c r="A1155" s="11" t="str">
        <f t="shared" si="17"/>
        <v>DISTRIBUCION VOLUMEN X CRITERIO (Consumiciones)Anis10-30MIL</v>
      </c>
      <c r="B1155" s="11" t="s">
        <v>47</v>
      </c>
      <c r="C1155" s="11" t="s">
        <v>105</v>
      </c>
      <c r="D1155" s="11" t="s">
        <v>154</v>
      </c>
      <c r="E1155" s="12">
        <v>2.2838716702575099</v>
      </c>
      <c r="F1155" s="12">
        <v>23.248024671240799</v>
      </c>
      <c r="G1155" s="12">
        <v>20.355789057271402</v>
      </c>
      <c r="H1155" s="12">
        <v>10.9680463845609</v>
      </c>
      <c r="I1155" s="12">
        <v>24.919349583864001</v>
      </c>
      <c r="J1155" s="12">
        <v>25.452526133191999</v>
      </c>
      <c r="K1155" s="12">
        <v>48.963358987247901</v>
      </c>
      <c r="L1155" s="12">
        <v>35.380105672343198</v>
      </c>
      <c r="M1155" s="12">
        <v>67.2537738384611</v>
      </c>
      <c r="N1155" s="12"/>
      <c r="O1155" s="12"/>
    </row>
    <row r="1156" spans="1:15" x14ac:dyDescent="0.3">
      <c r="A1156" s="11" t="str">
        <f t="shared" ref="A1156:A1219" si="18">B1156&amp;C1156&amp;D1156</f>
        <v>DISTRIBUCION VOLUMEN X CRITERIO (Consumiciones)Anis30-100MIL</v>
      </c>
      <c r="B1156" s="11" t="s">
        <v>47</v>
      </c>
      <c r="C1156" s="11" t="s">
        <v>105</v>
      </c>
      <c r="D1156" s="11" t="s">
        <v>155</v>
      </c>
      <c r="E1156" s="12">
        <v>15.712267342614799</v>
      </c>
      <c r="F1156" s="12">
        <v>30.1241882863611</v>
      </c>
      <c r="G1156" s="12">
        <v>16.685272141192101</v>
      </c>
      <c r="H1156" s="12">
        <v>22.736634724031699</v>
      </c>
      <c r="I1156" s="12">
        <v>11.8794707647002</v>
      </c>
      <c r="J1156" s="12">
        <v>34.623909345845703</v>
      </c>
      <c r="K1156" s="12">
        <v>12.1473888154138</v>
      </c>
      <c r="L1156" s="12">
        <v>1.6778884702121299</v>
      </c>
      <c r="M1156" s="12">
        <v>9.6035020669598499</v>
      </c>
      <c r="N1156" s="12"/>
      <c r="O1156" s="12"/>
    </row>
    <row r="1157" spans="1:15" x14ac:dyDescent="0.3">
      <c r="A1157" s="11" t="str">
        <f t="shared" si="18"/>
        <v>DISTRIBUCION VOLUMEN X CRITERIO (Consumiciones)Anis100-200MIL</v>
      </c>
      <c r="B1157" s="11" t="s">
        <v>47</v>
      </c>
      <c r="C1157" s="11" t="s">
        <v>105</v>
      </c>
      <c r="D1157" s="11" t="s">
        <v>156</v>
      </c>
      <c r="E1157" s="12" t="s">
        <v>134</v>
      </c>
      <c r="F1157" s="12">
        <v>0.85832931738046603</v>
      </c>
      <c r="G1157" s="12">
        <v>4.5281581664033901</v>
      </c>
      <c r="H1157" s="12" t="s">
        <v>134</v>
      </c>
      <c r="I1157" s="12">
        <v>2.1119001781324398</v>
      </c>
      <c r="J1157" s="12">
        <v>2.8904985540347199</v>
      </c>
      <c r="K1157" s="12" t="s">
        <v>134</v>
      </c>
      <c r="L1157" s="12" t="s">
        <v>134</v>
      </c>
      <c r="M1157" s="12">
        <v>0.33702796868892998</v>
      </c>
      <c r="N1157" s="12"/>
      <c r="O1157" s="12"/>
    </row>
    <row r="1158" spans="1:15" x14ac:dyDescent="0.3">
      <c r="A1158" s="11" t="str">
        <f t="shared" si="18"/>
        <v>DISTRIBUCION VOLUMEN X CRITERIO (Consumiciones)Anis200-500MIL</v>
      </c>
      <c r="B1158" s="11" t="s">
        <v>47</v>
      </c>
      <c r="C1158" s="11" t="s">
        <v>105</v>
      </c>
      <c r="D1158" s="11" t="s">
        <v>157</v>
      </c>
      <c r="E1158" s="12">
        <v>21.507339776076801</v>
      </c>
      <c r="F1158" s="12">
        <v>3.4588708642908399</v>
      </c>
      <c r="G1158" s="12">
        <v>0.68340775523143504</v>
      </c>
      <c r="H1158" s="12">
        <v>2.09149334318557</v>
      </c>
      <c r="I1158" s="12" t="s">
        <v>134</v>
      </c>
      <c r="J1158" s="12">
        <v>10.971207514155701</v>
      </c>
      <c r="K1158" s="12">
        <v>5.3171845438825098</v>
      </c>
      <c r="L1158" s="12">
        <v>2.0113068630028899</v>
      </c>
      <c r="M1158" s="12" t="s">
        <v>134</v>
      </c>
      <c r="N1158" s="12"/>
      <c r="O1158" s="12"/>
    </row>
    <row r="1159" spans="1:15" x14ac:dyDescent="0.3">
      <c r="A1159" s="11" t="str">
        <f t="shared" si="18"/>
        <v>DISTRIBUCION VOLUMEN X CRITERIO (Consumiciones)Anis&gt;500MIL</v>
      </c>
      <c r="B1159" s="11" t="s">
        <v>47</v>
      </c>
      <c r="C1159" s="11" t="s">
        <v>105</v>
      </c>
      <c r="D1159" s="11" t="s">
        <v>158</v>
      </c>
      <c r="E1159" s="12">
        <v>25.413949610515399</v>
      </c>
      <c r="F1159" s="12">
        <v>13.830005581885599</v>
      </c>
      <c r="G1159" s="12">
        <v>19.8659389758499</v>
      </c>
      <c r="H1159" s="12">
        <v>2.2024339232228098</v>
      </c>
      <c r="I1159" s="12">
        <v>8.7115566067673402</v>
      </c>
      <c r="J1159" s="12">
        <v>4.7857712354104596</v>
      </c>
      <c r="K1159" s="12">
        <v>6.4161326845837401</v>
      </c>
      <c r="L1159" s="12">
        <v>32.788762825303799</v>
      </c>
      <c r="M1159" s="12">
        <v>12.2827969279631</v>
      </c>
      <c r="N1159" s="12"/>
      <c r="O1159" s="12"/>
    </row>
    <row r="1160" spans="1:15" x14ac:dyDescent="0.3">
      <c r="A1160" s="11" t="str">
        <f t="shared" si="18"/>
        <v>DISTRIBUCION VOLUMEN X CRITERIO (Consumiciones)AnisDE 15 A 19 AÑOS</v>
      </c>
      <c r="B1160" s="11" t="s">
        <v>47</v>
      </c>
      <c r="C1160" s="11" t="s">
        <v>105</v>
      </c>
      <c r="D1160" s="11" t="s">
        <v>159</v>
      </c>
      <c r="E1160" s="12" t="s">
        <v>134</v>
      </c>
      <c r="F1160" s="12" t="s">
        <v>134</v>
      </c>
      <c r="G1160" s="12" t="s">
        <v>134</v>
      </c>
      <c r="H1160" s="12" t="s">
        <v>134</v>
      </c>
      <c r="I1160" s="12">
        <v>25.821901405173001</v>
      </c>
      <c r="J1160" s="12" t="s">
        <v>134</v>
      </c>
      <c r="K1160" s="12" t="s">
        <v>134</v>
      </c>
      <c r="L1160" s="12" t="s">
        <v>134</v>
      </c>
      <c r="M1160" s="12" t="s">
        <v>134</v>
      </c>
      <c r="N1160" s="12"/>
      <c r="O1160" s="12"/>
    </row>
    <row r="1161" spans="1:15" x14ac:dyDescent="0.3">
      <c r="A1161" s="11" t="str">
        <f t="shared" si="18"/>
        <v>DISTRIBUCION VOLUMEN X CRITERIO (Consumiciones)AnisDE 20 A 24 AÑOS</v>
      </c>
      <c r="B1161" s="11" t="s">
        <v>47</v>
      </c>
      <c r="C1161" s="11" t="s">
        <v>105</v>
      </c>
      <c r="D1161" s="11" t="s">
        <v>160</v>
      </c>
      <c r="E1161" s="12" t="s">
        <v>134</v>
      </c>
      <c r="F1161" s="12">
        <v>2.1241518827596</v>
      </c>
      <c r="G1161" s="12">
        <v>0.69376709829561201</v>
      </c>
      <c r="H1161" s="12">
        <v>1.4460176490476999</v>
      </c>
      <c r="I1161" s="12" t="s">
        <v>134</v>
      </c>
      <c r="J1161" s="12">
        <v>1.4121440181012499</v>
      </c>
      <c r="K1161" s="12" t="s">
        <v>134</v>
      </c>
      <c r="L1161" s="12">
        <v>26.252686173347701</v>
      </c>
      <c r="M1161" s="12">
        <v>54.725752478727401</v>
      </c>
      <c r="N1161" s="12"/>
      <c r="O1161" s="12"/>
    </row>
    <row r="1162" spans="1:15" x14ac:dyDescent="0.3">
      <c r="A1162" s="11" t="str">
        <f t="shared" si="18"/>
        <v>DISTRIBUCION VOLUMEN X CRITERIO (Consumiciones)AnisDE 25 A 34 AÑOS</v>
      </c>
      <c r="B1162" s="11" t="s">
        <v>47</v>
      </c>
      <c r="C1162" s="11" t="s">
        <v>105</v>
      </c>
      <c r="D1162" s="11" t="s">
        <v>161</v>
      </c>
      <c r="E1162" s="12">
        <v>9.6604205751012593</v>
      </c>
      <c r="F1162" s="12">
        <v>1.82456497696172</v>
      </c>
      <c r="G1162" s="12">
        <v>10.754182167465499</v>
      </c>
      <c r="H1162" s="12">
        <v>1.8191835334661699</v>
      </c>
      <c r="I1162" s="12">
        <v>10.432299093259299</v>
      </c>
      <c r="J1162" s="12">
        <v>13.389815315595101</v>
      </c>
      <c r="K1162" s="12">
        <v>1.2053297349529299</v>
      </c>
      <c r="L1162" s="12">
        <v>0.79912319675029697</v>
      </c>
      <c r="M1162" s="12">
        <v>1.80774221431996</v>
      </c>
      <c r="N1162" s="12"/>
      <c r="O1162" s="12"/>
    </row>
    <row r="1163" spans="1:15" x14ac:dyDescent="0.3">
      <c r="A1163" s="11" t="str">
        <f t="shared" si="18"/>
        <v>DISTRIBUCION VOLUMEN X CRITERIO (Consumiciones)AnisDE 35 A 49 AÑOS</v>
      </c>
      <c r="B1163" s="11" t="s">
        <v>47</v>
      </c>
      <c r="C1163" s="11" t="s">
        <v>105</v>
      </c>
      <c r="D1163" s="11" t="s">
        <v>162</v>
      </c>
      <c r="E1163" s="12">
        <v>1.0486873348029</v>
      </c>
      <c r="F1163" s="12">
        <v>42.4047785794275</v>
      </c>
      <c r="G1163" s="12">
        <v>7.1629970529289597</v>
      </c>
      <c r="H1163" s="12">
        <v>17.388760925952301</v>
      </c>
      <c r="I1163" s="12">
        <v>2.8400599134301698</v>
      </c>
      <c r="J1163" s="12">
        <v>16.511156814426599</v>
      </c>
      <c r="K1163" s="12">
        <v>4.8111484722337403</v>
      </c>
      <c r="L1163" s="12">
        <v>25.543601175633999</v>
      </c>
      <c r="M1163" s="12">
        <v>6.2255265357477203</v>
      </c>
      <c r="N1163" s="12"/>
      <c r="O1163" s="12"/>
    </row>
    <row r="1164" spans="1:15" x14ac:dyDescent="0.3">
      <c r="A1164" s="11" t="str">
        <f t="shared" si="18"/>
        <v>DISTRIBUCION VOLUMEN X CRITERIO (Consumiciones)AnisDE 50 A 59 AÑOS</v>
      </c>
      <c r="B1164" s="11" t="s">
        <v>47</v>
      </c>
      <c r="C1164" s="11" t="s">
        <v>105</v>
      </c>
      <c r="D1164" s="11" t="s">
        <v>163</v>
      </c>
      <c r="E1164" s="12">
        <v>46.864756018876399</v>
      </c>
      <c r="F1164" s="12">
        <v>24.370928430519399</v>
      </c>
      <c r="G1164" s="12">
        <v>40.963440694146797</v>
      </c>
      <c r="H1164" s="12">
        <v>16.455855399337199</v>
      </c>
      <c r="I1164" s="12">
        <v>30.514096157670501</v>
      </c>
      <c r="J1164" s="12">
        <v>30.5230014898798</v>
      </c>
      <c r="K1164" s="12">
        <v>37.094413563226198</v>
      </c>
      <c r="L1164" s="12">
        <v>13.757883651615501</v>
      </c>
      <c r="M1164" s="12">
        <v>20.5345988109197</v>
      </c>
      <c r="N1164" s="12"/>
      <c r="O1164" s="12"/>
    </row>
    <row r="1165" spans="1:15" x14ac:dyDescent="0.3">
      <c r="A1165" s="11" t="str">
        <f t="shared" si="18"/>
        <v>DISTRIBUCION VOLUMEN X CRITERIO (Consumiciones)AnisDE 60 A 75 AÑOS</v>
      </c>
      <c r="B1165" s="11" t="s">
        <v>47</v>
      </c>
      <c r="C1165" s="11" t="s">
        <v>105</v>
      </c>
      <c r="D1165" s="11" t="s">
        <v>164</v>
      </c>
      <c r="E1165" s="12">
        <v>42.426137696441998</v>
      </c>
      <c r="F1165" s="12">
        <v>29.275542326987601</v>
      </c>
      <c r="G1165" s="12">
        <v>40.425620551282002</v>
      </c>
      <c r="H1165" s="12">
        <v>62.890171470879302</v>
      </c>
      <c r="I1165" s="12">
        <v>30.391679818567201</v>
      </c>
      <c r="J1165" s="12">
        <v>38.163886381638001</v>
      </c>
      <c r="K1165" s="12">
        <v>56.8890683741079</v>
      </c>
      <c r="L1165" s="12">
        <v>33.646706191249102</v>
      </c>
      <c r="M1165" s="12">
        <v>16.706391282046699</v>
      </c>
      <c r="N1165" s="12"/>
      <c r="O1165" s="12"/>
    </row>
    <row r="1166" spans="1:15" x14ac:dyDescent="0.3">
      <c r="A1166" s="11" t="str">
        <f t="shared" si="18"/>
        <v>DISTRIBUCION VOLUMEN X CRITERIO (Consumiciones)AnisNIVEL ALTO</v>
      </c>
      <c r="B1166" s="11" t="s">
        <v>47</v>
      </c>
      <c r="C1166" s="11" t="s">
        <v>105</v>
      </c>
      <c r="D1166" s="11" t="s">
        <v>165</v>
      </c>
      <c r="E1166" s="12">
        <v>26.614937637500599</v>
      </c>
      <c r="F1166" s="12">
        <v>20.750286895050198</v>
      </c>
      <c r="G1166" s="12">
        <v>24.0622298932172</v>
      </c>
      <c r="H1166" s="12">
        <v>13.408755065060699</v>
      </c>
      <c r="I1166" s="12">
        <v>14.7317223841822</v>
      </c>
      <c r="J1166" s="12">
        <v>21.042497853009401</v>
      </c>
      <c r="K1166" s="12">
        <v>6.96836776358706</v>
      </c>
      <c r="L1166" s="12">
        <v>42.081271073264702</v>
      </c>
      <c r="M1166" s="12">
        <v>62.284012786699002</v>
      </c>
      <c r="N1166" s="12"/>
      <c r="O1166" s="12"/>
    </row>
    <row r="1167" spans="1:15" x14ac:dyDescent="0.3">
      <c r="A1167" s="11" t="str">
        <f t="shared" si="18"/>
        <v>DISTRIBUCION VOLUMEN X CRITERIO (Consumiciones)AnisNIVEL MEDIO ALTO</v>
      </c>
      <c r="B1167" s="11" t="s">
        <v>47</v>
      </c>
      <c r="C1167" s="11" t="s">
        <v>105</v>
      </c>
      <c r="D1167" s="11" t="s">
        <v>166</v>
      </c>
      <c r="E1167" s="12">
        <v>3.8943989953957399</v>
      </c>
      <c r="F1167" s="12">
        <v>12.215358506134899</v>
      </c>
      <c r="G1167" s="12">
        <v>9.9580349457776904</v>
      </c>
      <c r="H1167" s="12">
        <v>3.3572304066388501</v>
      </c>
      <c r="I1167" s="12">
        <v>0.41207010209823902</v>
      </c>
      <c r="J1167" s="12">
        <v>3.68191959552767</v>
      </c>
      <c r="K1167" s="12">
        <v>1.5799826262646</v>
      </c>
      <c r="L1167" s="12">
        <v>0.90711287044581101</v>
      </c>
      <c r="M1167" s="12">
        <v>1.3496509451701899</v>
      </c>
      <c r="N1167" s="12"/>
      <c r="O1167" s="12"/>
    </row>
    <row r="1168" spans="1:15" x14ac:dyDescent="0.3">
      <c r="A1168" s="11" t="str">
        <f t="shared" si="18"/>
        <v>DISTRIBUCION VOLUMEN X CRITERIO (Consumiciones)AnisNIVEL MEDIO</v>
      </c>
      <c r="B1168" s="11" t="s">
        <v>47</v>
      </c>
      <c r="C1168" s="11" t="s">
        <v>105</v>
      </c>
      <c r="D1168" s="11" t="s">
        <v>167</v>
      </c>
      <c r="E1168" s="12">
        <v>51.877728003831201</v>
      </c>
      <c r="F1168" s="12">
        <v>38.165804536928903</v>
      </c>
      <c r="G1168" s="12">
        <v>16.666677956396398</v>
      </c>
      <c r="H1168" s="12">
        <v>14.8812397953317</v>
      </c>
      <c r="I1168" s="12">
        <v>11.1626336522228</v>
      </c>
      <c r="J1168" s="12">
        <v>34.416787306135198</v>
      </c>
      <c r="K1168" s="12">
        <v>53.665955775058897</v>
      </c>
      <c r="L1168" s="12">
        <v>37.312958786749903</v>
      </c>
      <c r="M1168" s="12">
        <v>28.098140966760301</v>
      </c>
      <c r="N1168" s="12"/>
      <c r="O1168" s="12"/>
    </row>
    <row r="1169" spans="1:15" x14ac:dyDescent="0.3">
      <c r="A1169" s="11" t="str">
        <f t="shared" si="18"/>
        <v>DISTRIBUCION VOLUMEN X CRITERIO (Consumiciones)AnisNIVEL MEDIO BAJO</v>
      </c>
      <c r="B1169" s="11" t="s">
        <v>47</v>
      </c>
      <c r="C1169" s="11" t="s">
        <v>105</v>
      </c>
      <c r="D1169" s="11" t="s">
        <v>168</v>
      </c>
      <c r="E1169" s="12">
        <v>1.0486873348029</v>
      </c>
      <c r="F1169" s="12">
        <v>11.748378306227099</v>
      </c>
      <c r="G1169" s="12">
        <v>2.9846793852245401</v>
      </c>
      <c r="H1169" s="12">
        <v>12.367424267936499</v>
      </c>
      <c r="I1169" s="12">
        <v>14.970428321789299</v>
      </c>
      <c r="J1169" s="12">
        <v>16.421157057614899</v>
      </c>
      <c r="K1169" s="12">
        <v>26.0764964919045</v>
      </c>
      <c r="L1169" s="12">
        <v>15.8879753992505</v>
      </c>
      <c r="M1169" s="12">
        <v>4.7466056866746804</v>
      </c>
      <c r="N1169" s="12"/>
      <c r="O1169" s="12"/>
    </row>
    <row r="1170" spans="1:15" x14ac:dyDescent="0.3">
      <c r="A1170" s="11" t="str">
        <f t="shared" si="18"/>
        <v>DISTRIBUCION VOLUMEN X CRITERIO (Consumiciones)AnisNIVEL BAJO</v>
      </c>
      <c r="B1170" s="11" t="s">
        <v>47</v>
      </c>
      <c r="C1170" s="11" t="s">
        <v>105</v>
      </c>
      <c r="D1170" s="11" t="s">
        <v>169</v>
      </c>
      <c r="E1170" s="12">
        <v>16.564255071100799</v>
      </c>
      <c r="F1170" s="12">
        <v>17.120119750514</v>
      </c>
      <c r="G1170" s="12">
        <v>46.328376690411197</v>
      </c>
      <c r="H1170" s="12">
        <v>55.985340668305703</v>
      </c>
      <c r="I1170" s="12">
        <v>58.723175411798998</v>
      </c>
      <c r="J1170" s="12">
        <v>24.4376371828026</v>
      </c>
      <c r="K1170" s="12">
        <v>11.7091656214771</v>
      </c>
      <c r="L1170" s="12">
        <v>3.8106835542072699</v>
      </c>
      <c r="M1170" s="12">
        <v>3.52160881246536</v>
      </c>
      <c r="N1170" s="12"/>
      <c r="O1170" s="12"/>
    </row>
    <row r="1171" spans="1:15" x14ac:dyDescent="0.3">
      <c r="A1171" s="11" t="str">
        <f t="shared" si="18"/>
        <v>DISTRIBUCION VOLUMEN X CRITERIO (Consumiciones)AnisHOMBRE</v>
      </c>
      <c r="B1171" s="11" t="s">
        <v>47</v>
      </c>
      <c r="C1171" s="11" t="s">
        <v>105</v>
      </c>
      <c r="D1171" s="11" t="s">
        <v>170</v>
      </c>
      <c r="E1171" s="12">
        <v>65.615463667878203</v>
      </c>
      <c r="F1171" s="12">
        <v>64.191970058904502</v>
      </c>
      <c r="G1171" s="12">
        <v>67.520994381327299</v>
      </c>
      <c r="H1171" s="12">
        <v>79.980156730479706</v>
      </c>
      <c r="I1171" s="12">
        <v>83.116327679073905</v>
      </c>
      <c r="J1171" s="12">
        <v>67.639871942284401</v>
      </c>
      <c r="K1171" s="12">
        <v>90.490808025104101</v>
      </c>
      <c r="L1171" s="12">
        <v>56.153101842077</v>
      </c>
      <c r="M1171" s="12">
        <v>39.566839249692102</v>
      </c>
      <c r="N1171" s="12"/>
      <c r="O1171" s="12"/>
    </row>
    <row r="1172" spans="1:15" x14ac:dyDescent="0.3">
      <c r="A1172" s="11" t="str">
        <f t="shared" si="18"/>
        <v>DISTRIBUCION VOLUMEN X CRITERIO (Consumiciones)AnisMUJER</v>
      </c>
      <c r="B1172" s="11" t="s">
        <v>47</v>
      </c>
      <c r="C1172" s="11" t="s">
        <v>105</v>
      </c>
      <c r="D1172" s="11" t="s">
        <v>171</v>
      </c>
      <c r="E1172" s="12">
        <v>34.384536332121797</v>
      </c>
      <c r="F1172" s="12">
        <v>35.807986603474603</v>
      </c>
      <c r="G1172" s="12">
        <v>32.479005618672701</v>
      </c>
      <c r="H1172" s="12">
        <v>20.019831023612198</v>
      </c>
      <c r="I1172" s="12">
        <v>16.8836977079728</v>
      </c>
      <c r="J1172" s="12">
        <v>32.360128057715599</v>
      </c>
      <c r="K1172" s="12">
        <v>9.5091350384971403</v>
      </c>
      <c r="L1172" s="12">
        <v>43.846898157923</v>
      </c>
      <c r="M1172" s="12">
        <v>60.4331509052979</v>
      </c>
      <c r="N1172" s="12"/>
      <c r="O1172" s="12"/>
    </row>
    <row r="1173" spans="1:15" x14ac:dyDescent="0.3">
      <c r="A1173" s="11" t="str">
        <f t="shared" si="18"/>
        <v>DISTRIBUCION VOLUMEN X CRITERIO (Consumiciones)Otras EspirituosasT.ESPAÑA</v>
      </c>
      <c r="B1173" s="11" t="s">
        <v>47</v>
      </c>
      <c r="C1173" s="11" t="s">
        <v>106</v>
      </c>
      <c r="D1173" s="11" t="s">
        <v>142</v>
      </c>
      <c r="E1173" s="12">
        <v>100</v>
      </c>
      <c r="F1173" s="12">
        <v>100</v>
      </c>
      <c r="G1173" s="12">
        <v>100</v>
      </c>
      <c r="H1173" s="12">
        <v>100</v>
      </c>
      <c r="I1173" s="12">
        <v>100</v>
      </c>
      <c r="J1173" s="12">
        <v>100</v>
      </c>
      <c r="K1173" s="12">
        <v>100</v>
      </c>
      <c r="L1173" s="12">
        <v>100</v>
      </c>
      <c r="M1173" s="12">
        <v>100</v>
      </c>
      <c r="N1173" s="12"/>
      <c r="O1173" s="12"/>
    </row>
    <row r="1174" spans="1:15" x14ac:dyDescent="0.3">
      <c r="A1174" s="11" t="str">
        <f t="shared" si="18"/>
        <v>DISTRIBUCION VOLUMEN X CRITERIO (Consumiciones)Otras EspirituosasBCN AM</v>
      </c>
      <c r="B1174" s="11" t="s">
        <v>47</v>
      </c>
      <c r="C1174" s="11" t="s">
        <v>106</v>
      </c>
      <c r="D1174" s="11" t="s">
        <v>143</v>
      </c>
      <c r="E1174" s="12">
        <v>8.8549154058944595</v>
      </c>
      <c r="F1174" s="12">
        <v>5.28203933705257</v>
      </c>
      <c r="G1174" s="12">
        <v>7.2338239466590997</v>
      </c>
      <c r="H1174" s="12">
        <v>9.7455761681529705</v>
      </c>
      <c r="I1174" s="12">
        <v>7.8127297378693097</v>
      </c>
      <c r="J1174" s="12">
        <v>8.0348807262058894</v>
      </c>
      <c r="K1174" s="12">
        <v>8.6203741821460902</v>
      </c>
      <c r="L1174" s="12">
        <v>8.1612926892540703</v>
      </c>
      <c r="M1174" s="12">
        <v>11.058395862198999</v>
      </c>
      <c r="N1174" s="12"/>
      <c r="O1174" s="12"/>
    </row>
    <row r="1175" spans="1:15" x14ac:dyDescent="0.3">
      <c r="A1175" s="11" t="str">
        <f t="shared" si="18"/>
        <v>DISTRIBUCION VOLUMEN X CRITERIO (Consumiciones)Otras EspirituosasREST.CAT ARAGON</v>
      </c>
      <c r="B1175" s="11" t="s">
        <v>47</v>
      </c>
      <c r="C1175" s="11" t="s">
        <v>106</v>
      </c>
      <c r="D1175" s="11" t="s">
        <v>144</v>
      </c>
      <c r="E1175" s="12">
        <v>16.672597888414199</v>
      </c>
      <c r="F1175" s="12">
        <v>17.232088610172301</v>
      </c>
      <c r="G1175" s="12">
        <v>19.5066676124273</v>
      </c>
      <c r="H1175" s="12">
        <v>17.566024268379699</v>
      </c>
      <c r="I1175" s="12">
        <v>17.699105369732901</v>
      </c>
      <c r="J1175" s="12">
        <v>22.128190867931</v>
      </c>
      <c r="K1175" s="12">
        <v>19.973584052254001</v>
      </c>
      <c r="L1175" s="12">
        <v>20.067051708202001</v>
      </c>
      <c r="M1175" s="12">
        <v>20.196321042437201</v>
      </c>
      <c r="N1175" s="12"/>
      <c r="O1175" s="12"/>
    </row>
    <row r="1176" spans="1:15" x14ac:dyDescent="0.3">
      <c r="A1176" s="11" t="str">
        <f t="shared" si="18"/>
        <v>DISTRIBUCION VOLUMEN X CRITERIO (Consumiciones)Otras EspirituosasLEVANTE</v>
      </c>
      <c r="B1176" s="11" t="s">
        <v>47</v>
      </c>
      <c r="C1176" s="11" t="s">
        <v>106</v>
      </c>
      <c r="D1176" s="11" t="s">
        <v>145</v>
      </c>
      <c r="E1176" s="12">
        <v>11.518191220994501</v>
      </c>
      <c r="F1176" s="12">
        <v>13.8214244410962</v>
      </c>
      <c r="G1176" s="12">
        <v>12.919176478933201</v>
      </c>
      <c r="H1176" s="12">
        <v>8.7909489443570497</v>
      </c>
      <c r="I1176" s="12">
        <v>10.942691987683499</v>
      </c>
      <c r="J1176" s="12">
        <v>12.4388402205193</v>
      </c>
      <c r="K1176" s="12">
        <v>12.137947395488499</v>
      </c>
      <c r="L1176" s="12">
        <v>11.0228992413023</v>
      </c>
      <c r="M1176" s="12">
        <v>11.5459892500692</v>
      </c>
      <c r="N1176" s="12"/>
      <c r="O1176" s="12"/>
    </row>
    <row r="1177" spans="1:15" x14ac:dyDescent="0.3">
      <c r="A1177" s="11" t="str">
        <f t="shared" si="18"/>
        <v>DISTRIBUCION VOLUMEN X CRITERIO (Consumiciones)Otras EspirituosasANDALUCIA</v>
      </c>
      <c r="B1177" s="11" t="s">
        <v>47</v>
      </c>
      <c r="C1177" s="11" t="s">
        <v>106</v>
      </c>
      <c r="D1177" s="11" t="s">
        <v>146</v>
      </c>
      <c r="E1177" s="12">
        <v>10.0862751351579</v>
      </c>
      <c r="F1177" s="12">
        <v>11.0084945229466</v>
      </c>
      <c r="G1177" s="12">
        <v>9.4490601503759404</v>
      </c>
      <c r="H1177" s="12">
        <v>11.179562640586701</v>
      </c>
      <c r="I1177" s="12">
        <v>12.6274077586659</v>
      </c>
      <c r="J1177" s="12">
        <v>10.7902378757283</v>
      </c>
      <c r="K1177" s="12">
        <v>8.9570174441298196</v>
      </c>
      <c r="L1177" s="12">
        <v>7.7565392177546402</v>
      </c>
      <c r="M1177" s="12">
        <v>9.3897442862485807</v>
      </c>
      <c r="N1177" s="12"/>
      <c r="O1177" s="12"/>
    </row>
    <row r="1178" spans="1:15" x14ac:dyDescent="0.3">
      <c r="A1178" s="11" t="str">
        <f t="shared" si="18"/>
        <v>DISTRIBUCION VOLUMEN X CRITERIO (Consumiciones)Otras EspirituosasMDD AM</v>
      </c>
      <c r="B1178" s="11" t="s">
        <v>47</v>
      </c>
      <c r="C1178" s="11" t="s">
        <v>106</v>
      </c>
      <c r="D1178" s="11" t="s">
        <v>147</v>
      </c>
      <c r="E1178" s="12">
        <v>10.296251016037299</v>
      </c>
      <c r="F1178" s="12">
        <v>12.363396180315201</v>
      </c>
      <c r="G1178" s="12">
        <v>11.7345900127678</v>
      </c>
      <c r="H1178" s="12">
        <v>12.5175587888659</v>
      </c>
      <c r="I1178" s="12">
        <v>10.851726664862699</v>
      </c>
      <c r="J1178" s="12">
        <v>8.2617006266959798</v>
      </c>
      <c r="K1178" s="12">
        <v>11.2604339094412</v>
      </c>
      <c r="L1178" s="12">
        <v>17.954124289104801</v>
      </c>
      <c r="M1178" s="12">
        <v>11.5230116023438</v>
      </c>
      <c r="N1178" s="12"/>
      <c r="O1178" s="12"/>
    </row>
    <row r="1179" spans="1:15" x14ac:dyDescent="0.3">
      <c r="A1179" s="11" t="str">
        <f t="shared" si="18"/>
        <v>DISTRIBUCION VOLUMEN X CRITERIO (Consumiciones)Otras EspirituosasRTO CENTRO</v>
      </c>
      <c r="B1179" s="11" t="s">
        <v>47</v>
      </c>
      <c r="C1179" s="11" t="s">
        <v>106</v>
      </c>
      <c r="D1179" s="11" t="s">
        <v>148</v>
      </c>
      <c r="E1179" s="12">
        <v>9.4773703292736098</v>
      </c>
      <c r="F1179" s="12">
        <v>7.9478437919941403</v>
      </c>
      <c r="G1179" s="12">
        <v>8.6744573698396898</v>
      </c>
      <c r="H1179" s="12">
        <v>8.0480231532880104</v>
      </c>
      <c r="I1179" s="12">
        <v>7.8693961592471497</v>
      </c>
      <c r="J1179" s="12">
        <v>8.8323261655836003</v>
      </c>
      <c r="K1179" s="12">
        <v>7.4833268825774999</v>
      </c>
      <c r="L1179" s="12">
        <v>6.51776935209325</v>
      </c>
      <c r="M1179" s="12">
        <v>5.9319351801267199</v>
      </c>
      <c r="N1179" s="12"/>
      <c r="O1179" s="12"/>
    </row>
    <row r="1180" spans="1:15" x14ac:dyDescent="0.3">
      <c r="A1180" s="11" t="str">
        <f t="shared" si="18"/>
        <v>DISTRIBUCION VOLUMEN X CRITERIO (Consumiciones)Otras EspirituosasNORTE-CENTRO</v>
      </c>
      <c r="B1180" s="11" t="s">
        <v>47</v>
      </c>
      <c r="C1180" s="11" t="s">
        <v>106</v>
      </c>
      <c r="D1180" s="11" t="s">
        <v>149</v>
      </c>
      <c r="E1180" s="12">
        <v>19.015472559793899</v>
      </c>
      <c r="F1180" s="12">
        <v>19.3488259966608</v>
      </c>
      <c r="G1180" s="12">
        <v>18.340771740672398</v>
      </c>
      <c r="H1180" s="12">
        <v>20.909945439922598</v>
      </c>
      <c r="I1180" s="12">
        <v>19.277647126864601</v>
      </c>
      <c r="J1180" s="12">
        <v>16.267661516985001</v>
      </c>
      <c r="K1180" s="12">
        <v>14.4413597563954</v>
      </c>
      <c r="L1180" s="12">
        <v>15.3027577169492</v>
      </c>
      <c r="M1180" s="12">
        <v>13.284506254238</v>
      </c>
      <c r="N1180" s="12"/>
      <c r="O1180" s="12"/>
    </row>
    <row r="1181" spans="1:15" x14ac:dyDescent="0.3">
      <c r="A1181" s="11" t="str">
        <f t="shared" si="18"/>
        <v>DISTRIBUCION VOLUMEN X CRITERIO (Consumiciones)Otras EspirituosasNOROESTE</v>
      </c>
      <c r="B1181" s="11" t="s">
        <v>47</v>
      </c>
      <c r="C1181" s="11" t="s">
        <v>106</v>
      </c>
      <c r="D1181" s="11" t="s">
        <v>150</v>
      </c>
      <c r="E1181" s="12">
        <v>14.0789353036152</v>
      </c>
      <c r="F1181" s="12">
        <v>12.9959001506699</v>
      </c>
      <c r="G1181" s="12">
        <v>12.1414385019152</v>
      </c>
      <c r="H1181" s="12">
        <v>11.242350832071301</v>
      </c>
      <c r="I1181" s="12">
        <v>12.9193022481074</v>
      </c>
      <c r="J1181" s="12">
        <v>13.246188128235699</v>
      </c>
      <c r="K1181" s="12">
        <v>17.125952273162898</v>
      </c>
      <c r="L1181" s="12">
        <v>13.2175763164703</v>
      </c>
      <c r="M1181" s="12">
        <v>17.070106658044601</v>
      </c>
      <c r="N1181" s="12"/>
      <c r="O1181" s="12"/>
    </row>
    <row r="1182" spans="1:15" x14ac:dyDescent="0.3">
      <c r="A1182" s="11" t="str">
        <f t="shared" si="18"/>
        <v>DISTRIBUCION VOLUMEN X CRITERIO (Consumiciones)Otras Espirituosas&lt;2MIL</v>
      </c>
      <c r="B1182" s="11" t="s">
        <v>47</v>
      </c>
      <c r="C1182" s="11" t="s">
        <v>106</v>
      </c>
      <c r="D1182" s="11" t="s">
        <v>151</v>
      </c>
      <c r="E1182" s="12">
        <v>10.1461942065385</v>
      </c>
      <c r="F1182" s="12">
        <v>8.3042847253329004</v>
      </c>
      <c r="G1182" s="12">
        <v>13.1609341750603</v>
      </c>
      <c r="H1182" s="12">
        <v>11.519812081332001</v>
      </c>
      <c r="I1182" s="12">
        <v>10.283797607093801</v>
      </c>
      <c r="J1182" s="12">
        <v>13.555015993998101</v>
      </c>
      <c r="K1182" s="12">
        <v>15.399221066102699</v>
      </c>
      <c r="L1182" s="12">
        <v>16.3988448051864</v>
      </c>
      <c r="M1182" s="12">
        <v>13.3731632831987</v>
      </c>
      <c r="N1182" s="12"/>
      <c r="O1182" s="12"/>
    </row>
    <row r="1183" spans="1:15" x14ac:dyDescent="0.3">
      <c r="A1183" s="11" t="str">
        <f t="shared" si="18"/>
        <v>DISTRIBUCION VOLUMEN X CRITERIO (Consumiciones)Otras Espirituosas2-5MIL</v>
      </c>
      <c r="B1183" s="11" t="s">
        <v>47</v>
      </c>
      <c r="C1183" s="11" t="s">
        <v>106</v>
      </c>
      <c r="D1183" s="11" t="s">
        <v>152</v>
      </c>
      <c r="E1183" s="12">
        <v>3.4300866649391302</v>
      </c>
      <c r="F1183" s="12">
        <v>3.82704727776194</v>
      </c>
      <c r="G1183" s="12">
        <v>3.0777135054617699</v>
      </c>
      <c r="H1183" s="12">
        <v>3.2140077783018</v>
      </c>
      <c r="I1183" s="12">
        <v>4.7260590070880601</v>
      </c>
      <c r="J1183" s="12">
        <v>3.9286634093903601</v>
      </c>
      <c r="K1183" s="12">
        <v>3.1418966535558299</v>
      </c>
      <c r="L1183" s="12">
        <v>3.32135850179924</v>
      </c>
      <c r="M1183" s="12">
        <v>4.3935426424396198</v>
      </c>
      <c r="N1183" s="12"/>
      <c r="O1183" s="12"/>
    </row>
    <row r="1184" spans="1:15" x14ac:dyDescent="0.3">
      <c r="A1184" s="11" t="str">
        <f t="shared" si="18"/>
        <v>DISTRIBUCION VOLUMEN X CRITERIO (Consumiciones)Otras Espirituosas5-10MIL</v>
      </c>
      <c r="B1184" s="11" t="s">
        <v>47</v>
      </c>
      <c r="C1184" s="11" t="s">
        <v>106</v>
      </c>
      <c r="D1184" s="11" t="s">
        <v>153</v>
      </c>
      <c r="E1184" s="12">
        <v>7.0139664990066599</v>
      </c>
      <c r="F1184" s="12">
        <v>8.3759253980535107</v>
      </c>
      <c r="G1184" s="12">
        <v>8.1690026954177899</v>
      </c>
      <c r="H1184" s="12">
        <v>8.3941474935010003</v>
      </c>
      <c r="I1184" s="12">
        <v>8.9520344357302903</v>
      </c>
      <c r="J1184" s="12">
        <v>5.9357440661707299</v>
      </c>
      <c r="K1184" s="12">
        <v>6.4777436610549897</v>
      </c>
      <c r="L1184" s="12">
        <v>4.2843166542457798</v>
      </c>
      <c r="M1184" s="12">
        <v>6.3563932492137196</v>
      </c>
      <c r="N1184" s="12"/>
      <c r="O1184" s="12"/>
    </row>
    <row r="1185" spans="1:15" x14ac:dyDescent="0.3">
      <c r="A1185" s="11" t="str">
        <f t="shared" si="18"/>
        <v>DISTRIBUCION VOLUMEN X CRITERIO (Consumiciones)Otras Espirituosas10-30MIL</v>
      </c>
      <c r="B1185" s="11" t="s">
        <v>47</v>
      </c>
      <c r="C1185" s="11" t="s">
        <v>106</v>
      </c>
      <c r="D1185" s="11" t="s">
        <v>154</v>
      </c>
      <c r="E1185" s="12">
        <v>15.3427484280491</v>
      </c>
      <c r="F1185" s="12">
        <v>13.6144903693448</v>
      </c>
      <c r="G1185" s="12">
        <v>13.7304475812172</v>
      </c>
      <c r="H1185" s="12">
        <v>16.2763552709565</v>
      </c>
      <c r="I1185" s="12">
        <v>18.103081964006499</v>
      </c>
      <c r="J1185" s="12">
        <v>15.817481794463101</v>
      </c>
      <c r="K1185" s="12">
        <v>13.9664760444376</v>
      </c>
      <c r="L1185" s="12">
        <v>15.734755223177499</v>
      </c>
      <c r="M1185" s="12">
        <v>17.4262703334952</v>
      </c>
      <c r="N1185" s="12"/>
      <c r="O1185" s="12"/>
    </row>
    <row r="1186" spans="1:15" x14ac:dyDescent="0.3">
      <c r="A1186" s="11" t="str">
        <f t="shared" si="18"/>
        <v>DISTRIBUCION VOLUMEN X CRITERIO (Consumiciones)Otras Espirituosas30-100MIL</v>
      </c>
      <c r="B1186" s="11" t="s">
        <v>47</v>
      </c>
      <c r="C1186" s="11" t="s">
        <v>106</v>
      </c>
      <c r="D1186" s="11" t="s">
        <v>155</v>
      </c>
      <c r="E1186" s="12">
        <v>19.295887789612198</v>
      </c>
      <c r="F1186" s="12">
        <v>18.9214545750702</v>
      </c>
      <c r="G1186" s="12">
        <v>18.192619520499399</v>
      </c>
      <c r="H1186" s="12">
        <v>16.1493956014091</v>
      </c>
      <c r="I1186" s="12">
        <v>15.395735124741099</v>
      </c>
      <c r="J1186" s="12">
        <v>17.230388223042599</v>
      </c>
      <c r="K1186" s="12">
        <v>19.5977519355346</v>
      </c>
      <c r="L1186" s="12">
        <v>15.4250171218631</v>
      </c>
      <c r="M1186" s="12">
        <v>16.215152172436799</v>
      </c>
      <c r="N1186" s="12"/>
      <c r="O1186" s="12"/>
    </row>
    <row r="1187" spans="1:15" x14ac:dyDescent="0.3">
      <c r="A1187" s="11" t="str">
        <f t="shared" si="18"/>
        <v>DISTRIBUCION VOLUMEN X CRITERIO (Consumiciones)Otras Espirituosas100-200MIL</v>
      </c>
      <c r="B1187" s="11" t="s">
        <v>47</v>
      </c>
      <c r="C1187" s="11" t="s">
        <v>106</v>
      </c>
      <c r="D1187" s="11" t="s">
        <v>156</v>
      </c>
      <c r="E1187" s="12">
        <v>13.148329269184</v>
      </c>
      <c r="F1187" s="12">
        <v>14.145372806124501</v>
      </c>
      <c r="G1187" s="12">
        <v>14.3024045963967</v>
      </c>
      <c r="H1187" s="12">
        <v>13.7641896723499</v>
      </c>
      <c r="I1187" s="12">
        <v>15.843167808827101</v>
      </c>
      <c r="J1187" s="12">
        <v>11.9757421252421</v>
      </c>
      <c r="K1187" s="12">
        <v>10.3298463680329</v>
      </c>
      <c r="L1187" s="12">
        <v>9.3568568366519909</v>
      </c>
      <c r="M1187" s="12">
        <v>11.643507420857899</v>
      </c>
      <c r="N1187" s="12"/>
      <c r="O1187" s="12"/>
    </row>
    <row r="1188" spans="1:15" x14ac:dyDescent="0.3">
      <c r="A1188" s="11" t="str">
        <f t="shared" si="18"/>
        <v>DISTRIBUCION VOLUMEN X CRITERIO (Consumiciones)Otras Espirituosas200-500MIL</v>
      </c>
      <c r="B1188" s="11" t="s">
        <v>47</v>
      </c>
      <c r="C1188" s="11" t="s">
        <v>106</v>
      </c>
      <c r="D1188" s="11" t="s">
        <v>157</v>
      </c>
      <c r="E1188" s="12">
        <v>17.264016885599201</v>
      </c>
      <c r="F1188" s="12">
        <v>17.123225149651802</v>
      </c>
      <c r="G1188" s="12">
        <v>12.9995034756703</v>
      </c>
      <c r="H1188" s="12">
        <v>13.694286505665101</v>
      </c>
      <c r="I1188" s="12">
        <v>12.505094053375901</v>
      </c>
      <c r="J1188" s="12">
        <v>16.2623314284861</v>
      </c>
      <c r="K1188" s="12">
        <v>14.528057093909201</v>
      </c>
      <c r="L1188" s="12">
        <v>14.0305831051881</v>
      </c>
      <c r="M1188" s="12">
        <v>15.1730241199419</v>
      </c>
      <c r="N1188" s="12"/>
      <c r="O1188" s="12"/>
    </row>
    <row r="1189" spans="1:15" x14ac:dyDescent="0.3">
      <c r="A1189" s="11" t="str">
        <f t="shared" si="18"/>
        <v>DISTRIBUCION VOLUMEN X CRITERIO (Consumiciones)Otras Espirituosas&gt;500MIL</v>
      </c>
      <c r="B1189" s="11" t="s">
        <v>47</v>
      </c>
      <c r="C1189" s="11" t="s">
        <v>106</v>
      </c>
      <c r="D1189" s="11" t="s">
        <v>158</v>
      </c>
      <c r="E1189" s="12">
        <v>14.3587769014571</v>
      </c>
      <c r="F1189" s="12">
        <v>15.6882159872949</v>
      </c>
      <c r="G1189" s="12">
        <v>16.3673606185274</v>
      </c>
      <c r="H1189" s="12">
        <v>16.987800714296601</v>
      </c>
      <c r="I1189" s="12">
        <v>14.1910370521706</v>
      </c>
      <c r="J1189" s="12">
        <v>15.2946590870917</v>
      </c>
      <c r="K1189" s="12">
        <v>16.558998558122699</v>
      </c>
      <c r="L1189" s="12">
        <v>21.448272666415601</v>
      </c>
      <c r="M1189" s="12">
        <v>15.4189594480499</v>
      </c>
      <c r="N1189" s="12"/>
      <c r="O1189" s="12"/>
    </row>
    <row r="1190" spans="1:15" x14ac:dyDescent="0.3">
      <c r="A1190" s="11" t="str">
        <f t="shared" si="18"/>
        <v>DISTRIBUCION VOLUMEN X CRITERIO (Consumiciones)Otras EspirituosasDE 15 A 19 AÑOS</v>
      </c>
      <c r="B1190" s="11" t="s">
        <v>47</v>
      </c>
      <c r="C1190" s="11" t="s">
        <v>106</v>
      </c>
      <c r="D1190" s="11" t="s">
        <v>159</v>
      </c>
      <c r="E1190" s="12">
        <v>0.68115009889060896</v>
      </c>
      <c r="F1190" s="12">
        <v>1.2091144683796899</v>
      </c>
      <c r="G1190" s="12">
        <v>1.0635114909916299</v>
      </c>
      <c r="H1190" s="12">
        <v>0.802701672605035</v>
      </c>
      <c r="I1190" s="12">
        <v>2.010198686302</v>
      </c>
      <c r="J1190" s="12">
        <v>0.85530190770884595</v>
      </c>
      <c r="K1190" s="12" t="s">
        <v>134</v>
      </c>
      <c r="L1190" s="12" t="s">
        <v>134</v>
      </c>
      <c r="M1190" s="12">
        <v>0.74310138443621598</v>
      </c>
      <c r="N1190" s="12"/>
      <c r="O1190" s="12"/>
    </row>
    <row r="1191" spans="1:15" x14ac:dyDescent="0.3">
      <c r="A1191" s="11" t="str">
        <f t="shared" si="18"/>
        <v>DISTRIBUCION VOLUMEN X CRITERIO (Consumiciones)Otras EspirituosasDE 20 A 24 AÑOS</v>
      </c>
      <c r="B1191" s="11" t="s">
        <v>47</v>
      </c>
      <c r="C1191" s="11" t="s">
        <v>106</v>
      </c>
      <c r="D1191" s="11" t="s">
        <v>160</v>
      </c>
      <c r="E1191" s="12">
        <v>3.35962738284287</v>
      </c>
      <c r="F1191" s="12">
        <v>2.28948389461253</v>
      </c>
      <c r="G1191" s="12">
        <v>2.26550539083558</v>
      </c>
      <c r="H1191" s="12">
        <v>3.5622656346372401</v>
      </c>
      <c r="I1191" s="12">
        <v>2.5024327087715501</v>
      </c>
      <c r="J1191" s="12">
        <v>2.5257550025567999</v>
      </c>
      <c r="K1191" s="12">
        <v>0.72003240837840299</v>
      </c>
      <c r="L1191" s="12">
        <v>2.0374743259813202</v>
      </c>
      <c r="M1191" s="12">
        <v>3.1633110719422302</v>
      </c>
      <c r="N1191" s="12"/>
      <c r="O1191" s="12"/>
    </row>
    <row r="1192" spans="1:15" x14ac:dyDescent="0.3">
      <c r="A1192" s="11" t="str">
        <f t="shared" si="18"/>
        <v>DISTRIBUCION VOLUMEN X CRITERIO (Consumiciones)Otras EspirituosasDE 25 A 34 AÑOS</v>
      </c>
      <c r="B1192" s="11" t="s">
        <v>47</v>
      </c>
      <c r="C1192" s="11" t="s">
        <v>106</v>
      </c>
      <c r="D1192" s="11" t="s">
        <v>161</v>
      </c>
      <c r="E1192" s="12">
        <v>7.7439940289119402</v>
      </c>
      <c r="F1192" s="12">
        <v>9.0457531457425606</v>
      </c>
      <c r="G1192" s="12">
        <v>6.9660058164278604</v>
      </c>
      <c r="H1192" s="12">
        <v>6.4306128805787504</v>
      </c>
      <c r="I1192" s="12">
        <v>7.21325716370725</v>
      </c>
      <c r="J1192" s="12">
        <v>5.9573107687943496</v>
      </c>
      <c r="K1192" s="12">
        <v>5.9382607257326097</v>
      </c>
      <c r="L1192" s="12">
        <v>6.6164004104332603</v>
      </c>
      <c r="M1192" s="12">
        <v>5.9010694184435399</v>
      </c>
      <c r="N1192" s="12"/>
      <c r="O1192" s="12"/>
    </row>
    <row r="1193" spans="1:15" x14ac:dyDescent="0.3">
      <c r="A1193" s="11" t="str">
        <f t="shared" si="18"/>
        <v>DISTRIBUCION VOLUMEN X CRITERIO (Consumiciones)Otras EspirituosasDE 35 A 49 AÑOS</v>
      </c>
      <c r="B1193" s="11" t="s">
        <v>47</v>
      </c>
      <c r="C1193" s="11" t="s">
        <v>106</v>
      </c>
      <c r="D1193" s="11" t="s">
        <v>162</v>
      </c>
      <c r="E1193" s="12">
        <v>19.701354790269999</v>
      </c>
      <c r="F1193" s="12">
        <v>18.548037626745899</v>
      </c>
      <c r="G1193" s="12">
        <v>13.767566321464001</v>
      </c>
      <c r="H1193" s="12">
        <v>17.973364735566101</v>
      </c>
      <c r="I1193" s="12">
        <v>16.857330535003101</v>
      </c>
      <c r="J1193" s="12">
        <v>16.664902412350301</v>
      </c>
      <c r="K1193" s="12">
        <v>16.184808203227099</v>
      </c>
      <c r="L1193" s="12">
        <v>16.622838441575201</v>
      </c>
      <c r="M1193" s="12">
        <v>16.943357108323301</v>
      </c>
      <c r="N1193" s="12"/>
      <c r="O1193" s="12"/>
    </row>
    <row r="1194" spans="1:15" x14ac:dyDescent="0.3">
      <c r="A1194" s="11" t="str">
        <f t="shared" si="18"/>
        <v>DISTRIBUCION VOLUMEN X CRITERIO (Consumiciones)Otras EspirituosasDE 50 A 59 AÑOS</v>
      </c>
      <c r="B1194" s="11" t="s">
        <v>47</v>
      </c>
      <c r="C1194" s="11" t="s">
        <v>106</v>
      </c>
      <c r="D1194" s="11" t="s">
        <v>163</v>
      </c>
      <c r="E1194" s="12">
        <v>27.8552144032566</v>
      </c>
      <c r="F1194" s="12">
        <v>28.931784827136902</v>
      </c>
      <c r="G1194" s="12">
        <v>20.859458788480602</v>
      </c>
      <c r="H1194" s="12">
        <v>21.9896087512242</v>
      </c>
      <c r="I1194" s="12">
        <v>23.759412566953898</v>
      </c>
      <c r="J1194" s="12">
        <v>23.515715922706299</v>
      </c>
      <c r="K1194" s="12">
        <v>24.048765251454299</v>
      </c>
      <c r="L1194" s="12">
        <v>23.946140990073701</v>
      </c>
      <c r="M1194" s="12">
        <v>25.9189792126786</v>
      </c>
      <c r="N1194" s="12"/>
      <c r="O1194" s="12"/>
    </row>
    <row r="1195" spans="1:15" x14ac:dyDescent="0.3">
      <c r="A1195" s="11" t="str">
        <f t="shared" si="18"/>
        <v>DISTRIBUCION VOLUMEN X CRITERIO (Consumiciones)Otras EspirituosasDE 60 A 75 AÑOS</v>
      </c>
      <c r="B1195" s="11" t="s">
        <v>47</v>
      </c>
      <c r="C1195" s="11" t="s">
        <v>106</v>
      </c>
      <c r="D1195" s="11" t="s">
        <v>164</v>
      </c>
      <c r="E1195" s="12">
        <v>40.658657966950798</v>
      </c>
      <c r="F1195" s="12">
        <v>39.975827666245898</v>
      </c>
      <c r="G1195" s="12">
        <v>55.077954319761702</v>
      </c>
      <c r="H1195" s="12">
        <v>49.241454462368601</v>
      </c>
      <c r="I1195" s="12">
        <v>47.657370220071101</v>
      </c>
      <c r="J1195" s="12">
        <v>50.481014359139003</v>
      </c>
      <c r="K1195" s="12">
        <v>53.108121918874801</v>
      </c>
      <c r="L1195" s="12">
        <v>50.777144778823398</v>
      </c>
      <c r="M1195" s="12">
        <v>47.3302041027315</v>
      </c>
      <c r="N1195" s="12"/>
      <c r="O1195" s="12"/>
    </row>
    <row r="1196" spans="1:15" x14ac:dyDescent="0.3">
      <c r="A1196" s="11" t="str">
        <f t="shared" si="18"/>
        <v>DISTRIBUCION VOLUMEN X CRITERIO (Consumiciones)Otras EspirituosasNIVEL ALTO</v>
      </c>
      <c r="B1196" s="11" t="s">
        <v>47</v>
      </c>
      <c r="C1196" s="11" t="s">
        <v>106</v>
      </c>
      <c r="D1196" s="11" t="s">
        <v>165</v>
      </c>
      <c r="E1196" s="12">
        <v>19.112489452037501</v>
      </c>
      <c r="F1196" s="12">
        <v>16.1514843018284</v>
      </c>
      <c r="G1196" s="12">
        <v>15.077120868208301</v>
      </c>
      <c r="H1196" s="12">
        <v>16.0836618232108</v>
      </c>
      <c r="I1196" s="12">
        <v>18.651956076529199</v>
      </c>
      <c r="J1196" s="12">
        <v>14.668075084075801</v>
      </c>
      <c r="K1196" s="12">
        <v>14.2439337926709</v>
      </c>
      <c r="L1196" s="12">
        <v>17.922221984296701</v>
      </c>
      <c r="M1196" s="12">
        <v>17.473672501117498</v>
      </c>
      <c r="N1196" s="12"/>
      <c r="O1196" s="12"/>
    </row>
    <row r="1197" spans="1:15" x14ac:dyDescent="0.3">
      <c r="A1197" s="11" t="str">
        <f t="shared" si="18"/>
        <v>DISTRIBUCION VOLUMEN X CRITERIO (Consumiciones)Otras EspirituosasNIVEL MEDIO ALTO</v>
      </c>
      <c r="B1197" s="11" t="s">
        <v>47</v>
      </c>
      <c r="C1197" s="11" t="s">
        <v>106</v>
      </c>
      <c r="D1197" s="11" t="s">
        <v>166</v>
      </c>
      <c r="E1197" s="12">
        <v>12.451220241456999</v>
      </c>
      <c r="F1197" s="12">
        <v>11.018274219163599</v>
      </c>
      <c r="G1197" s="12">
        <v>11.2239253794865</v>
      </c>
      <c r="H1197" s="12">
        <v>13.1671501660107</v>
      </c>
      <c r="I1197" s="12">
        <v>12.9757124092715</v>
      </c>
      <c r="J1197" s="12">
        <v>12.051453270278</v>
      </c>
      <c r="K1197" s="12">
        <v>13.181951948094101</v>
      </c>
      <c r="L1197" s="12">
        <v>15.1053411436878</v>
      </c>
      <c r="M1197" s="12">
        <v>12.025461402721</v>
      </c>
      <c r="N1197" s="12"/>
      <c r="O1197" s="12"/>
    </row>
    <row r="1198" spans="1:15" x14ac:dyDescent="0.3">
      <c r="A1198" s="11" t="str">
        <f t="shared" si="18"/>
        <v>DISTRIBUCION VOLUMEN X CRITERIO (Consumiciones)Otras EspirituosasNIVEL MEDIO</v>
      </c>
      <c r="B1198" s="11" t="s">
        <v>47</v>
      </c>
      <c r="C1198" s="11" t="s">
        <v>106</v>
      </c>
      <c r="D1198" s="11" t="s">
        <v>167</v>
      </c>
      <c r="E1198" s="12">
        <v>24.722851593213001</v>
      </c>
      <c r="F1198" s="12">
        <v>26.0632455104451</v>
      </c>
      <c r="G1198" s="12">
        <v>25.121634274365199</v>
      </c>
      <c r="H1198" s="12">
        <v>22.792878385024299</v>
      </c>
      <c r="I1198" s="12">
        <v>25.283855206866601</v>
      </c>
      <c r="J1198" s="12">
        <v>29.052311757921402</v>
      </c>
      <c r="K1198" s="12">
        <v>28.4541540062888</v>
      </c>
      <c r="L1198" s="12">
        <v>25.1584742076816</v>
      </c>
      <c r="M1198" s="12">
        <v>24.051862892264499</v>
      </c>
      <c r="N1198" s="12"/>
      <c r="O1198" s="12"/>
    </row>
    <row r="1199" spans="1:15" x14ac:dyDescent="0.3">
      <c r="A1199" s="11" t="str">
        <f t="shared" si="18"/>
        <v>DISTRIBUCION VOLUMEN X CRITERIO (Consumiciones)Otras EspirituosasNIVEL MEDIO BAJO</v>
      </c>
      <c r="B1199" s="11" t="s">
        <v>47</v>
      </c>
      <c r="C1199" s="11" t="s">
        <v>106</v>
      </c>
      <c r="D1199" s="11" t="s">
        <v>168</v>
      </c>
      <c r="E1199" s="12">
        <v>14.1574342925612</v>
      </c>
      <c r="F1199" s="12">
        <v>11.5622299140775</v>
      </c>
      <c r="G1199" s="12">
        <v>14.5826819407008</v>
      </c>
      <c r="H1199" s="12">
        <v>15.0310002659165</v>
      </c>
      <c r="I1199" s="12">
        <v>14.1603681119194</v>
      </c>
      <c r="J1199" s="12">
        <v>14.556755364614601</v>
      </c>
      <c r="K1199" s="12">
        <v>17.448431235011199</v>
      </c>
      <c r="L1199" s="12">
        <v>13.5884370994879</v>
      </c>
      <c r="M1199" s="12">
        <v>14.664231900921401</v>
      </c>
      <c r="N1199" s="12"/>
      <c r="O1199" s="12"/>
    </row>
    <row r="1200" spans="1:15" x14ac:dyDescent="0.3">
      <c r="A1200" s="11" t="str">
        <f t="shared" si="18"/>
        <v>DISTRIBUCION VOLUMEN X CRITERIO (Consumiciones)Otras EspirituosasNIVEL BAJO</v>
      </c>
      <c r="B1200" s="11" t="s">
        <v>47</v>
      </c>
      <c r="C1200" s="11" t="s">
        <v>106</v>
      </c>
      <c r="D1200" s="11" t="s">
        <v>169</v>
      </c>
      <c r="E1200" s="12">
        <v>29.556022139093599</v>
      </c>
      <c r="F1200" s="12">
        <v>35.204788858573899</v>
      </c>
      <c r="G1200" s="12">
        <v>33.994619804227497</v>
      </c>
      <c r="H1200" s="12">
        <v>32.925312614629703</v>
      </c>
      <c r="I1200" s="12">
        <v>28.928110546424399</v>
      </c>
      <c r="J1200" s="12">
        <v>29.67141945333</v>
      </c>
      <c r="K1200" s="12">
        <v>26.671520809125902</v>
      </c>
      <c r="L1200" s="12">
        <v>28.225539606353401</v>
      </c>
      <c r="M1200" s="12">
        <v>31.784791574389502</v>
      </c>
      <c r="N1200" s="12"/>
      <c r="O1200" s="12"/>
    </row>
    <row r="1201" spans="1:15" x14ac:dyDescent="0.3">
      <c r="A1201" s="11" t="str">
        <f t="shared" si="18"/>
        <v>DISTRIBUCION VOLUMEN X CRITERIO (Consumiciones)Otras EspirituosasHOMBRE</v>
      </c>
      <c r="B1201" s="11" t="s">
        <v>47</v>
      </c>
      <c r="C1201" s="11" t="s">
        <v>106</v>
      </c>
      <c r="D1201" s="11" t="s">
        <v>170</v>
      </c>
      <c r="E1201" s="12">
        <v>58.8522709403356</v>
      </c>
      <c r="F1201" s="12">
        <v>60.905680661318598</v>
      </c>
      <c r="G1201" s="12">
        <v>62.259043836005098</v>
      </c>
      <c r="H1201" s="12">
        <v>60.329879673596402</v>
      </c>
      <c r="I1201" s="12">
        <v>61.253079530709996</v>
      </c>
      <c r="J1201" s="12">
        <v>61.8883368854815</v>
      </c>
      <c r="K1201" s="12">
        <v>61.085729929359097</v>
      </c>
      <c r="L1201" s="12">
        <v>61.567165619930798</v>
      </c>
      <c r="M1201" s="12">
        <v>62.121596049506799</v>
      </c>
      <c r="N1201" s="12"/>
      <c r="O1201" s="12"/>
    </row>
    <row r="1202" spans="1:15" x14ac:dyDescent="0.3">
      <c r="A1202" s="11" t="str">
        <f t="shared" si="18"/>
        <v>DISTRIBUCION VOLUMEN X CRITERIO (Consumiciones)Otras EspirituosasMUJER</v>
      </c>
      <c r="B1202" s="11" t="s">
        <v>47</v>
      </c>
      <c r="C1202" s="11" t="s">
        <v>106</v>
      </c>
      <c r="D1202" s="11" t="s">
        <v>171</v>
      </c>
      <c r="E1202" s="12">
        <v>41.1477290596644</v>
      </c>
      <c r="F1202" s="12">
        <v>39.094319338681402</v>
      </c>
      <c r="G1202" s="12">
        <v>37.740956163994902</v>
      </c>
      <c r="H1202" s="12">
        <v>39.670120326403499</v>
      </c>
      <c r="I1202" s="12">
        <v>38.746920469290004</v>
      </c>
      <c r="J1202" s="12">
        <v>38.1116631145185</v>
      </c>
      <c r="K1202" s="12">
        <v>38.914245444213499</v>
      </c>
      <c r="L1202" s="12">
        <v>38.432834380069202</v>
      </c>
      <c r="M1202" s="12">
        <v>37.878429289760597</v>
      </c>
      <c r="N1202" s="12"/>
      <c r="O1202" s="12"/>
    </row>
    <row r="1203" spans="1:15" x14ac:dyDescent="0.3">
      <c r="A1203" s="11" t="str">
        <f t="shared" si="18"/>
        <v>DISTRIBUCION VOLUMEN X CRITERIO (Consumiciones)T.Zumo+Horchata+MostoT.ESPAÑA</v>
      </c>
      <c r="B1203" s="11" t="s">
        <v>47</v>
      </c>
      <c r="C1203" s="11" t="s">
        <v>107</v>
      </c>
      <c r="D1203" s="11" t="s">
        <v>142</v>
      </c>
      <c r="E1203" s="12">
        <v>100</v>
      </c>
      <c r="F1203" s="12">
        <v>100</v>
      </c>
      <c r="G1203" s="12">
        <v>100</v>
      </c>
      <c r="H1203" s="12">
        <v>100</v>
      </c>
      <c r="I1203" s="12">
        <v>100</v>
      </c>
      <c r="J1203" s="12">
        <v>100</v>
      </c>
      <c r="K1203" s="12">
        <v>100</v>
      </c>
      <c r="L1203" s="12">
        <v>100</v>
      </c>
      <c r="M1203" s="12">
        <v>100</v>
      </c>
      <c r="N1203" s="12"/>
      <c r="O1203" s="12"/>
    </row>
    <row r="1204" spans="1:15" x14ac:dyDescent="0.3">
      <c r="A1204" s="11" t="str">
        <f t="shared" si="18"/>
        <v>DISTRIBUCION VOLUMEN X CRITERIO (Consumiciones)T.Zumo+Horchata+MostoBCN AM</v>
      </c>
      <c r="B1204" s="11" t="s">
        <v>47</v>
      </c>
      <c r="C1204" s="11" t="s">
        <v>107</v>
      </c>
      <c r="D1204" s="11" t="s">
        <v>143</v>
      </c>
      <c r="E1204" s="12">
        <v>12.5508326486211</v>
      </c>
      <c r="F1204" s="12">
        <v>12.651245272359199</v>
      </c>
      <c r="G1204" s="12">
        <v>13.7707875358967</v>
      </c>
      <c r="H1204" s="12">
        <v>11.2975611376168</v>
      </c>
      <c r="I1204" s="12">
        <v>12.3031089668305</v>
      </c>
      <c r="J1204" s="12">
        <v>13.1339211551134</v>
      </c>
      <c r="K1204" s="12">
        <v>14.492600396982301</v>
      </c>
      <c r="L1204" s="12">
        <v>14.7205790850506</v>
      </c>
      <c r="M1204" s="12">
        <v>16.4547416342206</v>
      </c>
      <c r="N1204" s="12"/>
      <c r="O1204" s="12"/>
    </row>
    <row r="1205" spans="1:15" x14ac:dyDescent="0.3">
      <c r="A1205" s="11" t="str">
        <f t="shared" si="18"/>
        <v>DISTRIBUCION VOLUMEN X CRITERIO (Consumiciones)T.Zumo+Horchata+MostoREST.CAT ARAGON</v>
      </c>
      <c r="B1205" s="11" t="s">
        <v>47</v>
      </c>
      <c r="C1205" s="11" t="s">
        <v>107</v>
      </c>
      <c r="D1205" s="11" t="s">
        <v>144</v>
      </c>
      <c r="E1205" s="12">
        <v>10.162763368720899</v>
      </c>
      <c r="F1205" s="12">
        <v>8.68417335770493</v>
      </c>
      <c r="G1205" s="12">
        <v>9.4317477890162404</v>
      </c>
      <c r="H1205" s="12">
        <v>10.2740498497009</v>
      </c>
      <c r="I1205" s="12">
        <v>11.178052382482299</v>
      </c>
      <c r="J1205" s="12">
        <v>9.0042948757734607</v>
      </c>
      <c r="K1205" s="12">
        <v>8.4855125921638805</v>
      </c>
      <c r="L1205" s="12">
        <v>10.2349502981961</v>
      </c>
      <c r="M1205" s="12">
        <v>10.7351409805517</v>
      </c>
      <c r="N1205" s="12"/>
      <c r="O1205" s="12"/>
    </row>
    <row r="1206" spans="1:15" x14ac:dyDescent="0.3">
      <c r="A1206" s="11" t="str">
        <f t="shared" si="18"/>
        <v>DISTRIBUCION VOLUMEN X CRITERIO (Consumiciones)T.Zumo+Horchata+MostoLEVANTE</v>
      </c>
      <c r="B1206" s="11" t="s">
        <v>47</v>
      </c>
      <c r="C1206" s="11" t="s">
        <v>107</v>
      </c>
      <c r="D1206" s="11" t="s">
        <v>145</v>
      </c>
      <c r="E1206" s="12">
        <v>12.919838698987199</v>
      </c>
      <c r="F1206" s="12">
        <v>8.64006247630501</v>
      </c>
      <c r="G1206" s="12">
        <v>8.8208404279651305</v>
      </c>
      <c r="H1206" s="12">
        <v>10.8322859616913</v>
      </c>
      <c r="I1206" s="12">
        <v>11.6426605038099</v>
      </c>
      <c r="J1206" s="12">
        <v>8.4740579731197201</v>
      </c>
      <c r="K1206" s="12">
        <v>8.0282656276110593</v>
      </c>
      <c r="L1206" s="12">
        <v>11.7899206812037</v>
      </c>
      <c r="M1206" s="12">
        <v>13.2929561621813</v>
      </c>
      <c r="N1206" s="12"/>
      <c r="O1206" s="12"/>
    </row>
    <row r="1207" spans="1:15" x14ac:dyDescent="0.3">
      <c r="A1207" s="11" t="str">
        <f t="shared" si="18"/>
        <v>DISTRIBUCION VOLUMEN X CRITERIO (Consumiciones)T.Zumo+Horchata+MostoANDALUCIA</v>
      </c>
      <c r="B1207" s="11" t="s">
        <v>47</v>
      </c>
      <c r="C1207" s="11" t="s">
        <v>107</v>
      </c>
      <c r="D1207" s="11" t="s">
        <v>146</v>
      </c>
      <c r="E1207" s="12">
        <v>19.785117845897101</v>
      </c>
      <c r="F1207" s="12">
        <v>20.236541039515199</v>
      </c>
      <c r="G1207" s="12">
        <v>16.873324290325002</v>
      </c>
      <c r="H1207" s="12">
        <v>17.9993419980634</v>
      </c>
      <c r="I1207" s="12">
        <v>18.402177248727199</v>
      </c>
      <c r="J1207" s="12">
        <v>18.948998955443301</v>
      </c>
      <c r="K1207" s="12">
        <v>16.8084010254696</v>
      </c>
      <c r="L1207" s="12">
        <v>14.062646781770001</v>
      </c>
      <c r="M1207" s="12">
        <v>15.1111840628372</v>
      </c>
      <c r="N1207" s="12"/>
      <c r="O1207" s="12"/>
    </row>
    <row r="1208" spans="1:15" x14ac:dyDescent="0.3">
      <c r="A1208" s="11" t="str">
        <f t="shared" si="18"/>
        <v>DISTRIBUCION VOLUMEN X CRITERIO (Consumiciones)T.Zumo+Horchata+MostoMDD AM</v>
      </c>
      <c r="B1208" s="11" t="s">
        <v>47</v>
      </c>
      <c r="C1208" s="11" t="s">
        <v>107</v>
      </c>
      <c r="D1208" s="11" t="s">
        <v>147</v>
      </c>
      <c r="E1208" s="12">
        <v>15.8867105513713</v>
      </c>
      <c r="F1208" s="12">
        <v>14.9150284257276</v>
      </c>
      <c r="G1208" s="12">
        <v>18.363538463493398</v>
      </c>
      <c r="H1208" s="12">
        <v>15.978186301728099</v>
      </c>
      <c r="I1208" s="12">
        <v>14.578875206651</v>
      </c>
      <c r="J1208" s="12">
        <v>18.721643893744901</v>
      </c>
      <c r="K1208" s="12">
        <v>19.0213653092916</v>
      </c>
      <c r="L1208" s="12">
        <v>18.161554531994799</v>
      </c>
      <c r="M1208" s="12">
        <v>16.2347559724532</v>
      </c>
      <c r="N1208" s="12"/>
      <c r="O1208" s="12"/>
    </row>
    <row r="1209" spans="1:15" x14ac:dyDescent="0.3">
      <c r="A1209" s="11" t="str">
        <f t="shared" si="18"/>
        <v>DISTRIBUCION VOLUMEN X CRITERIO (Consumiciones)T.Zumo+Horchata+MostoRTO CENTRO</v>
      </c>
      <c r="B1209" s="11" t="s">
        <v>47</v>
      </c>
      <c r="C1209" s="11" t="s">
        <v>107</v>
      </c>
      <c r="D1209" s="11" t="s">
        <v>148</v>
      </c>
      <c r="E1209" s="12">
        <v>7.1912919335816898</v>
      </c>
      <c r="F1209" s="12">
        <v>7.4303728672444596</v>
      </c>
      <c r="G1209" s="12">
        <v>8.2289853299956803</v>
      </c>
      <c r="H1209" s="12">
        <v>7.8821124837358996</v>
      </c>
      <c r="I1209" s="12">
        <v>8.1840024010662606</v>
      </c>
      <c r="J1209" s="12">
        <v>6.4937447645609598</v>
      </c>
      <c r="K1209" s="12">
        <v>7.7161902743416597</v>
      </c>
      <c r="L1209" s="12">
        <v>7.5371423498124299</v>
      </c>
      <c r="M1209" s="12">
        <v>7.1277502733678197</v>
      </c>
      <c r="N1209" s="12"/>
      <c r="O1209" s="12"/>
    </row>
    <row r="1210" spans="1:15" x14ac:dyDescent="0.3">
      <c r="A1210" s="11" t="str">
        <f t="shared" si="18"/>
        <v>DISTRIBUCION VOLUMEN X CRITERIO (Consumiciones)T.Zumo+Horchata+MostoNORTE-CENTRO</v>
      </c>
      <c r="B1210" s="11" t="s">
        <v>47</v>
      </c>
      <c r="C1210" s="11" t="s">
        <v>107</v>
      </c>
      <c r="D1210" s="11" t="s">
        <v>149</v>
      </c>
      <c r="E1210" s="12">
        <v>12.546260419285799</v>
      </c>
      <c r="F1210" s="12">
        <v>14.743135990035499</v>
      </c>
      <c r="G1210" s="12">
        <v>12.9384045655544</v>
      </c>
      <c r="H1210" s="12">
        <v>14.367396177015699</v>
      </c>
      <c r="I1210" s="12">
        <v>13.754577370040501</v>
      </c>
      <c r="J1210" s="12">
        <v>13.4767981188294</v>
      </c>
      <c r="K1210" s="12">
        <v>15.458632734327599</v>
      </c>
      <c r="L1210" s="12">
        <v>14.1225291390019</v>
      </c>
      <c r="M1210" s="12">
        <v>12.617989895649499</v>
      </c>
      <c r="N1210" s="12"/>
      <c r="O1210" s="12"/>
    </row>
    <row r="1211" spans="1:15" x14ac:dyDescent="0.3">
      <c r="A1211" s="11" t="str">
        <f t="shared" si="18"/>
        <v>DISTRIBUCION VOLUMEN X CRITERIO (Consumiciones)T.Zumo+Horchata+MostoNOROESTE</v>
      </c>
      <c r="B1211" s="11" t="s">
        <v>47</v>
      </c>
      <c r="C1211" s="11" t="s">
        <v>107</v>
      </c>
      <c r="D1211" s="11" t="s">
        <v>150</v>
      </c>
      <c r="E1211" s="12">
        <v>8.9571908458624296</v>
      </c>
      <c r="F1211" s="12">
        <v>12.699452960645001</v>
      </c>
      <c r="G1211" s="12">
        <v>11.5723636560014</v>
      </c>
      <c r="H1211" s="12">
        <v>11.369062630921499</v>
      </c>
      <c r="I1211" s="12">
        <v>9.9565391707681901</v>
      </c>
      <c r="J1211" s="12">
        <v>11.746535861574401</v>
      </c>
      <c r="K1211" s="12">
        <v>9.9890483429861696</v>
      </c>
      <c r="L1211" s="12">
        <v>9.3706734490359</v>
      </c>
      <c r="M1211" s="12">
        <v>8.4254858464264295</v>
      </c>
      <c r="N1211" s="12"/>
      <c r="O1211" s="12"/>
    </row>
    <row r="1212" spans="1:15" x14ac:dyDescent="0.3">
      <c r="A1212" s="11" t="str">
        <f t="shared" si="18"/>
        <v>DISTRIBUCION VOLUMEN X CRITERIO (Consumiciones)T.Zumo+Horchata+Mosto&lt;2MIL</v>
      </c>
      <c r="B1212" s="11" t="s">
        <v>47</v>
      </c>
      <c r="C1212" s="11" t="s">
        <v>107</v>
      </c>
      <c r="D1212" s="11" t="s">
        <v>151</v>
      </c>
      <c r="E1212" s="12">
        <v>3.74268006703692</v>
      </c>
      <c r="F1212" s="12">
        <v>2.8679201023540899</v>
      </c>
      <c r="G1212" s="12">
        <v>4.6017727578845697</v>
      </c>
      <c r="H1212" s="12">
        <v>3.7744195001053402</v>
      </c>
      <c r="I1212" s="12">
        <v>6.4127345606849699</v>
      </c>
      <c r="J1212" s="12">
        <v>4.4551775988576301</v>
      </c>
      <c r="K1212" s="12">
        <v>4.8917306226589696</v>
      </c>
      <c r="L1212" s="12">
        <v>4.4464648779199303</v>
      </c>
      <c r="M1212" s="12">
        <v>3.4196322750237198</v>
      </c>
      <c r="N1212" s="12"/>
      <c r="O1212" s="12"/>
    </row>
    <row r="1213" spans="1:15" x14ac:dyDescent="0.3">
      <c r="A1213" s="11" t="str">
        <f t="shared" si="18"/>
        <v>DISTRIBUCION VOLUMEN X CRITERIO (Consumiciones)T.Zumo+Horchata+Mosto2-5MIL</v>
      </c>
      <c r="B1213" s="11" t="s">
        <v>47</v>
      </c>
      <c r="C1213" s="11" t="s">
        <v>107</v>
      </c>
      <c r="D1213" s="11" t="s">
        <v>152</v>
      </c>
      <c r="E1213" s="12">
        <v>4.1766147197168699</v>
      </c>
      <c r="F1213" s="12">
        <v>5.4860952226771502</v>
      </c>
      <c r="G1213" s="12">
        <v>4.7950591184019897</v>
      </c>
      <c r="H1213" s="12">
        <v>3.49862604905816</v>
      </c>
      <c r="I1213" s="12">
        <v>4.3024398541001299</v>
      </c>
      <c r="J1213" s="12">
        <v>3.3149257167406798</v>
      </c>
      <c r="K1213" s="12">
        <v>3.5152940073608798</v>
      </c>
      <c r="L1213" s="12">
        <v>2.99093162654186</v>
      </c>
      <c r="M1213" s="12">
        <v>2.2807602159907501</v>
      </c>
      <c r="N1213" s="12"/>
      <c r="O1213" s="12"/>
    </row>
    <row r="1214" spans="1:15" x14ac:dyDescent="0.3">
      <c r="A1214" s="11" t="str">
        <f t="shared" si="18"/>
        <v>DISTRIBUCION VOLUMEN X CRITERIO (Consumiciones)T.Zumo+Horchata+Mosto5-10MIL</v>
      </c>
      <c r="B1214" s="11" t="s">
        <v>47</v>
      </c>
      <c r="C1214" s="11" t="s">
        <v>107</v>
      </c>
      <c r="D1214" s="11" t="s">
        <v>153</v>
      </c>
      <c r="E1214" s="12">
        <v>5.7558391660994301</v>
      </c>
      <c r="F1214" s="12">
        <v>6.9741116495512099</v>
      </c>
      <c r="G1214" s="12">
        <v>5.5717148148618802</v>
      </c>
      <c r="H1214" s="12">
        <v>7.6397345989665002</v>
      </c>
      <c r="I1214" s="12">
        <v>6.2812586338940903</v>
      </c>
      <c r="J1214" s="12">
        <v>4.5971721696275596</v>
      </c>
      <c r="K1214" s="12">
        <v>5.9506992023672201</v>
      </c>
      <c r="L1214" s="12">
        <v>8.0363228585564404</v>
      </c>
      <c r="M1214" s="12">
        <v>6.3280534521588203</v>
      </c>
      <c r="N1214" s="12"/>
      <c r="O1214" s="12"/>
    </row>
    <row r="1215" spans="1:15" x14ac:dyDescent="0.3">
      <c r="A1215" s="11" t="str">
        <f t="shared" si="18"/>
        <v>DISTRIBUCION VOLUMEN X CRITERIO (Consumiciones)T.Zumo+Horchata+Mosto10-30MIL</v>
      </c>
      <c r="B1215" s="11" t="s">
        <v>47</v>
      </c>
      <c r="C1215" s="11" t="s">
        <v>107</v>
      </c>
      <c r="D1215" s="11" t="s">
        <v>154</v>
      </c>
      <c r="E1215" s="12">
        <v>17.736843268060401</v>
      </c>
      <c r="F1215" s="12">
        <v>18.352753244200301</v>
      </c>
      <c r="G1215" s="12">
        <v>15.2393445513228</v>
      </c>
      <c r="H1215" s="12">
        <v>16.8850734924508</v>
      </c>
      <c r="I1215" s="12">
        <v>14.833653265513099</v>
      </c>
      <c r="J1215" s="12">
        <v>15.0017585352788</v>
      </c>
      <c r="K1215" s="12">
        <v>14.009040109883401</v>
      </c>
      <c r="L1215" s="12">
        <v>13.367878816233899</v>
      </c>
      <c r="M1215" s="12">
        <v>17.342254095689601</v>
      </c>
      <c r="N1215" s="12"/>
      <c r="O1215" s="12"/>
    </row>
    <row r="1216" spans="1:15" x14ac:dyDescent="0.3">
      <c r="A1216" s="11" t="str">
        <f t="shared" si="18"/>
        <v>DISTRIBUCION VOLUMEN X CRITERIO (Consumiciones)T.Zumo+Horchata+Mosto30-100MIL</v>
      </c>
      <c r="B1216" s="11" t="s">
        <v>47</v>
      </c>
      <c r="C1216" s="11" t="s">
        <v>107</v>
      </c>
      <c r="D1216" s="11" t="s">
        <v>155</v>
      </c>
      <c r="E1216" s="12">
        <v>20.320154946603001</v>
      </c>
      <c r="F1216" s="12">
        <v>23.327342303908701</v>
      </c>
      <c r="G1216" s="12">
        <v>22.205877214160498</v>
      </c>
      <c r="H1216" s="12">
        <v>21.836192113040699</v>
      </c>
      <c r="I1216" s="12">
        <v>24.756721050637498</v>
      </c>
      <c r="J1216" s="12">
        <v>25.1321322471352</v>
      </c>
      <c r="K1216" s="12">
        <v>22.545728364669401</v>
      </c>
      <c r="L1216" s="12">
        <v>18.371984561366801</v>
      </c>
      <c r="M1216" s="12">
        <v>22.034807628712201</v>
      </c>
      <c r="N1216" s="12"/>
      <c r="O1216" s="12"/>
    </row>
    <row r="1217" spans="1:15" x14ac:dyDescent="0.3">
      <c r="A1217" s="11" t="str">
        <f t="shared" si="18"/>
        <v>DISTRIBUCION VOLUMEN X CRITERIO (Consumiciones)T.Zumo+Horchata+Mosto100-200MIL</v>
      </c>
      <c r="B1217" s="11" t="s">
        <v>47</v>
      </c>
      <c r="C1217" s="11" t="s">
        <v>107</v>
      </c>
      <c r="D1217" s="11" t="s">
        <v>156</v>
      </c>
      <c r="E1217" s="12">
        <v>11.3100352333089</v>
      </c>
      <c r="F1217" s="12">
        <v>8.7548061078765294</v>
      </c>
      <c r="G1217" s="12">
        <v>10.847182425220501</v>
      </c>
      <c r="H1217" s="12">
        <v>11.004871359237599</v>
      </c>
      <c r="I1217" s="12">
        <v>10.496725082412899</v>
      </c>
      <c r="J1217" s="12">
        <v>11.7109557848328</v>
      </c>
      <c r="K1217" s="12">
        <v>10.855504970430101</v>
      </c>
      <c r="L1217" s="12">
        <v>11.109700573478101</v>
      </c>
      <c r="M1217" s="12">
        <v>11.127030947892401</v>
      </c>
      <c r="N1217" s="12"/>
      <c r="O1217" s="12"/>
    </row>
    <row r="1218" spans="1:15" x14ac:dyDescent="0.3">
      <c r="A1218" s="11" t="str">
        <f t="shared" si="18"/>
        <v>DISTRIBUCION VOLUMEN X CRITERIO (Consumiciones)T.Zumo+Horchata+Mosto200-500MIL</v>
      </c>
      <c r="B1218" s="11" t="s">
        <v>47</v>
      </c>
      <c r="C1218" s="11" t="s">
        <v>107</v>
      </c>
      <c r="D1218" s="11" t="s">
        <v>157</v>
      </c>
      <c r="E1218" s="12">
        <v>16.871246400658201</v>
      </c>
      <c r="F1218" s="12">
        <v>15.6041179516957</v>
      </c>
      <c r="G1218" s="12">
        <v>13.105217095733099</v>
      </c>
      <c r="H1218" s="12">
        <v>11.800700830874501</v>
      </c>
      <c r="I1218" s="12">
        <v>12.850793710790301</v>
      </c>
      <c r="J1218" s="12">
        <v>12.6782998507336</v>
      </c>
      <c r="K1218" s="12">
        <v>13.750891579818299</v>
      </c>
      <c r="L1218" s="12">
        <v>13.724660516215</v>
      </c>
      <c r="M1218" s="12">
        <v>14.983238268115301</v>
      </c>
      <c r="N1218" s="12"/>
      <c r="O1218" s="12"/>
    </row>
    <row r="1219" spans="1:15" x14ac:dyDescent="0.3">
      <c r="A1219" s="11" t="str">
        <f t="shared" si="18"/>
        <v>DISTRIBUCION VOLUMEN X CRITERIO (Consumiciones)T.Zumo+Horchata+Mosto&gt;500MIL</v>
      </c>
      <c r="B1219" s="11" t="s">
        <v>47</v>
      </c>
      <c r="C1219" s="11" t="s">
        <v>107</v>
      </c>
      <c r="D1219" s="11" t="s">
        <v>158</v>
      </c>
      <c r="E1219" s="12">
        <v>20.086592510844</v>
      </c>
      <c r="F1219" s="12">
        <v>18.6328600254894</v>
      </c>
      <c r="G1219" s="12">
        <v>23.6338201097868</v>
      </c>
      <c r="H1219" s="12">
        <v>23.560385515792898</v>
      </c>
      <c r="I1219" s="12">
        <v>20.065655842969498</v>
      </c>
      <c r="J1219" s="12">
        <v>23.1095745753214</v>
      </c>
      <c r="K1219" s="12">
        <v>24.4811270384062</v>
      </c>
      <c r="L1219" s="12">
        <v>27.952056538081401</v>
      </c>
      <c r="M1219" s="12">
        <v>22.484224323339198</v>
      </c>
      <c r="N1219" s="12"/>
      <c r="O1219" s="12"/>
    </row>
    <row r="1220" spans="1:15" x14ac:dyDescent="0.3">
      <c r="A1220" s="11" t="str">
        <f t="shared" ref="A1220:A1283" si="19">B1220&amp;C1220&amp;D1220</f>
        <v>DISTRIBUCION VOLUMEN X CRITERIO (Consumiciones)T.Zumo+Horchata+MostoDE 15 A 19 AÑOS</v>
      </c>
      <c r="B1220" s="11" t="s">
        <v>47</v>
      </c>
      <c r="C1220" s="11" t="s">
        <v>107</v>
      </c>
      <c r="D1220" s="11" t="s">
        <v>159</v>
      </c>
      <c r="E1220" s="12">
        <v>1.55732782337266</v>
      </c>
      <c r="F1220" s="12">
        <v>2.0408243502307299</v>
      </c>
      <c r="G1220" s="12">
        <v>0.90893391509314103</v>
      </c>
      <c r="H1220" s="12">
        <v>1.8475182567861199</v>
      </c>
      <c r="I1220" s="12">
        <v>2.8678342616316299</v>
      </c>
      <c r="J1220" s="12">
        <v>1.7391918308883301</v>
      </c>
      <c r="K1220" s="12">
        <v>2.2012630883917299</v>
      </c>
      <c r="L1220" s="12">
        <v>1.5755024242131801</v>
      </c>
      <c r="M1220" s="12">
        <v>1.5488516137753201</v>
      </c>
      <c r="N1220" s="12"/>
      <c r="O1220" s="12"/>
    </row>
    <row r="1221" spans="1:15" x14ac:dyDescent="0.3">
      <c r="A1221" s="11" t="str">
        <f t="shared" si="19"/>
        <v>DISTRIBUCION VOLUMEN X CRITERIO (Consumiciones)T.Zumo+Horchata+MostoDE 20 A 24 AÑOS</v>
      </c>
      <c r="B1221" s="11" t="s">
        <v>47</v>
      </c>
      <c r="C1221" s="11" t="s">
        <v>107</v>
      </c>
      <c r="D1221" s="11" t="s">
        <v>160</v>
      </c>
      <c r="E1221" s="12">
        <v>2.8274283261495499</v>
      </c>
      <c r="F1221" s="12">
        <v>3.4703200382588899</v>
      </c>
      <c r="G1221" s="12">
        <v>2.8315943543673301</v>
      </c>
      <c r="H1221" s="12">
        <v>2.74776142690245</v>
      </c>
      <c r="I1221" s="12">
        <v>2.2498508333085798</v>
      </c>
      <c r="J1221" s="12">
        <v>2.6859713783527202</v>
      </c>
      <c r="K1221" s="12">
        <v>1.9936254590362401</v>
      </c>
      <c r="L1221" s="12">
        <v>2.99709263879868</v>
      </c>
      <c r="M1221" s="12">
        <v>3.0880835769304098</v>
      </c>
      <c r="N1221" s="12"/>
      <c r="O1221" s="12"/>
    </row>
    <row r="1222" spans="1:15" x14ac:dyDescent="0.3">
      <c r="A1222" s="11" t="str">
        <f t="shared" si="19"/>
        <v>DISTRIBUCION VOLUMEN X CRITERIO (Consumiciones)T.Zumo+Horchata+MostoDE 25 A 34 AÑOS</v>
      </c>
      <c r="B1222" s="11" t="s">
        <v>47</v>
      </c>
      <c r="C1222" s="11" t="s">
        <v>107</v>
      </c>
      <c r="D1222" s="11" t="s">
        <v>161</v>
      </c>
      <c r="E1222" s="12">
        <v>7.6784184673458</v>
      </c>
      <c r="F1222" s="12">
        <v>6.5337668569974898</v>
      </c>
      <c r="G1222" s="12">
        <v>6.5927938130575097</v>
      </c>
      <c r="H1222" s="12">
        <v>5.8287520553911696</v>
      </c>
      <c r="I1222" s="12">
        <v>6.6112275046279896</v>
      </c>
      <c r="J1222" s="12">
        <v>6.7807535686821403</v>
      </c>
      <c r="K1222" s="12">
        <v>6.3726457198055</v>
      </c>
      <c r="L1222" s="12">
        <v>6.5280021396292298</v>
      </c>
      <c r="M1222" s="12">
        <v>6.5698554348901803</v>
      </c>
      <c r="N1222" s="12"/>
      <c r="O1222" s="12"/>
    </row>
    <row r="1223" spans="1:15" x14ac:dyDescent="0.3">
      <c r="A1223" s="11" t="str">
        <f t="shared" si="19"/>
        <v>DISTRIBUCION VOLUMEN X CRITERIO (Consumiciones)T.Zumo+Horchata+MostoDE 35 A 49 AÑOS</v>
      </c>
      <c r="B1223" s="11" t="s">
        <v>47</v>
      </c>
      <c r="C1223" s="11" t="s">
        <v>107</v>
      </c>
      <c r="D1223" s="11" t="s">
        <v>162</v>
      </c>
      <c r="E1223" s="12">
        <v>26.0004565917008</v>
      </c>
      <c r="F1223" s="12">
        <v>26.0870455827584</v>
      </c>
      <c r="G1223" s="12">
        <v>19.478481028742799</v>
      </c>
      <c r="H1223" s="12">
        <v>20.0804616668898</v>
      </c>
      <c r="I1223" s="12">
        <v>23.295742427146799</v>
      </c>
      <c r="J1223" s="12">
        <v>21.063577102858201</v>
      </c>
      <c r="K1223" s="12">
        <v>19.5080802605247</v>
      </c>
      <c r="L1223" s="12">
        <v>17.545265425647301</v>
      </c>
      <c r="M1223" s="12">
        <v>18.1245519302303</v>
      </c>
      <c r="N1223" s="12"/>
      <c r="O1223" s="12"/>
    </row>
    <row r="1224" spans="1:15" x14ac:dyDescent="0.3">
      <c r="A1224" s="11" t="str">
        <f t="shared" si="19"/>
        <v>DISTRIBUCION VOLUMEN X CRITERIO (Consumiciones)T.Zumo+Horchata+MostoDE 50 A 59 AÑOS</v>
      </c>
      <c r="B1224" s="11" t="s">
        <v>47</v>
      </c>
      <c r="C1224" s="11" t="s">
        <v>107</v>
      </c>
      <c r="D1224" s="11" t="s">
        <v>163</v>
      </c>
      <c r="E1224" s="12">
        <v>27.648563261621799</v>
      </c>
      <c r="F1224" s="12">
        <v>27.720279772263801</v>
      </c>
      <c r="G1224" s="12">
        <v>32.913118027141699</v>
      </c>
      <c r="H1224" s="12">
        <v>31.723075975698901</v>
      </c>
      <c r="I1224" s="12">
        <v>29.637959165674499</v>
      </c>
      <c r="J1224" s="12">
        <v>27.802548401537599</v>
      </c>
      <c r="K1224" s="12">
        <v>30.315283002718601</v>
      </c>
      <c r="L1224" s="12">
        <v>32.058958426429399</v>
      </c>
      <c r="M1224" s="12">
        <v>32.774182491424803</v>
      </c>
      <c r="N1224" s="12"/>
      <c r="O1224" s="12"/>
    </row>
    <row r="1225" spans="1:15" x14ac:dyDescent="0.3">
      <c r="A1225" s="11" t="str">
        <f t="shared" si="19"/>
        <v>DISTRIBUCION VOLUMEN X CRITERIO (Consumiciones)T.Zumo+Horchata+MostoDE 60 A 75 AÑOS</v>
      </c>
      <c r="B1225" s="11" t="s">
        <v>47</v>
      </c>
      <c r="C1225" s="11" t="s">
        <v>107</v>
      </c>
      <c r="D1225" s="11" t="s">
        <v>164</v>
      </c>
      <c r="E1225" s="12">
        <v>34.287785330360897</v>
      </c>
      <c r="F1225" s="12">
        <v>34.147773311120297</v>
      </c>
      <c r="G1225" s="12">
        <v>37.2750697285827</v>
      </c>
      <c r="H1225" s="12">
        <v>37.772424737136497</v>
      </c>
      <c r="I1225" s="12">
        <v>35.337386707560398</v>
      </c>
      <c r="J1225" s="12">
        <v>39.927955076576602</v>
      </c>
      <c r="K1225" s="12">
        <v>39.609115104483003</v>
      </c>
      <c r="L1225" s="12">
        <v>39.2951675250848</v>
      </c>
      <c r="M1225" s="12">
        <v>37.8944764010553</v>
      </c>
      <c r="N1225" s="12"/>
      <c r="O1225" s="12"/>
    </row>
    <row r="1226" spans="1:15" x14ac:dyDescent="0.3">
      <c r="A1226" s="11" t="str">
        <f t="shared" si="19"/>
        <v>DISTRIBUCION VOLUMEN X CRITERIO (Consumiciones)T.Zumo+Horchata+MostoNIVEL ALTO</v>
      </c>
      <c r="B1226" s="11" t="s">
        <v>47</v>
      </c>
      <c r="C1226" s="11" t="s">
        <v>107</v>
      </c>
      <c r="D1226" s="11" t="s">
        <v>165</v>
      </c>
      <c r="E1226" s="12">
        <v>25.034039226908199</v>
      </c>
      <c r="F1226" s="12">
        <v>23.583149073386501</v>
      </c>
      <c r="G1226" s="12">
        <v>25.931031442984601</v>
      </c>
      <c r="H1226" s="12">
        <v>27.903523493125402</v>
      </c>
      <c r="I1226" s="12">
        <v>26.006436441490202</v>
      </c>
      <c r="J1226" s="12">
        <v>30.992223268393001</v>
      </c>
      <c r="K1226" s="12">
        <v>22.838945021622099</v>
      </c>
      <c r="L1226" s="12">
        <v>25.8054720428044</v>
      </c>
      <c r="M1226" s="12">
        <v>21.5700919915902</v>
      </c>
      <c r="N1226" s="12"/>
      <c r="O1226" s="12"/>
    </row>
    <row r="1227" spans="1:15" x14ac:dyDescent="0.3">
      <c r="A1227" s="11" t="str">
        <f t="shared" si="19"/>
        <v>DISTRIBUCION VOLUMEN X CRITERIO (Consumiciones)T.Zumo+Horchata+MostoNIVEL MEDIO ALTO</v>
      </c>
      <c r="B1227" s="11" t="s">
        <v>47</v>
      </c>
      <c r="C1227" s="11" t="s">
        <v>107</v>
      </c>
      <c r="D1227" s="11" t="s">
        <v>166</v>
      </c>
      <c r="E1227" s="12">
        <v>13.9317469051184</v>
      </c>
      <c r="F1227" s="12">
        <v>13.867629361220301</v>
      </c>
      <c r="G1227" s="12">
        <v>13.263861533965301</v>
      </c>
      <c r="H1227" s="12">
        <v>11.682371187126099</v>
      </c>
      <c r="I1227" s="12">
        <v>14.6571820949573</v>
      </c>
      <c r="J1227" s="12">
        <v>12.6467342525257</v>
      </c>
      <c r="K1227" s="12">
        <v>16.3984577197566</v>
      </c>
      <c r="L1227" s="12">
        <v>16.5708020920328</v>
      </c>
      <c r="M1227" s="12">
        <v>19.124228475150701</v>
      </c>
      <c r="N1227" s="12"/>
      <c r="O1227" s="12"/>
    </row>
    <row r="1228" spans="1:15" x14ac:dyDescent="0.3">
      <c r="A1228" s="11" t="str">
        <f t="shared" si="19"/>
        <v>DISTRIBUCION VOLUMEN X CRITERIO (Consumiciones)T.Zumo+Horchata+MostoNIVEL MEDIO</v>
      </c>
      <c r="B1228" s="11" t="s">
        <v>47</v>
      </c>
      <c r="C1228" s="11" t="s">
        <v>107</v>
      </c>
      <c r="D1228" s="11" t="s">
        <v>167</v>
      </c>
      <c r="E1228" s="12">
        <v>22.793141866408</v>
      </c>
      <c r="F1228" s="12">
        <v>20.674709403410802</v>
      </c>
      <c r="G1228" s="12">
        <v>20.442986956466498</v>
      </c>
      <c r="H1228" s="12">
        <v>19.902648924831102</v>
      </c>
      <c r="I1228" s="12">
        <v>24.1184990996002</v>
      </c>
      <c r="J1228" s="12">
        <v>19.864630199178901</v>
      </c>
      <c r="K1228" s="12">
        <v>22.0574279297822</v>
      </c>
      <c r="L1228" s="12">
        <v>19.649370470832601</v>
      </c>
      <c r="M1228" s="12">
        <v>20.822659718014801</v>
      </c>
      <c r="N1228" s="12"/>
      <c r="O1228" s="12"/>
    </row>
    <row r="1229" spans="1:15" x14ac:dyDescent="0.3">
      <c r="A1229" s="11" t="str">
        <f t="shared" si="19"/>
        <v>DISTRIBUCION VOLUMEN X CRITERIO (Consumiciones)T.Zumo+Horchata+MostoNIVEL MEDIO BAJO</v>
      </c>
      <c r="B1229" s="11" t="s">
        <v>47</v>
      </c>
      <c r="C1229" s="11" t="s">
        <v>107</v>
      </c>
      <c r="D1229" s="11" t="s">
        <v>168</v>
      </c>
      <c r="E1229" s="12">
        <v>13.2883692206695</v>
      </c>
      <c r="F1229" s="12">
        <v>13.333694006520201</v>
      </c>
      <c r="G1229" s="12">
        <v>13.0926730984269</v>
      </c>
      <c r="H1229" s="12">
        <v>12.8009744794191</v>
      </c>
      <c r="I1229" s="12">
        <v>11.4103474436474</v>
      </c>
      <c r="J1229" s="12">
        <v>12.115555356005499</v>
      </c>
      <c r="K1229" s="12">
        <v>14.279611658399601</v>
      </c>
      <c r="L1229" s="12">
        <v>14.465263996280701</v>
      </c>
      <c r="M1229" s="12">
        <v>15.237778104987701</v>
      </c>
      <c r="N1229" s="12"/>
      <c r="O1229" s="12"/>
    </row>
    <row r="1230" spans="1:15" x14ac:dyDescent="0.3">
      <c r="A1230" s="11" t="str">
        <f t="shared" si="19"/>
        <v>DISTRIBUCION VOLUMEN X CRITERIO (Consumiciones)T.Zumo+Horchata+MostoNIVEL BAJO</v>
      </c>
      <c r="B1230" s="11" t="s">
        <v>47</v>
      </c>
      <c r="C1230" s="11" t="s">
        <v>107</v>
      </c>
      <c r="D1230" s="11" t="s">
        <v>169</v>
      </c>
      <c r="E1230" s="12">
        <v>24.952694364459099</v>
      </c>
      <c r="F1230" s="12">
        <v>28.540830544999199</v>
      </c>
      <c r="G1230" s="12">
        <v>27.2694350555287</v>
      </c>
      <c r="H1230" s="12">
        <v>27.710478455971799</v>
      </c>
      <c r="I1230" s="12">
        <v>23.807543919803699</v>
      </c>
      <c r="J1230" s="12">
        <v>24.3808525220565</v>
      </c>
      <c r="K1230" s="12">
        <v>24.425569897819901</v>
      </c>
      <c r="L1230" s="12">
        <v>23.5090950819841</v>
      </c>
      <c r="M1230" s="12">
        <v>23.2452417102567</v>
      </c>
      <c r="N1230" s="12"/>
      <c r="O1230" s="12"/>
    </row>
    <row r="1231" spans="1:15" x14ac:dyDescent="0.3">
      <c r="A1231" s="11" t="str">
        <f t="shared" si="19"/>
        <v>DISTRIBUCION VOLUMEN X CRITERIO (Consumiciones)T.Zumo+Horchata+MostoHOMBRE</v>
      </c>
      <c r="B1231" s="11" t="s">
        <v>47</v>
      </c>
      <c r="C1231" s="11" t="s">
        <v>107</v>
      </c>
      <c r="D1231" s="11" t="s">
        <v>170</v>
      </c>
      <c r="E1231" s="12">
        <v>50.198259691263999</v>
      </c>
      <c r="F1231" s="12">
        <v>56.3846174813063</v>
      </c>
      <c r="G1231" s="12">
        <v>54.900180118935701</v>
      </c>
      <c r="H1231" s="12">
        <v>54.901509010855698</v>
      </c>
      <c r="I1231" s="12">
        <v>54.294763281685199</v>
      </c>
      <c r="J1231" s="12">
        <v>56.500483982362702</v>
      </c>
      <c r="K1231" s="12">
        <v>57.261229829917099</v>
      </c>
      <c r="L1231" s="12">
        <v>49.603774412053198</v>
      </c>
      <c r="M1231" s="12">
        <v>50.179686538234101</v>
      </c>
      <c r="N1231" s="12"/>
      <c r="O1231" s="12"/>
    </row>
    <row r="1232" spans="1:15" x14ac:dyDescent="0.3">
      <c r="A1232" s="11" t="str">
        <f t="shared" si="19"/>
        <v>DISTRIBUCION VOLUMEN X CRITERIO (Consumiciones)T.Zumo+Horchata+MostoMUJER</v>
      </c>
      <c r="B1232" s="11" t="s">
        <v>47</v>
      </c>
      <c r="C1232" s="11" t="s">
        <v>107</v>
      </c>
      <c r="D1232" s="11" t="s">
        <v>171</v>
      </c>
      <c r="E1232" s="12">
        <v>49.801740308735901</v>
      </c>
      <c r="F1232" s="12">
        <v>43.615423817150301</v>
      </c>
      <c r="G1232" s="12">
        <v>45.0997801723043</v>
      </c>
      <c r="H1232" s="12">
        <v>45.098490989144402</v>
      </c>
      <c r="I1232" s="12">
        <v>45.705236718314801</v>
      </c>
      <c r="J1232" s="12">
        <v>43.499520419477797</v>
      </c>
      <c r="K1232" s="12">
        <v>42.738770170082901</v>
      </c>
      <c r="L1232" s="12">
        <v>50.396225587946802</v>
      </c>
      <c r="M1232" s="12">
        <v>49.820313461765899</v>
      </c>
      <c r="N1232" s="12"/>
      <c r="O1232" s="12"/>
    </row>
    <row r="1233" spans="1:15" x14ac:dyDescent="0.3">
      <c r="A1233" s="11" t="str">
        <f t="shared" si="19"/>
        <v>DISTRIBUCION VOLUMEN X CRITERIO (Consumiciones)Agua EnvasadaT.ESPAÑA</v>
      </c>
      <c r="B1233" s="11" t="s">
        <v>47</v>
      </c>
      <c r="C1233" s="11" t="s">
        <v>108</v>
      </c>
      <c r="D1233" s="11" t="s">
        <v>142</v>
      </c>
      <c r="E1233" s="12">
        <v>100</v>
      </c>
      <c r="F1233" s="12">
        <v>100</v>
      </c>
      <c r="G1233" s="12">
        <v>100</v>
      </c>
      <c r="H1233" s="12">
        <v>100</v>
      </c>
      <c r="I1233" s="12">
        <v>100</v>
      </c>
      <c r="J1233" s="12">
        <v>100</v>
      </c>
      <c r="K1233" s="12">
        <v>100</v>
      </c>
      <c r="L1233" s="12">
        <v>100</v>
      </c>
      <c r="M1233" s="12">
        <v>100</v>
      </c>
      <c r="N1233" s="12"/>
      <c r="O1233" s="12"/>
    </row>
    <row r="1234" spans="1:15" x14ac:dyDescent="0.3">
      <c r="A1234" s="11" t="str">
        <f t="shared" si="19"/>
        <v>DISTRIBUCION VOLUMEN X CRITERIO (Consumiciones)Agua EnvasadaBCN AM</v>
      </c>
      <c r="B1234" s="11" t="s">
        <v>47</v>
      </c>
      <c r="C1234" s="11" t="s">
        <v>108</v>
      </c>
      <c r="D1234" s="11" t="s">
        <v>143</v>
      </c>
      <c r="E1234" s="12">
        <v>11.549906413933799</v>
      </c>
      <c r="F1234" s="12">
        <v>12.7254362644263</v>
      </c>
      <c r="G1234" s="12">
        <v>13.0695011870759</v>
      </c>
      <c r="H1234" s="12">
        <v>12.412103876213401</v>
      </c>
      <c r="I1234" s="12">
        <v>12.273687649332601</v>
      </c>
      <c r="J1234" s="12">
        <v>12.012917920314599</v>
      </c>
      <c r="K1234" s="12">
        <v>12.0354019582986</v>
      </c>
      <c r="L1234" s="12">
        <v>11.254868974104101</v>
      </c>
      <c r="M1234" s="12">
        <v>12.240804137673599</v>
      </c>
      <c r="N1234" s="12"/>
      <c r="O1234" s="12"/>
    </row>
    <row r="1235" spans="1:15" x14ac:dyDescent="0.3">
      <c r="A1235" s="11" t="str">
        <f t="shared" si="19"/>
        <v>DISTRIBUCION VOLUMEN X CRITERIO (Consumiciones)Agua EnvasadaREST.CAT ARAGON</v>
      </c>
      <c r="B1235" s="11" t="s">
        <v>47</v>
      </c>
      <c r="C1235" s="11" t="s">
        <v>108</v>
      </c>
      <c r="D1235" s="11" t="s">
        <v>144</v>
      </c>
      <c r="E1235" s="12">
        <v>15.3746492337809</v>
      </c>
      <c r="F1235" s="12">
        <v>16.942052265047401</v>
      </c>
      <c r="G1235" s="12">
        <v>15.670430761938</v>
      </c>
      <c r="H1235" s="12">
        <v>16.837048694790401</v>
      </c>
      <c r="I1235" s="12">
        <v>16.588728376686699</v>
      </c>
      <c r="J1235" s="12">
        <v>18.143334944162401</v>
      </c>
      <c r="K1235" s="12">
        <v>19.506564812055899</v>
      </c>
      <c r="L1235" s="12">
        <v>17.0641872557356</v>
      </c>
      <c r="M1235" s="12">
        <v>19.6331666134055</v>
      </c>
      <c r="N1235" s="12"/>
      <c r="O1235" s="12"/>
    </row>
    <row r="1236" spans="1:15" x14ac:dyDescent="0.3">
      <c r="A1236" s="11" t="str">
        <f t="shared" si="19"/>
        <v>DISTRIBUCION VOLUMEN X CRITERIO (Consumiciones)Agua EnvasadaLEVANTE</v>
      </c>
      <c r="B1236" s="11" t="s">
        <v>47</v>
      </c>
      <c r="C1236" s="11" t="s">
        <v>108</v>
      </c>
      <c r="D1236" s="11" t="s">
        <v>145</v>
      </c>
      <c r="E1236" s="12">
        <v>16.1386774967314</v>
      </c>
      <c r="F1236" s="12">
        <v>16.589302014606599</v>
      </c>
      <c r="G1236" s="12">
        <v>17.070457275309199</v>
      </c>
      <c r="H1236" s="12">
        <v>14.7984470370954</v>
      </c>
      <c r="I1236" s="12">
        <v>14.816070768483399</v>
      </c>
      <c r="J1236" s="12">
        <v>15.7948414848862</v>
      </c>
      <c r="K1236" s="12">
        <v>16.000807340517699</v>
      </c>
      <c r="L1236" s="12">
        <v>16.1439943826934</v>
      </c>
      <c r="M1236" s="12">
        <v>13.8667627845448</v>
      </c>
      <c r="N1236" s="12"/>
      <c r="O1236" s="12"/>
    </row>
    <row r="1237" spans="1:15" x14ac:dyDescent="0.3">
      <c r="A1237" s="11" t="str">
        <f t="shared" si="19"/>
        <v>DISTRIBUCION VOLUMEN X CRITERIO (Consumiciones)Agua EnvasadaANDALUCIA</v>
      </c>
      <c r="B1237" s="11" t="s">
        <v>47</v>
      </c>
      <c r="C1237" s="11" t="s">
        <v>108</v>
      </c>
      <c r="D1237" s="11" t="s">
        <v>146</v>
      </c>
      <c r="E1237" s="12">
        <v>13.321386293655699</v>
      </c>
      <c r="F1237" s="12">
        <v>12.9258944070867</v>
      </c>
      <c r="G1237" s="12">
        <v>13.102626832335099</v>
      </c>
      <c r="H1237" s="12">
        <v>14.945339422059099</v>
      </c>
      <c r="I1237" s="12">
        <v>13.7251247087789</v>
      </c>
      <c r="J1237" s="12">
        <v>13.9922577541621</v>
      </c>
      <c r="K1237" s="12">
        <v>11.090545460394701</v>
      </c>
      <c r="L1237" s="12">
        <v>12.3271559057091</v>
      </c>
      <c r="M1237" s="12">
        <v>13.1095721952953</v>
      </c>
      <c r="N1237" s="12"/>
      <c r="O1237" s="12"/>
    </row>
    <row r="1238" spans="1:15" x14ac:dyDescent="0.3">
      <c r="A1238" s="11" t="str">
        <f t="shared" si="19"/>
        <v>DISTRIBUCION VOLUMEN X CRITERIO (Consumiciones)Agua EnvasadaMDD AM</v>
      </c>
      <c r="B1238" s="11" t="s">
        <v>47</v>
      </c>
      <c r="C1238" s="11" t="s">
        <v>108</v>
      </c>
      <c r="D1238" s="11" t="s">
        <v>147</v>
      </c>
      <c r="E1238" s="12">
        <v>12.6350400671181</v>
      </c>
      <c r="F1238" s="12">
        <v>11.4858882563066</v>
      </c>
      <c r="G1238" s="12">
        <v>11.3868662400424</v>
      </c>
      <c r="H1238" s="12">
        <v>10.286675938647299</v>
      </c>
      <c r="I1238" s="12">
        <v>12.0866978578633</v>
      </c>
      <c r="J1238" s="12">
        <v>10.639002938357599</v>
      </c>
      <c r="K1238" s="12">
        <v>11.209547759093899</v>
      </c>
      <c r="L1238" s="12">
        <v>12.582173012783199</v>
      </c>
      <c r="M1238" s="12">
        <v>11.9939330325351</v>
      </c>
      <c r="N1238" s="12"/>
      <c r="O1238" s="12"/>
    </row>
    <row r="1239" spans="1:15" x14ac:dyDescent="0.3">
      <c r="A1239" s="11" t="str">
        <f t="shared" si="19"/>
        <v>DISTRIBUCION VOLUMEN X CRITERIO (Consumiciones)Agua EnvasadaRTO CENTRO</v>
      </c>
      <c r="B1239" s="11" t="s">
        <v>47</v>
      </c>
      <c r="C1239" s="11" t="s">
        <v>108</v>
      </c>
      <c r="D1239" s="11" t="s">
        <v>148</v>
      </c>
      <c r="E1239" s="12">
        <v>8.0344934464858202</v>
      </c>
      <c r="F1239" s="12">
        <v>8.9804855950389708</v>
      </c>
      <c r="G1239" s="12">
        <v>7.4021363349683202</v>
      </c>
      <c r="H1239" s="12">
        <v>8.3069649654271505</v>
      </c>
      <c r="I1239" s="12">
        <v>8.0665513338213799</v>
      </c>
      <c r="J1239" s="12">
        <v>8.2818564670631893</v>
      </c>
      <c r="K1239" s="12">
        <v>8.6662642730373491</v>
      </c>
      <c r="L1239" s="12">
        <v>7.4677353992770898</v>
      </c>
      <c r="M1239" s="12">
        <v>7.6750329731244502</v>
      </c>
      <c r="N1239" s="12"/>
      <c r="O1239" s="12"/>
    </row>
    <row r="1240" spans="1:15" x14ac:dyDescent="0.3">
      <c r="A1240" s="11" t="str">
        <f t="shared" si="19"/>
        <v>DISTRIBUCION VOLUMEN X CRITERIO (Consumiciones)Agua EnvasadaNORTE-CENTRO</v>
      </c>
      <c r="B1240" s="11" t="s">
        <v>47</v>
      </c>
      <c r="C1240" s="11" t="s">
        <v>108</v>
      </c>
      <c r="D1240" s="11" t="s">
        <v>149</v>
      </c>
      <c r="E1240" s="12">
        <v>9.3421880841349303</v>
      </c>
      <c r="F1240" s="12">
        <v>8.7341151959694301</v>
      </c>
      <c r="G1240" s="12">
        <v>8.5349514524105103</v>
      </c>
      <c r="H1240" s="12">
        <v>7.7145600126128997</v>
      </c>
      <c r="I1240" s="12">
        <v>9.0278138754175608</v>
      </c>
      <c r="J1240" s="12">
        <v>8.2410553154792794</v>
      </c>
      <c r="K1240" s="12">
        <v>8.5379783243624594</v>
      </c>
      <c r="L1240" s="12">
        <v>9.3467140257124903</v>
      </c>
      <c r="M1240" s="12">
        <v>7.5205653060216298</v>
      </c>
      <c r="N1240" s="12"/>
      <c r="O1240" s="12"/>
    </row>
    <row r="1241" spans="1:15" x14ac:dyDescent="0.3">
      <c r="A1241" s="11" t="str">
        <f t="shared" si="19"/>
        <v>DISTRIBUCION VOLUMEN X CRITERIO (Consumiciones)Agua EnvasadaNOROESTE</v>
      </c>
      <c r="B1241" s="11" t="s">
        <v>47</v>
      </c>
      <c r="C1241" s="11" t="s">
        <v>108</v>
      </c>
      <c r="D1241" s="11" t="s">
        <v>150</v>
      </c>
      <c r="E1241" s="12">
        <v>13.603663113397401</v>
      </c>
      <c r="F1241" s="12">
        <v>11.6167958506355</v>
      </c>
      <c r="G1241" s="12">
        <v>13.7629945647589</v>
      </c>
      <c r="H1241" s="12">
        <v>14.6988248609203</v>
      </c>
      <c r="I1241" s="12">
        <v>13.415312668421199</v>
      </c>
      <c r="J1241" s="12">
        <v>12.8947038433306</v>
      </c>
      <c r="K1241" s="12">
        <v>12.9528900722394</v>
      </c>
      <c r="L1241" s="12">
        <v>13.8131449412591</v>
      </c>
      <c r="M1241" s="12">
        <v>13.9601410991799</v>
      </c>
      <c r="N1241" s="12"/>
      <c r="O1241" s="12"/>
    </row>
    <row r="1242" spans="1:15" x14ac:dyDescent="0.3">
      <c r="A1242" s="11" t="str">
        <f t="shared" si="19"/>
        <v>DISTRIBUCION VOLUMEN X CRITERIO (Consumiciones)Agua Envasada&lt;2MIL</v>
      </c>
      <c r="B1242" s="11" t="s">
        <v>47</v>
      </c>
      <c r="C1242" s="11" t="s">
        <v>108</v>
      </c>
      <c r="D1242" s="11" t="s">
        <v>151</v>
      </c>
      <c r="E1242" s="12">
        <v>6.1708216445837296</v>
      </c>
      <c r="F1242" s="12">
        <v>5.5305831708326396</v>
      </c>
      <c r="G1242" s="12">
        <v>4.9671306506622299</v>
      </c>
      <c r="H1242" s="12">
        <v>4.8529443230703402</v>
      </c>
      <c r="I1242" s="12">
        <v>5.0085095902507897</v>
      </c>
      <c r="J1242" s="12">
        <v>4.24948173591154</v>
      </c>
      <c r="K1242" s="12">
        <v>4.1076535727881804</v>
      </c>
      <c r="L1242" s="12">
        <v>3.83881240427641</v>
      </c>
      <c r="M1242" s="12">
        <v>4.7497867730666501</v>
      </c>
      <c r="N1242" s="12"/>
      <c r="O1242" s="12"/>
    </row>
    <row r="1243" spans="1:15" x14ac:dyDescent="0.3">
      <c r="A1243" s="11" t="str">
        <f t="shared" si="19"/>
        <v>DISTRIBUCION VOLUMEN X CRITERIO (Consumiciones)Agua Envasada2-5MIL</v>
      </c>
      <c r="B1243" s="11" t="s">
        <v>47</v>
      </c>
      <c r="C1243" s="11" t="s">
        <v>108</v>
      </c>
      <c r="D1243" s="11" t="s">
        <v>152</v>
      </c>
      <c r="E1243" s="12">
        <v>5.4653100870883602</v>
      </c>
      <c r="F1243" s="12">
        <v>4.2722873439409197</v>
      </c>
      <c r="G1243" s="12">
        <v>5.05627342516601</v>
      </c>
      <c r="H1243" s="12">
        <v>4.7067149597963898</v>
      </c>
      <c r="I1243" s="12">
        <v>4.6137122444092098</v>
      </c>
      <c r="J1243" s="12">
        <v>3.7893746878865899</v>
      </c>
      <c r="K1243" s="12">
        <v>4.0628875368530997</v>
      </c>
      <c r="L1243" s="12">
        <v>4.6947123055428497</v>
      </c>
      <c r="M1243" s="12">
        <v>4.4359202244926603</v>
      </c>
      <c r="N1243" s="12"/>
      <c r="O1243" s="12"/>
    </row>
    <row r="1244" spans="1:15" x14ac:dyDescent="0.3">
      <c r="A1244" s="11" t="str">
        <f t="shared" si="19"/>
        <v>DISTRIBUCION VOLUMEN X CRITERIO (Consumiciones)Agua Envasada5-10MIL</v>
      </c>
      <c r="B1244" s="11" t="s">
        <v>47</v>
      </c>
      <c r="C1244" s="11" t="s">
        <v>108</v>
      </c>
      <c r="D1244" s="11" t="s">
        <v>153</v>
      </c>
      <c r="E1244" s="12">
        <v>8.6190049214113493</v>
      </c>
      <c r="F1244" s="12">
        <v>9.2215569764996506</v>
      </c>
      <c r="G1244" s="12">
        <v>8.8894191563123908</v>
      </c>
      <c r="H1244" s="12">
        <v>9.9361542489695704</v>
      </c>
      <c r="I1244" s="12">
        <v>8.7515042258697502</v>
      </c>
      <c r="J1244" s="12">
        <v>10.3500070030733</v>
      </c>
      <c r="K1244" s="12">
        <v>7.7170646814566801</v>
      </c>
      <c r="L1244" s="12">
        <v>9.6913809451405495</v>
      </c>
      <c r="M1244" s="12">
        <v>9.6631342326387806</v>
      </c>
      <c r="N1244" s="12"/>
      <c r="O1244" s="12"/>
    </row>
    <row r="1245" spans="1:15" x14ac:dyDescent="0.3">
      <c r="A1245" s="11" t="str">
        <f t="shared" si="19"/>
        <v>DISTRIBUCION VOLUMEN X CRITERIO (Consumiciones)Agua Envasada10-30MIL</v>
      </c>
      <c r="B1245" s="11" t="s">
        <v>47</v>
      </c>
      <c r="C1245" s="11" t="s">
        <v>108</v>
      </c>
      <c r="D1245" s="11" t="s">
        <v>154</v>
      </c>
      <c r="E1245" s="12">
        <v>16.708226818932602</v>
      </c>
      <c r="F1245" s="12">
        <v>18.152368992530899</v>
      </c>
      <c r="G1245" s="12">
        <v>18.3639321739759</v>
      </c>
      <c r="H1245" s="12">
        <v>18.897701806347001</v>
      </c>
      <c r="I1245" s="12">
        <v>16.1378796083334</v>
      </c>
      <c r="J1245" s="12">
        <v>16.993320314705599</v>
      </c>
      <c r="K1245" s="12">
        <v>17.257784440081799</v>
      </c>
      <c r="L1245" s="12">
        <v>15.298899052275299</v>
      </c>
      <c r="M1245" s="12">
        <v>17.050534892494699</v>
      </c>
      <c r="N1245" s="12"/>
      <c r="O1245" s="12"/>
    </row>
    <row r="1246" spans="1:15" x14ac:dyDescent="0.3">
      <c r="A1246" s="11" t="str">
        <f t="shared" si="19"/>
        <v>DISTRIBUCION VOLUMEN X CRITERIO (Consumiciones)Agua Envasada30-100MIL</v>
      </c>
      <c r="B1246" s="11" t="s">
        <v>47</v>
      </c>
      <c r="C1246" s="11" t="s">
        <v>108</v>
      </c>
      <c r="D1246" s="11" t="s">
        <v>155</v>
      </c>
      <c r="E1246" s="12">
        <v>20.116925530718699</v>
      </c>
      <c r="F1246" s="12">
        <v>20.0006331685336</v>
      </c>
      <c r="G1246" s="12">
        <v>18.980038645247099</v>
      </c>
      <c r="H1246" s="12">
        <v>18.190753170116398</v>
      </c>
      <c r="I1246" s="12">
        <v>22.756971121840898</v>
      </c>
      <c r="J1246" s="12">
        <v>22.144568365028</v>
      </c>
      <c r="K1246" s="12">
        <v>21.9456293694242</v>
      </c>
      <c r="L1246" s="12">
        <v>22.3056081054185</v>
      </c>
      <c r="M1246" s="12">
        <v>21.583527470754799</v>
      </c>
      <c r="N1246" s="12"/>
      <c r="O1246" s="12"/>
    </row>
    <row r="1247" spans="1:15" x14ac:dyDescent="0.3">
      <c r="A1247" s="11" t="str">
        <f t="shared" si="19"/>
        <v>DISTRIBUCION VOLUMEN X CRITERIO (Consumiciones)Agua Envasada100-200MIL</v>
      </c>
      <c r="B1247" s="11" t="s">
        <v>47</v>
      </c>
      <c r="C1247" s="11" t="s">
        <v>108</v>
      </c>
      <c r="D1247" s="11" t="s">
        <v>156</v>
      </c>
      <c r="E1247" s="12">
        <v>9.2241920499767396</v>
      </c>
      <c r="F1247" s="12">
        <v>8.6171674602630208</v>
      </c>
      <c r="G1247" s="12">
        <v>9.1989989193792692</v>
      </c>
      <c r="H1247" s="12">
        <v>9.6653077772021891</v>
      </c>
      <c r="I1247" s="12">
        <v>10.4262494379757</v>
      </c>
      <c r="J1247" s="12">
        <v>9.1866828678428405</v>
      </c>
      <c r="K1247" s="12">
        <v>8.8671419303098205</v>
      </c>
      <c r="L1247" s="12">
        <v>10.310283103640201</v>
      </c>
      <c r="M1247" s="12">
        <v>9.5815549850074504</v>
      </c>
      <c r="N1247" s="12"/>
      <c r="O1247" s="12"/>
    </row>
    <row r="1248" spans="1:15" x14ac:dyDescent="0.3">
      <c r="A1248" s="11" t="str">
        <f t="shared" si="19"/>
        <v>DISTRIBUCION VOLUMEN X CRITERIO (Consumiciones)Agua Envasada200-500MIL</v>
      </c>
      <c r="B1248" s="11" t="s">
        <v>47</v>
      </c>
      <c r="C1248" s="11" t="s">
        <v>108</v>
      </c>
      <c r="D1248" s="11" t="s">
        <v>157</v>
      </c>
      <c r="E1248" s="12">
        <v>15.612595593260099</v>
      </c>
      <c r="F1248" s="12">
        <v>15.319580510771001</v>
      </c>
      <c r="G1248" s="12">
        <v>15.2853843032808</v>
      </c>
      <c r="H1248" s="12">
        <v>14.6703684204599</v>
      </c>
      <c r="I1248" s="12">
        <v>14.332489534756601</v>
      </c>
      <c r="J1248" s="12">
        <v>14.603827711197701</v>
      </c>
      <c r="K1248" s="12">
        <v>15.9295331135999</v>
      </c>
      <c r="L1248" s="12">
        <v>14.6173307743961</v>
      </c>
      <c r="M1248" s="12">
        <v>13.5433310790223</v>
      </c>
      <c r="N1248" s="12"/>
      <c r="O1248" s="12"/>
    </row>
    <row r="1249" spans="1:15" x14ac:dyDescent="0.3">
      <c r="A1249" s="11" t="str">
        <f t="shared" si="19"/>
        <v>DISTRIBUCION VOLUMEN X CRITERIO (Consumiciones)Agua Envasada&gt;500MIL</v>
      </c>
      <c r="B1249" s="11" t="s">
        <v>47</v>
      </c>
      <c r="C1249" s="11" t="s">
        <v>108</v>
      </c>
      <c r="D1249" s="11" t="s">
        <v>158</v>
      </c>
      <c r="E1249" s="12">
        <v>18.0829275032665</v>
      </c>
      <c r="F1249" s="12">
        <v>18.885796748378102</v>
      </c>
      <c r="G1249" s="12">
        <v>19.2587905885567</v>
      </c>
      <c r="H1249" s="12">
        <v>19.080018694114699</v>
      </c>
      <c r="I1249" s="12">
        <v>17.9726714753686</v>
      </c>
      <c r="J1249" s="12">
        <v>18.682725581456701</v>
      </c>
      <c r="K1249" s="12">
        <v>20.112299993642399</v>
      </c>
      <c r="L1249" s="12">
        <v>19.242942638607101</v>
      </c>
      <c r="M1249" s="12">
        <v>19.392197227590799</v>
      </c>
      <c r="N1249" s="12"/>
      <c r="O1249" s="12"/>
    </row>
    <row r="1250" spans="1:15" x14ac:dyDescent="0.3">
      <c r="A1250" s="11" t="str">
        <f t="shared" si="19"/>
        <v>DISTRIBUCION VOLUMEN X CRITERIO (Consumiciones)Agua EnvasadaDE 15 A 19 AÑOS</v>
      </c>
      <c r="B1250" s="11" t="s">
        <v>47</v>
      </c>
      <c r="C1250" s="11" t="s">
        <v>108</v>
      </c>
      <c r="D1250" s="11" t="s">
        <v>159</v>
      </c>
      <c r="E1250" s="12">
        <v>3.1637986441119601</v>
      </c>
      <c r="F1250" s="12">
        <v>3.8824590456793402</v>
      </c>
      <c r="G1250" s="12">
        <v>1.67617291538619</v>
      </c>
      <c r="H1250" s="12">
        <v>2.75509513164711</v>
      </c>
      <c r="I1250" s="12">
        <v>3.6827213844025</v>
      </c>
      <c r="J1250" s="12">
        <v>3.0565203012128102</v>
      </c>
      <c r="K1250" s="12">
        <v>2.3022693621933299</v>
      </c>
      <c r="L1250" s="12">
        <v>2.0023544658827599</v>
      </c>
      <c r="M1250" s="12">
        <v>1.9649031309276801</v>
      </c>
      <c r="N1250" s="12"/>
      <c r="O1250" s="12"/>
    </row>
    <row r="1251" spans="1:15" x14ac:dyDescent="0.3">
      <c r="A1251" s="11" t="str">
        <f t="shared" si="19"/>
        <v>DISTRIBUCION VOLUMEN X CRITERIO (Consumiciones)Agua EnvasadaDE 20 A 24 AÑOS</v>
      </c>
      <c r="B1251" s="11" t="s">
        <v>47</v>
      </c>
      <c r="C1251" s="11" t="s">
        <v>108</v>
      </c>
      <c r="D1251" s="11" t="s">
        <v>160</v>
      </c>
      <c r="E1251" s="12">
        <v>3.9477635813899998</v>
      </c>
      <c r="F1251" s="12">
        <v>3.1546250323179801</v>
      </c>
      <c r="G1251" s="12">
        <v>2.4723726655177498</v>
      </c>
      <c r="H1251" s="12">
        <v>2.80795597873826</v>
      </c>
      <c r="I1251" s="12">
        <v>2.28731575492891</v>
      </c>
      <c r="J1251" s="12">
        <v>3.2145917648258</v>
      </c>
      <c r="K1251" s="12">
        <v>3.76104176033936</v>
      </c>
      <c r="L1251" s="12">
        <v>3.7787219713822799</v>
      </c>
      <c r="M1251" s="12">
        <v>3.3972460391813</v>
      </c>
      <c r="N1251" s="12"/>
      <c r="O1251" s="12"/>
    </row>
    <row r="1252" spans="1:15" x14ac:dyDescent="0.3">
      <c r="A1252" s="11" t="str">
        <f t="shared" si="19"/>
        <v>DISTRIBUCION VOLUMEN X CRITERIO (Consumiciones)Agua EnvasadaDE 25 A 34 AÑOS</v>
      </c>
      <c r="B1252" s="11" t="s">
        <v>47</v>
      </c>
      <c r="C1252" s="11" t="s">
        <v>108</v>
      </c>
      <c r="D1252" s="11" t="s">
        <v>161</v>
      </c>
      <c r="E1252" s="12">
        <v>6.7781373323137304</v>
      </c>
      <c r="F1252" s="12">
        <v>8.5627225040911004</v>
      </c>
      <c r="G1252" s="12">
        <v>7.6244935343528901</v>
      </c>
      <c r="H1252" s="12">
        <v>6.79439359557648</v>
      </c>
      <c r="I1252" s="12">
        <v>6.5598880758117097</v>
      </c>
      <c r="J1252" s="12">
        <v>7.0736613313758898</v>
      </c>
      <c r="K1252" s="12">
        <v>7.7866767367204401</v>
      </c>
      <c r="L1252" s="12">
        <v>7.5462458733221602</v>
      </c>
      <c r="M1252" s="12">
        <v>7.2773139220684504</v>
      </c>
      <c r="N1252" s="12"/>
      <c r="O1252" s="12"/>
    </row>
    <row r="1253" spans="1:15" x14ac:dyDescent="0.3">
      <c r="A1253" s="11" t="str">
        <f t="shared" si="19"/>
        <v>DISTRIBUCION VOLUMEN X CRITERIO (Consumiciones)Agua EnvasadaDE 35 A 49 AÑOS</v>
      </c>
      <c r="B1253" s="11" t="s">
        <v>47</v>
      </c>
      <c r="C1253" s="11" t="s">
        <v>108</v>
      </c>
      <c r="D1253" s="11" t="s">
        <v>162</v>
      </c>
      <c r="E1253" s="12">
        <v>26.27320409563</v>
      </c>
      <c r="F1253" s="12">
        <v>26.293627384840601</v>
      </c>
      <c r="G1253" s="12">
        <v>26.9662275891713</v>
      </c>
      <c r="H1253" s="12">
        <v>25.705407216378799</v>
      </c>
      <c r="I1253" s="12">
        <v>25.276014015195202</v>
      </c>
      <c r="J1253" s="12">
        <v>25.2579074230377</v>
      </c>
      <c r="K1253" s="12">
        <v>25.479260770221199</v>
      </c>
      <c r="L1253" s="12">
        <v>26.1335793950302</v>
      </c>
      <c r="M1253" s="12">
        <v>25.2118389363965</v>
      </c>
      <c r="N1253" s="12"/>
      <c r="O1253" s="12"/>
    </row>
    <row r="1254" spans="1:15" x14ac:dyDescent="0.3">
      <c r="A1254" s="11" t="str">
        <f t="shared" si="19"/>
        <v>DISTRIBUCION VOLUMEN X CRITERIO (Consumiciones)Agua EnvasadaDE 50 A 59 AÑOS</v>
      </c>
      <c r="B1254" s="11" t="s">
        <v>47</v>
      </c>
      <c r="C1254" s="11" t="s">
        <v>108</v>
      </c>
      <c r="D1254" s="11" t="s">
        <v>163</v>
      </c>
      <c r="E1254" s="12">
        <v>25.417349043455399</v>
      </c>
      <c r="F1254" s="12">
        <v>23.5058390952926</v>
      </c>
      <c r="G1254" s="12">
        <v>24.755848006074</v>
      </c>
      <c r="H1254" s="12">
        <v>26.439348296132799</v>
      </c>
      <c r="I1254" s="12">
        <v>26.011126911361199</v>
      </c>
      <c r="J1254" s="12">
        <v>24.727125799395299</v>
      </c>
      <c r="K1254" s="12">
        <v>22.157529446098501</v>
      </c>
      <c r="L1254" s="12">
        <v>24.058171229967002</v>
      </c>
      <c r="M1254" s="12">
        <v>23.389877633314399</v>
      </c>
      <c r="N1254" s="12"/>
      <c r="O1254" s="12"/>
    </row>
    <row r="1255" spans="1:15" x14ac:dyDescent="0.3">
      <c r="A1255" s="11" t="str">
        <f t="shared" si="19"/>
        <v>DISTRIBUCION VOLUMEN X CRITERIO (Consumiciones)Agua EnvasadaDE 60 A 75 AÑOS</v>
      </c>
      <c r="B1255" s="11" t="s">
        <v>47</v>
      </c>
      <c r="C1255" s="11" t="s">
        <v>108</v>
      </c>
      <c r="D1255" s="11" t="s">
        <v>164</v>
      </c>
      <c r="E1255" s="12">
        <v>34.419747718022798</v>
      </c>
      <c r="F1255" s="12">
        <v>34.600700555756099</v>
      </c>
      <c r="G1255" s="12">
        <v>36.504846724594401</v>
      </c>
      <c r="H1255" s="12">
        <v>35.497765996981897</v>
      </c>
      <c r="I1255" s="12">
        <v>36.182922373224997</v>
      </c>
      <c r="J1255" s="12">
        <v>36.670174314193801</v>
      </c>
      <c r="K1255" s="12">
        <v>38.5132219244271</v>
      </c>
      <c r="L1255" s="12">
        <v>36.480895741144501</v>
      </c>
      <c r="M1255" s="12">
        <v>38.758811594823797</v>
      </c>
      <c r="N1255" s="12"/>
      <c r="O1255" s="12"/>
    </row>
    <row r="1256" spans="1:15" x14ac:dyDescent="0.3">
      <c r="A1256" s="11" t="str">
        <f t="shared" si="19"/>
        <v>DISTRIBUCION VOLUMEN X CRITERIO (Consumiciones)Agua EnvasadaNIVEL ALTO</v>
      </c>
      <c r="B1256" s="11" t="s">
        <v>47</v>
      </c>
      <c r="C1256" s="11" t="s">
        <v>108</v>
      </c>
      <c r="D1256" s="11" t="s">
        <v>165</v>
      </c>
      <c r="E1256" s="12">
        <v>25.989545579588398</v>
      </c>
      <c r="F1256" s="12">
        <v>24.882030903147101</v>
      </c>
      <c r="G1256" s="12">
        <v>25.547513166299101</v>
      </c>
      <c r="H1256" s="12">
        <v>26.740586781233802</v>
      </c>
      <c r="I1256" s="12">
        <v>27.424450534843</v>
      </c>
      <c r="J1256" s="12">
        <v>25.158067797082499</v>
      </c>
      <c r="K1256" s="12">
        <v>25.2465567386507</v>
      </c>
      <c r="L1256" s="12">
        <v>22.6817027069179</v>
      </c>
      <c r="M1256" s="12">
        <v>24.9513239305101</v>
      </c>
      <c r="N1256" s="12"/>
      <c r="O1256" s="12"/>
    </row>
    <row r="1257" spans="1:15" x14ac:dyDescent="0.3">
      <c r="A1257" s="11" t="str">
        <f t="shared" si="19"/>
        <v>DISTRIBUCION VOLUMEN X CRITERIO (Consumiciones)Agua EnvasadaNIVEL MEDIO ALTO</v>
      </c>
      <c r="B1257" s="11" t="s">
        <v>47</v>
      </c>
      <c r="C1257" s="11" t="s">
        <v>108</v>
      </c>
      <c r="D1257" s="11" t="s">
        <v>166</v>
      </c>
      <c r="E1257" s="12">
        <v>15.503914598721</v>
      </c>
      <c r="F1257" s="12">
        <v>15.4899932989664</v>
      </c>
      <c r="G1257" s="12">
        <v>18.154163201851102</v>
      </c>
      <c r="H1257" s="12">
        <v>16.347581026599698</v>
      </c>
      <c r="I1257" s="12">
        <v>16.5492792689707</v>
      </c>
      <c r="J1257" s="12">
        <v>17.439163092410499</v>
      </c>
      <c r="K1257" s="12">
        <v>18.4311550714236</v>
      </c>
      <c r="L1257" s="12">
        <v>17.173172662354101</v>
      </c>
      <c r="M1257" s="12">
        <v>16.478885615499099</v>
      </c>
      <c r="N1257" s="12"/>
      <c r="O1257" s="12"/>
    </row>
    <row r="1258" spans="1:15" x14ac:dyDescent="0.3">
      <c r="A1258" s="11" t="str">
        <f t="shared" si="19"/>
        <v>DISTRIBUCION VOLUMEN X CRITERIO (Consumiciones)Agua EnvasadaNIVEL MEDIO</v>
      </c>
      <c r="B1258" s="11" t="s">
        <v>47</v>
      </c>
      <c r="C1258" s="11" t="s">
        <v>108</v>
      </c>
      <c r="D1258" s="11" t="s">
        <v>167</v>
      </c>
      <c r="E1258" s="12">
        <v>26.368740303749099</v>
      </c>
      <c r="F1258" s="12">
        <v>27.142638548958601</v>
      </c>
      <c r="G1258" s="12">
        <v>23.723160233157</v>
      </c>
      <c r="H1258" s="12">
        <v>23.1739946282574</v>
      </c>
      <c r="I1258" s="12">
        <v>23.206781979661201</v>
      </c>
      <c r="J1258" s="12">
        <v>22.5135826622971</v>
      </c>
      <c r="K1258" s="12">
        <v>22.551058159922398</v>
      </c>
      <c r="L1258" s="12">
        <v>23.7152988729495</v>
      </c>
      <c r="M1258" s="12">
        <v>23.6211375979303</v>
      </c>
      <c r="N1258" s="12"/>
      <c r="O1258" s="12"/>
    </row>
    <row r="1259" spans="1:15" x14ac:dyDescent="0.3">
      <c r="A1259" s="11" t="str">
        <f t="shared" si="19"/>
        <v>DISTRIBUCION VOLUMEN X CRITERIO (Consumiciones)Agua EnvasadaNIVEL MEDIO BAJO</v>
      </c>
      <c r="B1259" s="11" t="s">
        <v>47</v>
      </c>
      <c r="C1259" s="11" t="s">
        <v>108</v>
      </c>
      <c r="D1259" s="11" t="s">
        <v>168</v>
      </c>
      <c r="E1259" s="12">
        <v>12.119729585852101</v>
      </c>
      <c r="F1259" s="12">
        <v>12.062041471031399</v>
      </c>
      <c r="G1259" s="12">
        <v>12.2265366708044</v>
      </c>
      <c r="H1259" s="12">
        <v>11.808521869861901</v>
      </c>
      <c r="I1259" s="12">
        <v>13.008770769376699</v>
      </c>
      <c r="J1259" s="12">
        <v>14.4524366661851</v>
      </c>
      <c r="K1259" s="12">
        <v>15.915967648164999</v>
      </c>
      <c r="L1259" s="12">
        <v>15.0714333724657</v>
      </c>
      <c r="M1259" s="12">
        <v>13.5507803603022</v>
      </c>
      <c r="N1259" s="12"/>
      <c r="O1259" s="12"/>
    </row>
    <row r="1260" spans="1:15" x14ac:dyDescent="0.3">
      <c r="A1260" s="11" t="str">
        <f t="shared" si="19"/>
        <v>DISTRIBUCION VOLUMEN X CRITERIO (Consumiciones)Agua EnvasadaNIVEL BAJO</v>
      </c>
      <c r="B1260" s="11" t="s">
        <v>47</v>
      </c>
      <c r="C1260" s="11" t="s">
        <v>108</v>
      </c>
      <c r="D1260" s="11" t="s">
        <v>169</v>
      </c>
      <c r="E1260" s="12">
        <v>20.018074081327601</v>
      </c>
      <c r="F1260" s="12">
        <v>20.423265627014001</v>
      </c>
      <c r="G1260" s="12">
        <v>20.348594590468799</v>
      </c>
      <c r="H1260" s="12">
        <v>21.9292734633663</v>
      </c>
      <c r="I1260" s="12">
        <v>19.810708939685099</v>
      </c>
      <c r="J1260" s="12">
        <v>20.4367277828417</v>
      </c>
      <c r="K1260" s="12">
        <v>17.855254722061201</v>
      </c>
      <c r="L1260" s="12">
        <v>21.3583728082683</v>
      </c>
      <c r="M1260" s="12">
        <v>21.397855009182599</v>
      </c>
      <c r="N1260" s="12"/>
      <c r="O1260" s="12"/>
    </row>
    <row r="1261" spans="1:15" x14ac:dyDescent="0.3">
      <c r="A1261" s="11" t="str">
        <f t="shared" si="19"/>
        <v>DISTRIBUCION VOLUMEN X CRITERIO (Consumiciones)Agua EnvasadaHOMBRE</v>
      </c>
      <c r="B1261" s="11" t="s">
        <v>47</v>
      </c>
      <c r="C1261" s="11" t="s">
        <v>108</v>
      </c>
      <c r="D1261" s="11" t="s">
        <v>170</v>
      </c>
      <c r="E1261" s="12">
        <v>54.120753617824498</v>
      </c>
      <c r="F1261" s="12">
        <v>52.971120730917697</v>
      </c>
      <c r="G1261" s="12">
        <v>54.520786884719101</v>
      </c>
      <c r="H1261" s="12">
        <v>54.806977634631401</v>
      </c>
      <c r="I1261" s="12">
        <v>54.775047780041199</v>
      </c>
      <c r="J1261" s="12">
        <v>55.693835902226802</v>
      </c>
      <c r="K1261" s="12">
        <v>54.494925780588702</v>
      </c>
      <c r="L1261" s="12">
        <v>55.370936050279099</v>
      </c>
      <c r="M1261" s="12">
        <v>54.870164360697402</v>
      </c>
      <c r="N1261" s="12"/>
      <c r="O1261" s="12"/>
    </row>
    <row r="1262" spans="1:15" x14ac:dyDescent="0.3">
      <c r="A1262" s="11" t="str">
        <f t="shared" si="19"/>
        <v>DISTRIBUCION VOLUMEN X CRITERIO (Consumiciones)Agua EnvasadaMUJER</v>
      </c>
      <c r="B1262" s="11" t="s">
        <v>47</v>
      </c>
      <c r="C1262" s="11" t="s">
        <v>108</v>
      </c>
      <c r="D1262" s="11" t="s">
        <v>171</v>
      </c>
      <c r="E1262" s="12">
        <v>45.879246382175502</v>
      </c>
      <c r="F1262" s="12">
        <v>47.0288566559204</v>
      </c>
      <c r="G1262" s="12">
        <v>45.479180977861297</v>
      </c>
      <c r="H1262" s="12">
        <v>45.192980134687701</v>
      </c>
      <c r="I1262" s="12">
        <v>45.224909682641801</v>
      </c>
      <c r="J1262" s="12">
        <v>44.3061494316511</v>
      </c>
      <c r="K1262" s="12">
        <v>45.505074219411199</v>
      </c>
      <c r="L1262" s="12">
        <v>44.629037846994997</v>
      </c>
      <c r="M1262" s="12">
        <v>45.129791922863198</v>
      </c>
      <c r="N1262" s="12"/>
      <c r="O1262" s="12"/>
    </row>
    <row r="1263" spans="1:15" x14ac:dyDescent="0.3">
      <c r="A1263" s="11" t="str">
        <f t="shared" si="19"/>
        <v>DISTRIBUCION VOLUMEN X CRITERIO (Consumiciones)Bebidas RefrescantesT.ESPAÑA</v>
      </c>
      <c r="B1263" s="11" t="s">
        <v>47</v>
      </c>
      <c r="C1263" s="11" t="s">
        <v>109</v>
      </c>
      <c r="D1263" s="11" t="s">
        <v>142</v>
      </c>
      <c r="E1263" s="12">
        <v>100</v>
      </c>
      <c r="F1263" s="12">
        <v>100</v>
      </c>
      <c r="G1263" s="12">
        <v>100</v>
      </c>
      <c r="H1263" s="12">
        <v>100</v>
      </c>
      <c r="I1263" s="12">
        <v>100</v>
      </c>
      <c r="J1263" s="12">
        <v>100</v>
      </c>
      <c r="K1263" s="12">
        <v>100</v>
      </c>
      <c r="L1263" s="12">
        <v>100</v>
      </c>
      <c r="M1263" s="12">
        <v>100</v>
      </c>
      <c r="N1263" s="12"/>
      <c r="O1263" s="12"/>
    </row>
    <row r="1264" spans="1:15" x14ac:dyDescent="0.3">
      <c r="A1264" s="11" t="str">
        <f t="shared" si="19"/>
        <v>DISTRIBUCION VOLUMEN X CRITERIO (Consumiciones)Bebidas RefrescantesBCN AM</v>
      </c>
      <c r="B1264" s="11" t="s">
        <v>47</v>
      </c>
      <c r="C1264" s="11" t="s">
        <v>109</v>
      </c>
      <c r="D1264" s="11" t="s">
        <v>143</v>
      </c>
      <c r="E1264" s="12">
        <v>9.7944155235726704</v>
      </c>
      <c r="F1264" s="12">
        <v>9.6112969332369502</v>
      </c>
      <c r="G1264" s="12">
        <v>9.4268578038486694</v>
      </c>
      <c r="H1264" s="12">
        <v>9.5971382694465603</v>
      </c>
      <c r="I1264" s="12">
        <v>9.8401642752439304</v>
      </c>
      <c r="J1264" s="12">
        <v>10.066063980894601</v>
      </c>
      <c r="K1264" s="12">
        <v>9.3026564708508506</v>
      </c>
      <c r="L1264" s="12">
        <v>10.0073654825487</v>
      </c>
      <c r="M1264" s="12">
        <v>10.864871193944101</v>
      </c>
      <c r="N1264" s="12"/>
      <c r="O1264" s="12"/>
    </row>
    <row r="1265" spans="1:15" x14ac:dyDescent="0.3">
      <c r="A1265" s="11" t="str">
        <f t="shared" si="19"/>
        <v>DISTRIBUCION VOLUMEN X CRITERIO (Consumiciones)Bebidas RefrescantesREST.CAT ARAGON</v>
      </c>
      <c r="B1265" s="11" t="s">
        <v>47</v>
      </c>
      <c r="C1265" s="11" t="s">
        <v>109</v>
      </c>
      <c r="D1265" s="11" t="s">
        <v>144</v>
      </c>
      <c r="E1265" s="12">
        <v>13.358411794781601</v>
      </c>
      <c r="F1265" s="12">
        <v>11.9758617361997</v>
      </c>
      <c r="G1265" s="12">
        <v>12.6568277248165</v>
      </c>
      <c r="H1265" s="12">
        <v>13.811445682295799</v>
      </c>
      <c r="I1265" s="12">
        <v>13.070207750206499</v>
      </c>
      <c r="J1265" s="12">
        <v>11.974939594119601</v>
      </c>
      <c r="K1265" s="12">
        <v>12.729065859805299</v>
      </c>
      <c r="L1265" s="12">
        <v>12.6507499197507</v>
      </c>
      <c r="M1265" s="12">
        <v>13.662750547671701</v>
      </c>
      <c r="N1265" s="12"/>
      <c r="O1265" s="12"/>
    </row>
    <row r="1266" spans="1:15" x14ac:dyDescent="0.3">
      <c r="A1266" s="11" t="str">
        <f t="shared" si="19"/>
        <v>DISTRIBUCION VOLUMEN X CRITERIO (Consumiciones)Bebidas RefrescantesLEVANTE</v>
      </c>
      <c r="B1266" s="11" t="s">
        <v>47</v>
      </c>
      <c r="C1266" s="11" t="s">
        <v>109</v>
      </c>
      <c r="D1266" s="11" t="s">
        <v>145</v>
      </c>
      <c r="E1266" s="12">
        <v>14.6369123635909</v>
      </c>
      <c r="F1266" s="12">
        <v>17.629544928998101</v>
      </c>
      <c r="G1266" s="12">
        <v>15.320389195838899</v>
      </c>
      <c r="H1266" s="12">
        <v>15.525636336207899</v>
      </c>
      <c r="I1266" s="12">
        <v>14.761341303091401</v>
      </c>
      <c r="J1266" s="12">
        <v>13.9522555904296</v>
      </c>
      <c r="K1266" s="12">
        <v>15.2342314542731</v>
      </c>
      <c r="L1266" s="12">
        <v>14.745598667638999</v>
      </c>
      <c r="M1266" s="12">
        <v>14.3081893341624</v>
      </c>
      <c r="N1266" s="12"/>
      <c r="O1266" s="12"/>
    </row>
    <row r="1267" spans="1:15" x14ac:dyDescent="0.3">
      <c r="A1267" s="11" t="str">
        <f t="shared" si="19"/>
        <v>DISTRIBUCION VOLUMEN X CRITERIO (Consumiciones)Bebidas RefrescantesANDALUCIA</v>
      </c>
      <c r="B1267" s="11" t="s">
        <v>47</v>
      </c>
      <c r="C1267" s="11" t="s">
        <v>109</v>
      </c>
      <c r="D1267" s="11" t="s">
        <v>146</v>
      </c>
      <c r="E1267" s="12">
        <v>21.949194591692098</v>
      </c>
      <c r="F1267" s="12">
        <v>20.301405106598398</v>
      </c>
      <c r="G1267" s="12">
        <v>20.795027703856199</v>
      </c>
      <c r="H1267" s="12">
        <v>20.719011868081001</v>
      </c>
      <c r="I1267" s="12">
        <v>22.108273694402101</v>
      </c>
      <c r="J1267" s="12">
        <v>23.3475042345224</v>
      </c>
      <c r="K1267" s="12">
        <v>22.701167429039302</v>
      </c>
      <c r="L1267" s="12">
        <v>20.952391387539201</v>
      </c>
      <c r="M1267" s="12">
        <v>20.045284633943499</v>
      </c>
      <c r="N1267" s="12"/>
      <c r="O1267" s="12"/>
    </row>
    <row r="1268" spans="1:15" x14ac:dyDescent="0.3">
      <c r="A1268" s="11" t="str">
        <f t="shared" si="19"/>
        <v>DISTRIBUCION VOLUMEN X CRITERIO (Consumiciones)Bebidas RefrescantesMDD AM</v>
      </c>
      <c r="B1268" s="11" t="s">
        <v>47</v>
      </c>
      <c r="C1268" s="11" t="s">
        <v>109</v>
      </c>
      <c r="D1268" s="11" t="s">
        <v>147</v>
      </c>
      <c r="E1268" s="12">
        <v>15.280873985136701</v>
      </c>
      <c r="F1268" s="12">
        <v>15.006172491082699</v>
      </c>
      <c r="G1268" s="12">
        <v>17.169568952092</v>
      </c>
      <c r="H1268" s="12">
        <v>16.679756066814999</v>
      </c>
      <c r="I1268" s="12">
        <v>15.506270723078501</v>
      </c>
      <c r="J1268" s="12">
        <v>15.4581386569571</v>
      </c>
      <c r="K1268" s="12">
        <v>15.365169777590999</v>
      </c>
      <c r="L1268" s="12">
        <v>17.154010008128399</v>
      </c>
      <c r="M1268" s="12">
        <v>15.7766025320206</v>
      </c>
      <c r="N1268" s="12"/>
      <c r="O1268" s="12"/>
    </row>
    <row r="1269" spans="1:15" x14ac:dyDescent="0.3">
      <c r="A1269" s="11" t="str">
        <f t="shared" si="19"/>
        <v>DISTRIBUCION VOLUMEN X CRITERIO (Consumiciones)Bebidas RefrescantesRTO CENTRO</v>
      </c>
      <c r="B1269" s="11" t="s">
        <v>47</v>
      </c>
      <c r="C1269" s="11" t="s">
        <v>109</v>
      </c>
      <c r="D1269" s="11" t="s">
        <v>148</v>
      </c>
      <c r="E1269" s="12">
        <v>10.0480372617301</v>
      </c>
      <c r="F1269" s="12">
        <v>11.0823754440461</v>
      </c>
      <c r="G1269" s="12">
        <v>11.224459512799999</v>
      </c>
      <c r="H1269" s="12">
        <v>10.4384969715005</v>
      </c>
      <c r="I1269" s="12">
        <v>9.8938816752133292</v>
      </c>
      <c r="J1269" s="12">
        <v>10.7760514787559</v>
      </c>
      <c r="K1269" s="12">
        <v>10.3319908571557</v>
      </c>
      <c r="L1269" s="12">
        <v>9.5720472023949394</v>
      </c>
      <c r="M1269" s="12">
        <v>10.1719095613609</v>
      </c>
      <c r="N1269" s="12"/>
      <c r="O1269" s="12"/>
    </row>
    <row r="1270" spans="1:15" x14ac:dyDescent="0.3">
      <c r="A1270" s="11" t="str">
        <f t="shared" si="19"/>
        <v>DISTRIBUCION VOLUMEN X CRITERIO (Consumiciones)Bebidas RefrescantesNORTE-CENTRO</v>
      </c>
      <c r="B1270" s="11" t="s">
        <v>47</v>
      </c>
      <c r="C1270" s="11" t="s">
        <v>109</v>
      </c>
      <c r="D1270" s="11" t="s">
        <v>149</v>
      </c>
      <c r="E1270" s="12">
        <v>7.3072474034780104</v>
      </c>
      <c r="F1270" s="12">
        <v>7.4827934983093902</v>
      </c>
      <c r="G1270" s="12">
        <v>7.0771819541478402</v>
      </c>
      <c r="H1270" s="12">
        <v>6.9572248983783904</v>
      </c>
      <c r="I1270" s="12">
        <v>8.0714864255770493</v>
      </c>
      <c r="J1270" s="12">
        <v>7.6161653287899496</v>
      </c>
      <c r="K1270" s="12">
        <v>7.7428767319865397</v>
      </c>
      <c r="L1270" s="12">
        <v>7.8156332468548602</v>
      </c>
      <c r="M1270" s="12">
        <v>7.8336973857522798</v>
      </c>
      <c r="N1270" s="12"/>
      <c r="O1270" s="12"/>
    </row>
    <row r="1271" spans="1:15" x14ac:dyDescent="0.3">
      <c r="A1271" s="11" t="str">
        <f t="shared" si="19"/>
        <v>DISTRIBUCION VOLUMEN X CRITERIO (Consumiciones)Bebidas RefrescantesNOROESTE</v>
      </c>
      <c r="B1271" s="11" t="s">
        <v>47</v>
      </c>
      <c r="C1271" s="11" t="s">
        <v>109</v>
      </c>
      <c r="D1271" s="11" t="s">
        <v>150</v>
      </c>
      <c r="E1271" s="12">
        <v>7.62491462825498</v>
      </c>
      <c r="F1271" s="12">
        <v>6.9105407575594802</v>
      </c>
      <c r="G1271" s="12">
        <v>6.3297165362197196</v>
      </c>
      <c r="H1271" s="12">
        <v>6.2712940403345296</v>
      </c>
      <c r="I1271" s="12">
        <v>6.7483637256611804</v>
      </c>
      <c r="J1271" s="12">
        <v>6.80888113553097</v>
      </c>
      <c r="K1271" s="12">
        <v>6.59284610889814</v>
      </c>
      <c r="L1271" s="12">
        <v>7.1022040851441703</v>
      </c>
      <c r="M1271" s="12">
        <v>7.3366974662004703</v>
      </c>
      <c r="N1271" s="12"/>
      <c r="O1271" s="12"/>
    </row>
    <row r="1272" spans="1:15" x14ac:dyDescent="0.3">
      <c r="A1272" s="11" t="str">
        <f t="shared" si="19"/>
        <v>DISTRIBUCION VOLUMEN X CRITERIO (Consumiciones)Bebidas Refrescantes&lt;2MIL</v>
      </c>
      <c r="B1272" s="11" t="s">
        <v>47</v>
      </c>
      <c r="C1272" s="11" t="s">
        <v>109</v>
      </c>
      <c r="D1272" s="11" t="s">
        <v>151</v>
      </c>
      <c r="E1272" s="12">
        <v>5.83975210537485</v>
      </c>
      <c r="F1272" s="12">
        <v>5.0136832656301502</v>
      </c>
      <c r="G1272" s="12">
        <v>5.45275260853085</v>
      </c>
      <c r="H1272" s="12">
        <v>5.6504506068364897</v>
      </c>
      <c r="I1272" s="12">
        <v>6.2118570876285002</v>
      </c>
      <c r="J1272" s="12">
        <v>4.9959080617520604</v>
      </c>
      <c r="K1272" s="12">
        <v>5.7107088893244997</v>
      </c>
      <c r="L1272" s="12">
        <v>5.2670504833826204</v>
      </c>
      <c r="M1272" s="12">
        <v>4.9479064751238502</v>
      </c>
      <c r="N1272" s="12"/>
      <c r="O1272" s="12"/>
    </row>
    <row r="1273" spans="1:15" x14ac:dyDescent="0.3">
      <c r="A1273" s="11" t="str">
        <f t="shared" si="19"/>
        <v>DISTRIBUCION VOLUMEN X CRITERIO (Consumiciones)Bebidas Refrescantes2-5MIL</v>
      </c>
      <c r="B1273" s="11" t="s">
        <v>47</v>
      </c>
      <c r="C1273" s="11" t="s">
        <v>109</v>
      </c>
      <c r="D1273" s="11" t="s">
        <v>152</v>
      </c>
      <c r="E1273" s="12">
        <v>5.5135055394399197</v>
      </c>
      <c r="F1273" s="12">
        <v>5.34954234347091</v>
      </c>
      <c r="G1273" s="12">
        <v>5.6400242121027198</v>
      </c>
      <c r="H1273" s="12">
        <v>5.6105500482534696</v>
      </c>
      <c r="I1273" s="12">
        <v>5.2620476376309604</v>
      </c>
      <c r="J1273" s="12">
        <v>4.75124727166396</v>
      </c>
      <c r="K1273" s="12">
        <v>4.6444537506952299</v>
      </c>
      <c r="L1273" s="12">
        <v>4.0428626445044804</v>
      </c>
      <c r="M1273" s="12">
        <v>4.4073450529272096</v>
      </c>
      <c r="N1273" s="12"/>
      <c r="O1273" s="12"/>
    </row>
    <row r="1274" spans="1:15" x14ac:dyDescent="0.3">
      <c r="A1274" s="11" t="str">
        <f t="shared" si="19"/>
        <v>DISTRIBUCION VOLUMEN X CRITERIO (Consumiciones)Bebidas Refrescantes5-10MIL</v>
      </c>
      <c r="B1274" s="11" t="s">
        <v>47</v>
      </c>
      <c r="C1274" s="11" t="s">
        <v>109</v>
      </c>
      <c r="D1274" s="11" t="s">
        <v>153</v>
      </c>
      <c r="E1274" s="12">
        <v>8.4425701470647105</v>
      </c>
      <c r="F1274" s="12">
        <v>7.9042890619452297</v>
      </c>
      <c r="G1274" s="12">
        <v>7.9319612488822004</v>
      </c>
      <c r="H1274" s="12">
        <v>7.3967964654073199</v>
      </c>
      <c r="I1274" s="12">
        <v>8.0438482680270393</v>
      </c>
      <c r="J1274" s="12">
        <v>8.0190356605176003</v>
      </c>
      <c r="K1274" s="12">
        <v>8.2712352125186097</v>
      </c>
      <c r="L1274" s="12">
        <v>8.3521447351814793</v>
      </c>
      <c r="M1274" s="12">
        <v>7.0545977736293999</v>
      </c>
      <c r="N1274" s="12"/>
      <c r="O1274" s="12"/>
    </row>
    <row r="1275" spans="1:15" x14ac:dyDescent="0.3">
      <c r="A1275" s="11" t="str">
        <f t="shared" si="19"/>
        <v>DISTRIBUCION VOLUMEN X CRITERIO (Consumiciones)Bebidas Refrescantes10-30MIL</v>
      </c>
      <c r="B1275" s="11" t="s">
        <v>47</v>
      </c>
      <c r="C1275" s="11" t="s">
        <v>109</v>
      </c>
      <c r="D1275" s="11" t="s">
        <v>154</v>
      </c>
      <c r="E1275" s="12">
        <v>16.014782748576199</v>
      </c>
      <c r="F1275" s="12">
        <v>15.3434062682648</v>
      </c>
      <c r="G1275" s="12">
        <v>15.959855119165301</v>
      </c>
      <c r="H1275" s="12">
        <v>17.137046060884099</v>
      </c>
      <c r="I1275" s="12">
        <v>15.950921284952701</v>
      </c>
      <c r="J1275" s="12">
        <v>16.720180226342102</v>
      </c>
      <c r="K1275" s="12">
        <v>16.0218357158065</v>
      </c>
      <c r="L1275" s="12">
        <v>16.693880399984302</v>
      </c>
      <c r="M1275" s="12">
        <v>17.171327307595401</v>
      </c>
      <c r="N1275" s="12"/>
      <c r="O1275" s="12"/>
    </row>
    <row r="1276" spans="1:15" x14ac:dyDescent="0.3">
      <c r="A1276" s="11" t="str">
        <f t="shared" si="19"/>
        <v>DISTRIBUCION VOLUMEN X CRITERIO (Consumiciones)Bebidas Refrescantes30-100MIL</v>
      </c>
      <c r="B1276" s="11" t="s">
        <v>47</v>
      </c>
      <c r="C1276" s="11" t="s">
        <v>109</v>
      </c>
      <c r="D1276" s="11" t="s">
        <v>155</v>
      </c>
      <c r="E1276" s="12">
        <v>20.873119146859</v>
      </c>
      <c r="F1276" s="12">
        <v>21.228667124292802</v>
      </c>
      <c r="G1276" s="12">
        <v>21.87251524765</v>
      </c>
      <c r="H1276" s="12">
        <v>21.968588746091701</v>
      </c>
      <c r="I1276" s="12">
        <v>22.259790860325602</v>
      </c>
      <c r="J1276" s="12">
        <v>23.437051595539099</v>
      </c>
      <c r="K1276" s="12">
        <v>24.663568091586001</v>
      </c>
      <c r="L1276" s="12">
        <v>23.366256837420099</v>
      </c>
      <c r="M1276" s="12">
        <v>23.791669443412701</v>
      </c>
      <c r="N1276" s="12"/>
      <c r="O1276" s="12"/>
    </row>
    <row r="1277" spans="1:15" x14ac:dyDescent="0.3">
      <c r="A1277" s="11" t="str">
        <f t="shared" si="19"/>
        <v>DISTRIBUCION VOLUMEN X CRITERIO (Consumiciones)Bebidas Refrescantes100-200MIL</v>
      </c>
      <c r="B1277" s="11" t="s">
        <v>47</v>
      </c>
      <c r="C1277" s="11" t="s">
        <v>109</v>
      </c>
      <c r="D1277" s="11" t="s">
        <v>156</v>
      </c>
      <c r="E1277" s="12">
        <v>8.8388863672808906</v>
      </c>
      <c r="F1277" s="12">
        <v>8.8069703629388307</v>
      </c>
      <c r="G1277" s="12">
        <v>9.2940095614298794</v>
      </c>
      <c r="H1277" s="12">
        <v>9.9238111770334108</v>
      </c>
      <c r="I1277" s="12">
        <v>9.5403859383769696</v>
      </c>
      <c r="J1277" s="12">
        <v>9.7599743258033804</v>
      </c>
      <c r="K1277" s="12">
        <v>9.0321556497018793</v>
      </c>
      <c r="L1277" s="12">
        <v>8.5884975917104001</v>
      </c>
      <c r="M1277" s="12">
        <v>10.3004700245513</v>
      </c>
      <c r="N1277" s="12"/>
      <c r="O1277" s="12"/>
    </row>
    <row r="1278" spans="1:15" x14ac:dyDescent="0.3">
      <c r="A1278" s="11" t="str">
        <f t="shared" si="19"/>
        <v>DISTRIBUCION VOLUMEN X CRITERIO (Consumiciones)Bebidas Refrescantes200-500MIL</v>
      </c>
      <c r="B1278" s="11" t="s">
        <v>47</v>
      </c>
      <c r="C1278" s="11" t="s">
        <v>109</v>
      </c>
      <c r="D1278" s="11" t="s">
        <v>157</v>
      </c>
      <c r="E1278" s="12">
        <v>14.473914951238999</v>
      </c>
      <c r="F1278" s="12">
        <v>14.0743038649991</v>
      </c>
      <c r="G1278" s="12">
        <v>12.3648133111716</v>
      </c>
      <c r="H1278" s="12">
        <v>12.2489672517013</v>
      </c>
      <c r="I1278" s="12">
        <v>13.4753014923614</v>
      </c>
      <c r="J1278" s="12">
        <v>12.5658353936363</v>
      </c>
      <c r="K1278" s="12">
        <v>12.2904100492502</v>
      </c>
      <c r="L1278" s="12">
        <v>13.9219875683641</v>
      </c>
      <c r="M1278" s="12">
        <v>13.1656152202674</v>
      </c>
      <c r="N1278" s="12"/>
      <c r="O1278" s="12"/>
    </row>
    <row r="1279" spans="1:15" x14ac:dyDescent="0.3">
      <c r="A1279" s="11" t="str">
        <f t="shared" si="19"/>
        <v>DISTRIBUCION VOLUMEN X CRITERIO (Consumiciones)Bebidas Refrescantes&gt;500MIL</v>
      </c>
      <c r="B1279" s="11" t="s">
        <v>47</v>
      </c>
      <c r="C1279" s="11" t="s">
        <v>109</v>
      </c>
      <c r="D1279" s="11" t="s">
        <v>158</v>
      </c>
      <c r="E1279" s="12">
        <v>20.0034765464023</v>
      </c>
      <c r="F1279" s="12">
        <v>22.2791240525044</v>
      </c>
      <c r="G1279" s="12">
        <v>21.4840931774173</v>
      </c>
      <c r="H1279" s="12">
        <v>20.063793776851998</v>
      </c>
      <c r="I1279" s="12">
        <v>19.2558370031708</v>
      </c>
      <c r="J1279" s="12">
        <v>19.7507719912259</v>
      </c>
      <c r="K1279" s="12">
        <v>19.365642489277199</v>
      </c>
      <c r="L1279" s="12">
        <v>19.767323797569802</v>
      </c>
      <c r="M1279" s="12">
        <v>19.161076667660499</v>
      </c>
      <c r="N1279" s="12"/>
      <c r="O1279" s="12"/>
    </row>
    <row r="1280" spans="1:15" x14ac:dyDescent="0.3">
      <c r="A1280" s="11" t="str">
        <f t="shared" si="19"/>
        <v>DISTRIBUCION VOLUMEN X CRITERIO (Consumiciones)Bebidas RefrescantesDE 15 A 19 AÑOS</v>
      </c>
      <c r="B1280" s="11" t="s">
        <v>47</v>
      </c>
      <c r="C1280" s="11" t="s">
        <v>109</v>
      </c>
      <c r="D1280" s="11" t="s">
        <v>159</v>
      </c>
      <c r="E1280" s="12">
        <v>5.6571113247555003</v>
      </c>
      <c r="F1280" s="12">
        <v>7.2595641747889204</v>
      </c>
      <c r="G1280" s="12">
        <v>3.94591161211271</v>
      </c>
      <c r="H1280" s="12">
        <v>3.3362855778947398</v>
      </c>
      <c r="I1280" s="12">
        <v>3.9327518423483201</v>
      </c>
      <c r="J1280" s="12">
        <v>4.2201738892696197</v>
      </c>
      <c r="K1280" s="12">
        <v>3.2972362310997401</v>
      </c>
      <c r="L1280" s="12">
        <v>2.5515078542827498</v>
      </c>
      <c r="M1280" s="12">
        <v>3.7402781808300198</v>
      </c>
      <c r="N1280" s="12"/>
      <c r="O1280" s="12"/>
    </row>
    <row r="1281" spans="1:15" x14ac:dyDescent="0.3">
      <c r="A1281" s="11" t="str">
        <f t="shared" si="19"/>
        <v>DISTRIBUCION VOLUMEN X CRITERIO (Consumiciones)Bebidas RefrescantesDE 20 A 24 AÑOS</v>
      </c>
      <c r="B1281" s="11" t="s">
        <v>47</v>
      </c>
      <c r="C1281" s="11" t="s">
        <v>109</v>
      </c>
      <c r="D1281" s="11" t="s">
        <v>160</v>
      </c>
      <c r="E1281" s="12">
        <v>5.2800608609600497</v>
      </c>
      <c r="F1281" s="12">
        <v>4.5890286246998002</v>
      </c>
      <c r="G1281" s="12">
        <v>5.4774691300587603</v>
      </c>
      <c r="H1281" s="12">
        <v>5.1299909279338998</v>
      </c>
      <c r="I1281" s="12">
        <v>4.9669199773409902</v>
      </c>
      <c r="J1281" s="12">
        <v>3.9083971642505801</v>
      </c>
      <c r="K1281" s="12">
        <v>4.5939917781931703</v>
      </c>
      <c r="L1281" s="12">
        <v>4.5645457729231902</v>
      </c>
      <c r="M1281" s="12">
        <v>3.6807305864301698</v>
      </c>
      <c r="N1281" s="12"/>
      <c r="O1281" s="12"/>
    </row>
    <row r="1282" spans="1:15" x14ac:dyDescent="0.3">
      <c r="A1282" s="11" t="str">
        <f t="shared" si="19"/>
        <v>DISTRIBUCION VOLUMEN X CRITERIO (Consumiciones)Bebidas RefrescantesDE 25 A 34 AÑOS</v>
      </c>
      <c r="B1282" s="11" t="s">
        <v>47</v>
      </c>
      <c r="C1282" s="11" t="s">
        <v>109</v>
      </c>
      <c r="D1282" s="11" t="s">
        <v>161</v>
      </c>
      <c r="E1282" s="12">
        <v>9.2741570256068702</v>
      </c>
      <c r="F1282" s="12">
        <v>11.533031020864501</v>
      </c>
      <c r="G1282" s="12">
        <v>10.350874701388999</v>
      </c>
      <c r="H1282" s="12">
        <v>8.9081861447438904</v>
      </c>
      <c r="I1282" s="12">
        <v>8.7657484969373005</v>
      </c>
      <c r="J1282" s="12">
        <v>10.1569285476969</v>
      </c>
      <c r="K1282" s="12">
        <v>10.439490559366099</v>
      </c>
      <c r="L1282" s="12">
        <v>10.0273638836505</v>
      </c>
      <c r="M1282" s="12">
        <v>9.8847121614040301</v>
      </c>
      <c r="N1282" s="12"/>
      <c r="O1282" s="12"/>
    </row>
    <row r="1283" spans="1:15" x14ac:dyDescent="0.3">
      <c r="A1283" s="11" t="str">
        <f t="shared" si="19"/>
        <v>DISTRIBUCION VOLUMEN X CRITERIO (Consumiciones)Bebidas RefrescantesDE 35 A 49 AÑOS</v>
      </c>
      <c r="B1283" s="11" t="s">
        <v>47</v>
      </c>
      <c r="C1283" s="11" t="s">
        <v>109</v>
      </c>
      <c r="D1283" s="11" t="s">
        <v>162</v>
      </c>
      <c r="E1283" s="12">
        <v>31.348152332646801</v>
      </c>
      <c r="F1283" s="12">
        <v>30.5736502000142</v>
      </c>
      <c r="G1283" s="12">
        <v>32.3397931589056</v>
      </c>
      <c r="H1283" s="12">
        <v>31.137880938948499</v>
      </c>
      <c r="I1283" s="12">
        <v>30.762426808543601</v>
      </c>
      <c r="J1283" s="12">
        <v>32.230717419978603</v>
      </c>
      <c r="K1283" s="12">
        <v>30.557649722516398</v>
      </c>
      <c r="L1283" s="12">
        <v>30.7970426065773</v>
      </c>
      <c r="M1283" s="12">
        <v>29.4090721668097</v>
      </c>
      <c r="N1283" s="12"/>
      <c r="O1283" s="12"/>
    </row>
    <row r="1284" spans="1:15" x14ac:dyDescent="0.3">
      <c r="A1284" s="11" t="str">
        <f t="shared" ref="A1284:A1347" si="20">B1284&amp;C1284&amp;D1284</f>
        <v>DISTRIBUCION VOLUMEN X CRITERIO (Consumiciones)Bebidas RefrescantesDE 50 A 59 AÑOS</v>
      </c>
      <c r="B1284" s="11" t="s">
        <v>47</v>
      </c>
      <c r="C1284" s="11" t="s">
        <v>109</v>
      </c>
      <c r="D1284" s="11" t="s">
        <v>163</v>
      </c>
      <c r="E1284" s="12">
        <v>24.2976558108296</v>
      </c>
      <c r="F1284" s="12">
        <v>22.965554222329899</v>
      </c>
      <c r="G1284" s="12">
        <v>24.679077001734601</v>
      </c>
      <c r="H1284" s="12">
        <v>25.863542900126699</v>
      </c>
      <c r="I1284" s="12">
        <v>25.370144585468001</v>
      </c>
      <c r="J1284" s="12">
        <v>24.319122297351701</v>
      </c>
      <c r="K1284" s="12">
        <v>24.3405671977482</v>
      </c>
      <c r="L1284" s="12">
        <v>24.367698686428099</v>
      </c>
      <c r="M1284" s="12">
        <v>25.0816389872661</v>
      </c>
      <c r="N1284" s="12"/>
      <c r="O1284" s="12"/>
    </row>
    <row r="1285" spans="1:15" x14ac:dyDescent="0.3">
      <c r="A1285" s="11" t="str">
        <f t="shared" si="20"/>
        <v>DISTRIBUCION VOLUMEN X CRITERIO (Consumiciones)Bebidas RefrescantesDE 60 A 75 AÑOS</v>
      </c>
      <c r="B1285" s="11" t="s">
        <v>47</v>
      </c>
      <c r="C1285" s="11" t="s">
        <v>109</v>
      </c>
      <c r="D1285" s="11" t="s">
        <v>164</v>
      </c>
      <c r="E1285" s="12">
        <v>24.1428651626135</v>
      </c>
      <c r="F1285" s="12">
        <v>23.0791672053182</v>
      </c>
      <c r="G1285" s="12">
        <v>23.206898882149201</v>
      </c>
      <c r="H1285" s="12">
        <v>25.624114750270198</v>
      </c>
      <c r="I1285" s="12">
        <v>26.202000468717301</v>
      </c>
      <c r="J1285" s="12">
        <v>25.164655249676098</v>
      </c>
      <c r="K1285" s="12">
        <v>26.7710649800364</v>
      </c>
      <c r="L1285" s="12">
        <v>27.691836326397599</v>
      </c>
      <c r="M1285" s="12">
        <v>28.2035705723159</v>
      </c>
      <c r="N1285" s="12"/>
      <c r="O1285" s="12"/>
    </row>
    <row r="1286" spans="1:15" x14ac:dyDescent="0.3">
      <c r="A1286" s="11" t="str">
        <f t="shared" si="20"/>
        <v>DISTRIBUCION VOLUMEN X CRITERIO (Consumiciones)Bebidas RefrescantesNIVEL ALTO</v>
      </c>
      <c r="B1286" s="11" t="s">
        <v>47</v>
      </c>
      <c r="C1286" s="11" t="s">
        <v>109</v>
      </c>
      <c r="D1286" s="11" t="s">
        <v>165</v>
      </c>
      <c r="E1286" s="12">
        <v>22.630325806018799</v>
      </c>
      <c r="F1286" s="12">
        <v>20.9914586561449</v>
      </c>
      <c r="G1286" s="12">
        <v>21.860227997300601</v>
      </c>
      <c r="H1286" s="12">
        <v>23.600159536105402</v>
      </c>
      <c r="I1286" s="12">
        <v>23.892970830821</v>
      </c>
      <c r="J1286" s="12">
        <v>22.6825552162707</v>
      </c>
      <c r="K1286" s="12">
        <v>22.241239592605101</v>
      </c>
      <c r="L1286" s="12">
        <v>22.383413339112099</v>
      </c>
      <c r="M1286" s="12">
        <v>22.151006837034501</v>
      </c>
      <c r="N1286" s="12"/>
      <c r="O1286" s="12"/>
    </row>
    <row r="1287" spans="1:15" x14ac:dyDescent="0.3">
      <c r="A1287" s="11" t="str">
        <f t="shared" si="20"/>
        <v>DISTRIBUCION VOLUMEN X CRITERIO (Consumiciones)Bebidas RefrescantesNIVEL MEDIO ALTO</v>
      </c>
      <c r="B1287" s="11" t="s">
        <v>47</v>
      </c>
      <c r="C1287" s="11" t="s">
        <v>109</v>
      </c>
      <c r="D1287" s="11" t="s">
        <v>166</v>
      </c>
      <c r="E1287" s="12">
        <v>14.962985228076301</v>
      </c>
      <c r="F1287" s="12">
        <v>15.4125827778395</v>
      </c>
      <c r="G1287" s="12">
        <v>16.436770857717701</v>
      </c>
      <c r="H1287" s="12">
        <v>15.792768385399601</v>
      </c>
      <c r="I1287" s="12">
        <v>14.666719325672799</v>
      </c>
      <c r="J1287" s="12">
        <v>16.087930502231099</v>
      </c>
      <c r="K1287" s="12">
        <v>15.621428283353101</v>
      </c>
      <c r="L1287" s="12">
        <v>15.666653274880201</v>
      </c>
      <c r="M1287" s="12">
        <v>14.9508004860876</v>
      </c>
      <c r="N1287" s="12"/>
      <c r="O1287" s="12"/>
    </row>
    <row r="1288" spans="1:15" x14ac:dyDescent="0.3">
      <c r="A1288" s="11" t="str">
        <f t="shared" si="20"/>
        <v>DISTRIBUCION VOLUMEN X CRITERIO (Consumiciones)Bebidas RefrescantesNIVEL MEDIO</v>
      </c>
      <c r="B1288" s="11" t="s">
        <v>47</v>
      </c>
      <c r="C1288" s="11" t="s">
        <v>109</v>
      </c>
      <c r="D1288" s="11" t="s">
        <v>167</v>
      </c>
      <c r="E1288" s="12">
        <v>26.3705233171539</v>
      </c>
      <c r="F1288" s="12">
        <v>27.971244203047601</v>
      </c>
      <c r="G1288" s="12">
        <v>26.5763136681825</v>
      </c>
      <c r="H1288" s="12">
        <v>25.562288309847201</v>
      </c>
      <c r="I1288" s="12">
        <v>25.029049783876498</v>
      </c>
      <c r="J1288" s="12">
        <v>26.1139124995134</v>
      </c>
      <c r="K1288" s="12">
        <v>27.381505530445398</v>
      </c>
      <c r="L1288" s="12">
        <v>25.2114502209036</v>
      </c>
      <c r="M1288" s="12">
        <v>26.420132333297701</v>
      </c>
      <c r="N1288" s="12"/>
      <c r="O1288" s="12"/>
    </row>
    <row r="1289" spans="1:15" x14ac:dyDescent="0.3">
      <c r="A1289" s="11" t="str">
        <f t="shared" si="20"/>
        <v>DISTRIBUCION VOLUMEN X CRITERIO (Consumiciones)Bebidas RefrescantesNIVEL MEDIO BAJO</v>
      </c>
      <c r="B1289" s="11" t="s">
        <v>47</v>
      </c>
      <c r="C1289" s="11" t="s">
        <v>109</v>
      </c>
      <c r="D1289" s="11" t="s">
        <v>168</v>
      </c>
      <c r="E1289" s="12">
        <v>14.8842884018032</v>
      </c>
      <c r="F1289" s="12">
        <v>14.099649315108399</v>
      </c>
      <c r="G1289" s="12">
        <v>14.349113643108501</v>
      </c>
      <c r="H1289" s="12">
        <v>12.692461092408999</v>
      </c>
      <c r="I1289" s="12">
        <v>13.61532752468</v>
      </c>
      <c r="J1289" s="12">
        <v>13.0370917906847</v>
      </c>
      <c r="K1289" s="12">
        <v>14.2984405203955</v>
      </c>
      <c r="L1289" s="12">
        <v>13.581742855786301</v>
      </c>
      <c r="M1289" s="12">
        <v>13.7178084424937</v>
      </c>
      <c r="N1289" s="12"/>
      <c r="O1289" s="12"/>
    </row>
    <row r="1290" spans="1:15" x14ac:dyDescent="0.3">
      <c r="A1290" s="11" t="str">
        <f t="shared" si="20"/>
        <v>DISTRIBUCION VOLUMEN X CRITERIO (Consumiciones)Bebidas RefrescantesNIVEL BAJO</v>
      </c>
      <c r="B1290" s="11" t="s">
        <v>47</v>
      </c>
      <c r="C1290" s="11" t="s">
        <v>109</v>
      </c>
      <c r="D1290" s="11" t="s">
        <v>169</v>
      </c>
      <c r="E1290" s="12">
        <v>21.151887316597101</v>
      </c>
      <c r="F1290" s="12">
        <v>21.525060495875</v>
      </c>
      <c r="G1290" s="12">
        <v>20.777593422770501</v>
      </c>
      <c r="H1290" s="12">
        <v>22.352326809298599</v>
      </c>
      <c r="I1290" s="12">
        <v>22.795922107423799</v>
      </c>
      <c r="J1290" s="12">
        <v>22.078505464819699</v>
      </c>
      <c r="K1290" s="12">
        <v>20.457390762801001</v>
      </c>
      <c r="L1290" s="12">
        <v>23.156740309317801</v>
      </c>
      <c r="M1290" s="12">
        <v>22.760257211198301</v>
      </c>
      <c r="N1290" s="12"/>
      <c r="O1290" s="12"/>
    </row>
    <row r="1291" spans="1:15" x14ac:dyDescent="0.3">
      <c r="A1291" s="11" t="str">
        <f t="shared" si="20"/>
        <v>DISTRIBUCION VOLUMEN X CRITERIO (Consumiciones)Bebidas RefrescantesHOMBRE</v>
      </c>
      <c r="B1291" s="11" t="s">
        <v>47</v>
      </c>
      <c r="C1291" s="11" t="s">
        <v>109</v>
      </c>
      <c r="D1291" s="11" t="s">
        <v>170</v>
      </c>
      <c r="E1291" s="12">
        <v>50.378832791712099</v>
      </c>
      <c r="F1291" s="12">
        <v>52.154272219602298</v>
      </c>
      <c r="G1291" s="12">
        <v>52.447851420747</v>
      </c>
      <c r="H1291" s="12">
        <v>51.568599492046999</v>
      </c>
      <c r="I1291" s="12">
        <v>51.177932435366898</v>
      </c>
      <c r="J1291" s="12">
        <v>52.65609341207</v>
      </c>
      <c r="K1291" s="12">
        <v>53.561047806721</v>
      </c>
      <c r="L1291" s="12">
        <v>51.674926964037397</v>
      </c>
      <c r="M1291" s="12">
        <v>52.230631964377601</v>
      </c>
      <c r="N1291" s="12"/>
      <c r="O1291" s="12"/>
    </row>
    <row r="1292" spans="1:15" x14ac:dyDescent="0.3">
      <c r="A1292" s="11" t="str">
        <f t="shared" si="20"/>
        <v>DISTRIBUCION VOLUMEN X CRITERIO (Consumiciones)Bebidas RefrescantesMUJER</v>
      </c>
      <c r="B1292" s="11" t="s">
        <v>47</v>
      </c>
      <c r="C1292" s="11" t="s">
        <v>109</v>
      </c>
      <c r="D1292" s="11" t="s">
        <v>171</v>
      </c>
      <c r="E1292" s="12">
        <v>49.621192382411003</v>
      </c>
      <c r="F1292" s="12">
        <v>47.845727780397702</v>
      </c>
      <c r="G1292" s="12">
        <v>47.552177962872797</v>
      </c>
      <c r="H1292" s="12">
        <v>48.431400507953001</v>
      </c>
      <c r="I1292" s="12">
        <v>48.822067564633102</v>
      </c>
      <c r="J1292" s="12">
        <v>47.34390658793</v>
      </c>
      <c r="K1292" s="12">
        <v>46.438947503679003</v>
      </c>
      <c r="L1292" s="12">
        <v>48.325073035962603</v>
      </c>
      <c r="M1292" s="12">
        <v>47.769368035622399</v>
      </c>
      <c r="N1292" s="12"/>
      <c r="O1292" s="12"/>
    </row>
    <row r="1293" spans="1:15" x14ac:dyDescent="0.3">
      <c r="A1293" s="11" t="str">
        <f t="shared" si="20"/>
        <v>DISTRIBUCION VOLUMEN X CRITERIO (Consumiciones)ColasT.ESPAÑA</v>
      </c>
      <c r="B1293" s="11" t="s">
        <v>47</v>
      </c>
      <c r="C1293" s="11" t="s">
        <v>110</v>
      </c>
      <c r="D1293" s="11" t="s">
        <v>142</v>
      </c>
      <c r="E1293" s="12">
        <v>100</v>
      </c>
      <c r="F1293" s="12">
        <v>100</v>
      </c>
      <c r="G1293" s="12">
        <v>100</v>
      </c>
      <c r="H1293" s="12">
        <v>100</v>
      </c>
      <c r="I1293" s="12">
        <v>100</v>
      </c>
      <c r="J1293" s="12">
        <v>100</v>
      </c>
      <c r="K1293" s="12">
        <v>100</v>
      </c>
      <c r="L1293" s="12">
        <v>100</v>
      </c>
      <c r="M1293" s="12">
        <v>100</v>
      </c>
      <c r="N1293" s="12"/>
      <c r="O1293" s="12"/>
    </row>
    <row r="1294" spans="1:15" x14ac:dyDescent="0.3">
      <c r="A1294" s="11" t="str">
        <f t="shared" si="20"/>
        <v>DISTRIBUCION VOLUMEN X CRITERIO (Consumiciones)ColasBCN AM</v>
      </c>
      <c r="B1294" s="11" t="s">
        <v>47</v>
      </c>
      <c r="C1294" s="11" t="s">
        <v>110</v>
      </c>
      <c r="D1294" s="11" t="s">
        <v>143</v>
      </c>
      <c r="E1294" s="12">
        <v>10.824705360144799</v>
      </c>
      <c r="F1294" s="12">
        <v>10.1683976679744</v>
      </c>
      <c r="G1294" s="12">
        <v>9.4302513484940391</v>
      </c>
      <c r="H1294" s="12">
        <v>10.7759420425384</v>
      </c>
      <c r="I1294" s="12">
        <v>10.8827805275297</v>
      </c>
      <c r="J1294" s="12">
        <v>10.6515260295341</v>
      </c>
      <c r="K1294" s="12">
        <v>9.7787048583284104</v>
      </c>
      <c r="L1294" s="12">
        <v>11.187092768164399</v>
      </c>
      <c r="M1294" s="12">
        <v>10.928171122637499</v>
      </c>
      <c r="N1294" s="12"/>
      <c r="O1294" s="12"/>
    </row>
    <row r="1295" spans="1:15" x14ac:dyDescent="0.3">
      <c r="A1295" s="11" t="str">
        <f t="shared" si="20"/>
        <v>DISTRIBUCION VOLUMEN X CRITERIO (Consumiciones)ColasREST.CAT ARAGON</v>
      </c>
      <c r="B1295" s="11" t="s">
        <v>47</v>
      </c>
      <c r="C1295" s="11" t="s">
        <v>110</v>
      </c>
      <c r="D1295" s="11" t="s">
        <v>144</v>
      </c>
      <c r="E1295" s="12">
        <v>12.8432131903642</v>
      </c>
      <c r="F1295" s="12">
        <v>12.8251975776872</v>
      </c>
      <c r="G1295" s="12">
        <v>13.1784774319721</v>
      </c>
      <c r="H1295" s="12">
        <v>14.9292574454345</v>
      </c>
      <c r="I1295" s="12">
        <v>13.984712009018599</v>
      </c>
      <c r="J1295" s="12">
        <v>12.217961422587299</v>
      </c>
      <c r="K1295" s="12">
        <v>13.2564507994071</v>
      </c>
      <c r="L1295" s="12">
        <v>13.2303092636865</v>
      </c>
      <c r="M1295" s="12">
        <v>13.9411921298873</v>
      </c>
      <c r="N1295" s="12"/>
      <c r="O1295" s="12"/>
    </row>
    <row r="1296" spans="1:15" x14ac:dyDescent="0.3">
      <c r="A1296" s="11" t="str">
        <f t="shared" si="20"/>
        <v>DISTRIBUCION VOLUMEN X CRITERIO (Consumiciones)ColasLEVANTE</v>
      </c>
      <c r="B1296" s="11" t="s">
        <v>47</v>
      </c>
      <c r="C1296" s="11" t="s">
        <v>110</v>
      </c>
      <c r="D1296" s="11" t="s">
        <v>145</v>
      </c>
      <c r="E1296" s="12">
        <v>15.1306360939857</v>
      </c>
      <c r="F1296" s="12">
        <v>15.965145840696399</v>
      </c>
      <c r="G1296" s="12">
        <v>16.557792374778199</v>
      </c>
      <c r="H1296" s="12">
        <v>15.961646754123301</v>
      </c>
      <c r="I1296" s="12">
        <v>15.751024018397001</v>
      </c>
      <c r="J1296" s="12">
        <v>15.0023427429203</v>
      </c>
      <c r="K1296" s="12">
        <v>16.411896576798501</v>
      </c>
      <c r="L1296" s="12">
        <v>15.447961857660999</v>
      </c>
      <c r="M1296" s="12">
        <v>16.036671786766401</v>
      </c>
      <c r="N1296" s="12"/>
      <c r="O1296" s="12"/>
    </row>
    <row r="1297" spans="1:15" x14ac:dyDescent="0.3">
      <c r="A1297" s="11" t="str">
        <f t="shared" si="20"/>
        <v>DISTRIBUCION VOLUMEN X CRITERIO (Consumiciones)ColasANDALUCIA</v>
      </c>
      <c r="B1297" s="11" t="s">
        <v>47</v>
      </c>
      <c r="C1297" s="11" t="s">
        <v>110</v>
      </c>
      <c r="D1297" s="11" t="s">
        <v>146</v>
      </c>
      <c r="E1297" s="12">
        <v>21.635145994491499</v>
      </c>
      <c r="F1297" s="12">
        <v>21.361697103975899</v>
      </c>
      <c r="G1297" s="12">
        <v>20.641705372705001</v>
      </c>
      <c r="H1297" s="12">
        <v>19.2265923427682</v>
      </c>
      <c r="I1297" s="12">
        <v>20.638594465331799</v>
      </c>
      <c r="J1297" s="12">
        <v>21.926280705612001</v>
      </c>
      <c r="K1297" s="12">
        <v>21.5067903965938</v>
      </c>
      <c r="L1297" s="12">
        <v>19.7817497223575</v>
      </c>
      <c r="M1297" s="12">
        <v>19.572230508373998</v>
      </c>
      <c r="N1297" s="12"/>
      <c r="O1297" s="12"/>
    </row>
    <row r="1298" spans="1:15" x14ac:dyDescent="0.3">
      <c r="A1298" s="11" t="str">
        <f t="shared" si="20"/>
        <v>DISTRIBUCION VOLUMEN X CRITERIO (Consumiciones)ColasMDD AM</v>
      </c>
      <c r="B1298" s="11" t="s">
        <v>47</v>
      </c>
      <c r="C1298" s="11" t="s">
        <v>110</v>
      </c>
      <c r="D1298" s="11" t="s">
        <v>147</v>
      </c>
      <c r="E1298" s="12">
        <v>16.5453602473407</v>
      </c>
      <c r="F1298" s="12">
        <v>16.829579778024002</v>
      </c>
      <c r="G1298" s="12">
        <v>17.7246802188068</v>
      </c>
      <c r="H1298" s="12">
        <v>17.187266001356601</v>
      </c>
      <c r="I1298" s="12">
        <v>16.501969343976199</v>
      </c>
      <c r="J1298" s="12">
        <v>15.617351497769</v>
      </c>
      <c r="K1298" s="12">
        <v>15.1388712686856</v>
      </c>
      <c r="L1298" s="12">
        <v>17.329270360907898</v>
      </c>
      <c r="M1298" s="12">
        <v>16.101006952946999</v>
      </c>
      <c r="N1298" s="12"/>
      <c r="O1298" s="12"/>
    </row>
    <row r="1299" spans="1:15" x14ac:dyDescent="0.3">
      <c r="A1299" s="11" t="str">
        <f t="shared" si="20"/>
        <v>DISTRIBUCION VOLUMEN X CRITERIO (Consumiciones)ColasRTO CENTRO</v>
      </c>
      <c r="B1299" s="11" t="s">
        <v>47</v>
      </c>
      <c r="C1299" s="11" t="s">
        <v>110</v>
      </c>
      <c r="D1299" s="11" t="s">
        <v>148</v>
      </c>
      <c r="E1299" s="12">
        <v>10.062467451518501</v>
      </c>
      <c r="F1299" s="12">
        <v>10.4020679946422</v>
      </c>
      <c r="G1299" s="12">
        <v>10.9245002079491</v>
      </c>
      <c r="H1299" s="12">
        <v>10.1944361433161</v>
      </c>
      <c r="I1299" s="12">
        <v>9.5587896055331392</v>
      </c>
      <c r="J1299" s="12">
        <v>10.3300352924075</v>
      </c>
      <c r="K1299" s="12">
        <v>9.19394789852001</v>
      </c>
      <c r="L1299" s="12">
        <v>8.8436257105186904</v>
      </c>
      <c r="M1299" s="12">
        <v>9.6039992431156893</v>
      </c>
      <c r="N1299" s="12"/>
      <c r="O1299" s="12"/>
    </row>
    <row r="1300" spans="1:15" x14ac:dyDescent="0.3">
      <c r="A1300" s="11" t="str">
        <f t="shared" si="20"/>
        <v>DISTRIBUCION VOLUMEN X CRITERIO (Consumiciones)ColasNORTE-CENTRO</v>
      </c>
      <c r="B1300" s="11" t="s">
        <v>47</v>
      </c>
      <c r="C1300" s="11" t="s">
        <v>110</v>
      </c>
      <c r="D1300" s="11" t="s">
        <v>149</v>
      </c>
      <c r="E1300" s="12">
        <v>6.2448141377573503</v>
      </c>
      <c r="F1300" s="12">
        <v>6.6128390599430302</v>
      </c>
      <c r="G1300" s="12">
        <v>6.3399197094427899</v>
      </c>
      <c r="H1300" s="12">
        <v>6.5594377730478302</v>
      </c>
      <c r="I1300" s="12">
        <v>7.9208862879788402</v>
      </c>
      <c r="J1300" s="12">
        <v>8.6203494708352508</v>
      </c>
      <c r="K1300" s="12">
        <v>8.6938272216154004</v>
      </c>
      <c r="L1300" s="12">
        <v>8.2219663108830403</v>
      </c>
      <c r="M1300" s="12">
        <v>7.7891928793511598</v>
      </c>
      <c r="N1300" s="12"/>
      <c r="O1300" s="12"/>
    </row>
    <row r="1301" spans="1:15" x14ac:dyDescent="0.3">
      <c r="A1301" s="11" t="str">
        <f t="shared" si="20"/>
        <v>DISTRIBUCION VOLUMEN X CRITERIO (Consumiciones)ColasNOROESTE</v>
      </c>
      <c r="B1301" s="11" t="s">
        <v>47</v>
      </c>
      <c r="C1301" s="11" t="s">
        <v>110</v>
      </c>
      <c r="D1301" s="11" t="s">
        <v>150</v>
      </c>
      <c r="E1301" s="12">
        <v>6.7136746130175098</v>
      </c>
      <c r="F1301" s="12">
        <v>5.8350950243983597</v>
      </c>
      <c r="G1301" s="12">
        <v>5.2026526996866496</v>
      </c>
      <c r="H1301" s="12">
        <v>5.1654519913559804</v>
      </c>
      <c r="I1301" s="12">
        <v>4.7612347487698097</v>
      </c>
      <c r="J1301" s="12">
        <v>5.63412258559128</v>
      </c>
      <c r="K1301" s="12">
        <v>6.01955197925595</v>
      </c>
      <c r="L1301" s="12">
        <v>5.9580130642434703</v>
      </c>
      <c r="M1301" s="12">
        <v>6.0275400146924598</v>
      </c>
      <c r="N1301" s="12"/>
      <c r="O1301" s="12"/>
    </row>
    <row r="1302" spans="1:15" x14ac:dyDescent="0.3">
      <c r="A1302" s="11" t="str">
        <f t="shared" si="20"/>
        <v>DISTRIBUCION VOLUMEN X CRITERIO (Consumiciones)Colas&lt;2MIL</v>
      </c>
      <c r="B1302" s="11" t="s">
        <v>47</v>
      </c>
      <c r="C1302" s="11" t="s">
        <v>110</v>
      </c>
      <c r="D1302" s="11" t="s">
        <v>151</v>
      </c>
      <c r="E1302" s="12">
        <v>5.5864793127298702</v>
      </c>
      <c r="F1302" s="12">
        <v>5.6023052957651096</v>
      </c>
      <c r="G1302" s="12">
        <v>5.69504192316362</v>
      </c>
      <c r="H1302" s="12">
        <v>6.4358187250415604</v>
      </c>
      <c r="I1302" s="12">
        <v>6.7820438278524904</v>
      </c>
      <c r="J1302" s="12">
        <v>5.6339122921322904</v>
      </c>
      <c r="K1302" s="12">
        <v>6.5776447581356301</v>
      </c>
      <c r="L1302" s="12">
        <v>5.8124969226813397</v>
      </c>
      <c r="M1302" s="12">
        <v>5.4780846745768503</v>
      </c>
      <c r="N1302" s="12"/>
      <c r="O1302" s="12"/>
    </row>
    <row r="1303" spans="1:15" x14ac:dyDescent="0.3">
      <c r="A1303" s="11" t="str">
        <f t="shared" si="20"/>
        <v>DISTRIBUCION VOLUMEN X CRITERIO (Consumiciones)Colas2-5MIL</v>
      </c>
      <c r="B1303" s="11" t="s">
        <v>47</v>
      </c>
      <c r="C1303" s="11" t="s">
        <v>110</v>
      </c>
      <c r="D1303" s="11" t="s">
        <v>152</v>
      </c>
      <c r="E1303" s="12">
        <v>5.5994666641603397</v>
      </c>
      <c r="F1303" s="12">
        <v>5.4727422981084199</v>
      </c>
      <c r="G1303" s="12">
        <v>5.2941352018058199</v>
      </c>
      <c r="H1303" s="12">
        <v>6.0180896833577</v>
      </c>
      <c r="I1303" s="12">
        <v>5.3135908791876396</v>
      </c>
      <c r="J1303" s="12">
        <v>4.0629249680316999</v>
      </c>
      <c r="K1303" s="12">
        <v>3.9436477533982899</v>
      </c>
      <c r="L1303" s="12">
        <v>3.6547727160824799</v>
      </c>
      <c r="M1303" s="12">
        <v>4.3531584151436196</v>
      </c>
      <c r="N1303" s="12"/>
      <c r="O1303" s="12"/>
    </row>
    <row r="1304" spans="1:15" x14ac:dyDescent="0.3">
      <c r="A1304" s="11" t="str">
        <f t="shared" si="20"/>
        <v>DISTRIBUCION VOLUMEN X CRITERIO (Consumiciones)Colas5-10MIL</v>
      </c>
      <c r="B1304" s="11" t="s">
        <v>47</v>
      </c>
      <c r="C1304" s="11" t="s">
        <v>110</v>
      </c>
      <c r="D1304" s="11" t="s">
        <v>153</v>
      </c>
      <c r="E1304" s="12">
        <v>9.20597298545459</v>
      </c>
      <c r="F1304" s="12">
        <v>8.4894402485276306</v>
      </c>
      <c r="G1304" s="12">
        <v>7.8669197507151196</v>
      </c>
      <c r="H1304" s="12">
        <v>7.4224013910658204</v>
      </c>
      <c r="I1304" s="12">
        <v>6.9308272144046503</v>
      </c>
      <c r="J1304" s="12">
        <v>8.6340074775926805</v>
      </c>
      <c r="K1304" s="12">
        <v>8.5246938983900495</v>
      </c>
      <c r="L1304" s="12">
        <v>8.4462618100651596</v>
      </c>
      <c r="M1304" s="12">
        <v>7.01254238923147</v>
      </c>
      <c r="N1304" s="12"/>
      <c r="O1304" s="12"/>
    </row>
    <row r="1305" spans="1:15" x14ac:dyDescent="0.3">
      <c r="A1305" s="11" t="str">
        <f t="shared" si="20"/>
        <v>DISTRIBUCION VOLUMEN X CRITERIO (Consumiciones)Colas10-30MIL</v>
      </c>
      <c r="B1305" s="11" t="s">
        <v>47</v>
      </c>
      <c r="C1305" s="11" t="s">
        <v>110</v>
      </c>
      <c r="D1305" s="11" t="s">
        <v>154</v>
      </c>
      <c r="E1305" s="12">
        <v>14.5564370910213</v>
      </c>
      <c r="F1305" s="12">
        <v>13.469251833217999</v>
      </c>
      <c r="G1305" s="12">
        <v>14.5315352354586</v>
      </c>
      <c r="H1305" s="12">
        <v>14.917513889990101</v>
      </c>
      <c r="I1305" s="12">
        <v>14.9088804620123</v>
      </c>
      <c r="J1305" s="12">
        <v>15.451950158236601</v>
      </c>
      <c r="K1305" s="12">
        <v>15.5001748267977</v>
      </c>
      <c r="L1305" s="12">
        <v>15.277786135927199</v>
      </c>
      <c r="M1305" s="12">
        <v>16.1222247575373</v>
      </c>
      <c r="N1305" s="12"/>
      <c r="O1305" s="12"/>
    </row>
    <row r="1306" spans="1:15" x14ac:dyDescent="0.3">
      <c r="A1306" s="11" t="str">
        <f t="shared" si="20"/>
        <v>DISTRIBUCION VOLUMEN X CRITERIO (Consumiciones)Colas30-100MIL</v>
      </c>
      <c r="B1306" s="11" t="s">
        <v>47</v>
      </c>
      <c r="C1306" s="11" t="s">
        <v>110</v>
      </c>
      <c r="D1306" s="11" t="s">
        <v>155</v>
      </c>
      <c r="E1306" s="12">
        <v>21.442258192818599</v>
      </c>
      <c r="F1306" s="12">
        <v>23.213989777340899</v>
      </c>
      <c r="G1306" s="12">
        <v>22.837147319997101</v>
      </c>
      <c r="H1306" s="12">
        <v>22.8574719980918</v>
      </c>
      <c r="I1306" s="12">
        <v>24.3812653535309</v>
      </c>
      <c r="J1306" s="12">
        <v>24.580914651108401</v>
      </c>
      <c r="K1306" s="12">
        <v>25.8114516193912</v>
      </c>
      <c r="L1306" s="12">
        <v>25.5646401041638</v>
      </c>
      <c r="M1306" s="12">
        <v>26.300672291355902</v>
      </c>
      <c r="N1306" s="12"/>
      <c r="O1306" s="12"/>
    </row>
    <row r="1307" spans="1:15" x14ac:dyDescent="0.3">
      <c r="A1307" s="11" t="str">
        <f t="shared" si="20"/>
        <v>DISTRIBUCION VOLUMEN X CRITERIO (Consumiciones)Colas100-200MIL</v>
      </c>
      <c r="B1307" s="11" t="s">
        <v>47</v>
      </c>
      <c r="C1307" s="11" t="s">
        <v>110</v>
      </c>
      <c r="D1307" s="11" t="s">
        <v>156</v>
      </c>
      <c r="E1307" s="12">
        <v>8.8446896471584395</v>
      </c>
      <c r="F1307" s="12">
        <v>8.7043106239029608</v>
      </c>
      <c r="G1307" s="12">
        <v>9.1367495182249101</v>
      </c>
      <c r="H1307" s="12">
        <v>9.8421023742582392</v>
      </c>
      <c r="I1307" s="12">
        <v>9.7065792142139902</v>
      </c>
      <c r="J1307" s="12">
        <v>9.6765391452050498</v>
      </c>
      <c r="K1307" s="12">
        <v>8.6126565318695292</v>
      </c>
      <c r="L1307" s="12">
        <v>8.0648452587409505</v>
      </c>
      <c r="M1307" s="12">
        <v>9.6374561266816592</v>
      </c>
      <c r="N1307" s="12"/>
      <c r="O1307" s="12"/>
    </row>
    <row r="1308" spans="1:15" x14ac:dyDescent="0.3">
      <c r="A1308" s="11" t="str">
        <f t="shared" si="20"/>
        <v>DISTRIBUCION VOLUMEN X CRITERIO (Consumiciones)Colas200-500MIL</v>
      </c>
      <c r="B1308" s="11" t="s">
        <v>47</v>
      </c>
      <c r="C1308" s="11" t="s">
        <v>110</v>
      </c>
      <c r="D1308" s="11" t="s">
        <v>157</v>
      </c>
      <c r="E1308" s="12">
        <v>14.0412280053436</v>
      </c>
      <c r="F1308" s="12">
        <v>12.7743367299965</v>
      </c>
      <c r="G1308" s="12">
        <v>12.415764760414101</v>
      </c>
      <c r="H1308" s="12">
        <v>11.858124568426</v>
      </c>
      <c r="I1308" s="12">
        <v>12.4107926974864</v>
      </c>
      <c r="J1308" s="12">
        <v>11.6185807921644</v>
      </c>
      <c r="K1308" s="12">
        <v>11.4423133453185</v>
      </c>
      <c r="L1308" s="12">
        <v>12.537604833988899</v>
      </c>
      <c r="M1308" s="12">
        <v>11.448580099879001</v>
      </c>
      <c r="N1308" s="12"/>
      <c r="O1308" s="12"/>
    </row>
    <row r="1309" spans="1:15" x14ac:dyDescent="0.3">
      <c r="A1309" s="11" t="str">
        <f t="shared" si="20"/>
        <v>DISTRIBUCION VOLUMEN X CRITERIO (Consumiciones)Colas&gt;500MIL</v>
      </c>
      <c r="B1309" s="11" t="s">
        <v>47</v>
      </c>
      <c r="C1309" s="11" t="s">
        <v>110</v>
      </c>
      <c r="D1309" s="11" t="s">
        <v>158</v>
      </c>
      <c r="E1309" s="12">
        <v>20.723480917778499</v>
      </c>
      <c r="F1309" s="12">
        <v>22.273650665423201</v>
      </c>
      <c r="G1309" s="12">
        <v>22.2226896225487</v>
      </c>
      <c r="H1309" s="12">
        <v>20.648497699062801</v>
      </c>
      <c r="I1309" s="12">
        <v>19.566011357846801</v>
      </c>
      <c r="J1309" s="12">
        <v>20.3411476415035</v>
      </c>
      <c r="K1309" s="12">
        <v>19.5874629073232</v>
      </c>
      <c r="L1309" s="12">
        <v>20.6415935860473</v>
      </c>
      <c r="M1309" s="12">
        <v>19.647278926708399</v>
      </c>
      <c r="N1309" s="12"/>
      <c r="O1309" s="12"/>
    </row>
    <row r="1310" spans="1:15" x14ac:dyDescent="0.3">
      <c r="A1310" s="11" t="str">
        <f t="shared" si="20"/>
        <v>DISTRIBUCION VOLUMEN X CRITERIO (Consumiciones)ColasDE 15 A 19 AÑOS</v>
      </c>
      <c r="B1310" s="11" t="s">
        <v>47</v>
      </c>
      <c r="C1310" s="11" t="s">
        <v>110</v>
      </c>
      <c r="D1310" s="11" t="s">
        <v>159</v>
      </c>
      <c r="E1310" s="12">
        <v>4.7017544459249798</v>
      </c>
      <c r="F1310" s="12">
        <v>3.8130526012539199</v>
      </c>
      <c r="G1310" s="12">
        <v>3.06730326591128</v>
      </c>
      <c r="H1310" s="12">
        <v>2.7797097383416598</v>
      </c>
      <c r="I1310" s="12">
        <v>1.8601893933772999</v>
      </c>
      <c r="J1310" s="12">
        <v>3.19583781282997</v>
      </c>
      <c r="K1310" s="12">
        <v>2.6616033938058701</v>
      </c>
      <c r="L1310" s="12">
        <v>1.92484367221222</v>
      </c>
      <c r="M1310" s="12">
        <v>2.2590858581361402</v>
      </c>
      <c r="N1310" s="12"/>
      <c r="O1310" s="12"/>
    </row>
    <row r="1311" spans="1:15" x14ac:dyDescent="0.3">
      <c r="A1311" s="11" t="str">
        <f t="shared" si="20"/>
        <v>DISTRIBUCION VOLUMEN X CRITERIO (Consumiciones)ColasDE 20 A 24 AÑOS</v>
      </c>
      <c r="B1311" s="11" t="s">
        <v>47</v>
      </c>
      <c r="C1311" s="11" t="s">
        <v>110</v>
      </c>
      <c r="D1311" s="11" t="s">
        <v>160</v>
      </c>
      <c r="E1311" s="12">
        <v>6.0088202913695197</v>
      </c>
      <c r="F1311" s="12">
        <v>4.5864322563208502</v>
      </c>
      <c r="G1311" s="12">
        <v>5.8689778113600504</v>
      </c>
      <c r="H1311" s="12">
        <v>5.6345179212890404</v>
      </c>
      <c r="I1311" s="12">
        <v>5.0963267541640898</v>
      </c>
      <c r="J1311" s="12">
        <v>3.8738940224268799</v>
      </c>
      <c r="K1311" s="12">
        <v>4.4374205156926401</v>
      </c>
      <c r="L1311" s="12">
        <v>3.9675807898724802</v>
      </c>
      <c r="M1311" s="12">
        <v>3.1925417213923701</v>
      </c>
      <c r="N1311" s="12"/>
      <c r="O1311" s="12"/>
    </row>
    <row r="1312" spans="1:15" x14ac:dyDescent="0.3">
      <c r="A1312" s="11" t="str">
        <f t="shared" si="20"/>
        <v>DISTRIBUCION VOLUMEN X CRITERIO (Consumiciones)ColasDE 25 A 34 AÑOS</v>
      </c>
      <c r="B1312" s="11" t="s">
        <v>47</v>
      </c>
      <c r="C1312" s="11" t="s">
        <v>110</v>
      </c>
      <c r="D1312" s="11" t="s">
        <v>161</v>
      </c>
      <c r="E1312" s="12">
        <v>9.36656329475435</v>
      </c>
      <c r="F1312" s="12">
        <v>11.8152867660817</v>
      </c>
      <c r="G1312" s="12">
        <v>10.8505592400811</v>
      </c>
      <c r="H1312" s="12">
        <v>8.6105537496366207</v>
      </c>
      <c r="I1312" s="12">
        <v>9.5044870644745991</v>
      </c>
      <c r="J1312" s="12">
        <v>9.6585203161928206</v>
      </c>
      <c r="K1312" s="12">
        <v>9.4837194478567497</v>
      </c>
      <c r="L1312" s="12">
        <v>8.9548673607273894</v>
      </c>
      <c r="M1312" s="12">
        <v>9.3045661643032602</v>
      </c>
      <c r="N1312" s="12"/>
      <c r="O1312" s="12"/>
    </row>
    <row r="1313" spans="1:15" x14ac:dyDescent="0.3">
      <c r="A1313" s="11" t="str">
        <f t="shared" si="20"/>
        <v>DISTRIBUCION VOLUMEN X CRITERIO (Consumiciones)ColasDE 35 A 49 AÑOS</v>
      </c>
      <c r="B1313" s="11" t="s">
        <v>47</v>
      </c>
      <c r="C1313" s="11" t="s">
        <v>110</v>
      </c>
      <c r="D1313" s="11" t="s">
        <v>162</v>
      </c>
      <c r="E1313" s="12">
        <v>32.4135881873203</v>
      </c>
      <c r="F1313" s="12">
        <v>31.512742684205399</v>
      </c>
      <c r="G1313" s="12">
        <v>32.440909134201803</v>
      </c>
      <c r="H1313" s="12">
        <v>31.429203572805601</v>
      </c>
      <c r="I1313" s="12">
        <v>32.004315064458403</v>
      </c>
      <c r="J1313" s="12">
        <v>33.913701467405602</v>
      </c>
      <c r="K1313" s="12">
        <v>32.523083325855502</v>
      </c>
      <c r="L1313" s="12">
        <v>32.715207151415001</v>
      </c>
      <c r="M1313" s="12">
        <v>31.257499276507701</v>
      </c>
      <c r="N1313" s="12"/>
      <c r="O1313" s="12"/>
    </row>
    <row r="1314" spans="1:15" x14ac:dyDescent="0.3">
      <c r="A1314" s="11" t="str">
        <f t="shared" si="20"/>
        <v>DISTRIBUCION VOLUMEN X CRITERIO (Consumiciones)ColasDE 50 A 59 AÑOS</v>
      </c>
      <c r="B1314" s="11" t="s">
        <v>47</v>
      </c>
      <c r="C1314" s="11" t="s">
        <v>110</v>
      </c>
      <c r="D1314" s="11" t="s">
        <v>163</v>
      </c>
      <c r="E1314" s="12">
        <v>26.009238962567</v>
      </c>
      <c r="F1314" s="12">
        <v>24.687276323644301</v>
      </c>
      <c r="G1314" s="12">
        <v>26.525377721195898</v>
      </c>
      <c r="H1314" s="12">
        <v>27.3595838729067</v>
      </c>
      <c r="I1314" s="12">
        <v>27.603133682909299</v>
      </c>
      <c r="J1314" s="12">
        <v>26.309180084250201</v>
      </c>
      <c r="K1314" s="12">
        <v>25.6152278782215</v>
      </c>
      <c r="L1314" s="12">
        <v>26.047710748458599</v>
      </c>
      <c r="M1314" s="12">
        <v>26.577565800702001</v>
      </c>
      <c r="N1314" s="12"/>
      <c r="O1314" s="12"/>
    </row>
    <row r="1315" spans="1:15" x14ac:dyDescent="0.3">
      <c r="A1315" s="11" t="str">
        <f t="shared" si="20"/>
        <v>DISTRIBUCION VOLUMEN X CRITERIO (Consumiciones)ColasDE 60 A 75 AÑOS</v>
      </c>
      <c r="B1315" s="11" t="s">
        <v>47</v>
      </c>
      <c r="C1315" s="11" t="s">
        <v>110</v>
      </c>
      <c r="D1315" s="11" t="s">
        <v>164</v>
      </c>
      <c r="E1315" s="12">
        <v>21.5000476345291</v>
      </c>
      <c r="F1315" s="12">
        <v>23.5852294158353</v>
      </c>
      <c r="G1315" s="12">
        <v>21.2468529847832</v>
      </c>
      <c r="H1315" s="12">
        <v>24.186452151957401</v>
      </c>
      <c r="I1315" s="12">
        <v>23.931542644537299</v>
      </c>
      <c r="J1315" s="12">
        <v>23.048834568407699</v>
      </c>
      <c r="K1315" s="12">
        <v>25.278972513514301</v>
      </c>
      <c r="L1315" s="12">
        <v>26.389785490374098</v>
      </c>
      <c r="M1315" s="12">
        <v>27.408747208061602</v>
      </c>
      <c r="N1315" s="12"/>
      <c r="O1315" s="12"/>
    </row>
    <row r="1316" spans="1:15" x14ac:dyDescent="0.3">
      <c r="A1316" s="11" t="str">
        <f t="shared" si="20"/>
        <v>DISTRIBUCION VOLUMEN X CRITERIO (Consumiciones)ColasNIVEL ALTO</v>
      </c>
      <c r="B1316" s="11" t="s">
        <v>47</v>
      </c>
      <c r="C1316" s="11" t="s">
        <v>110</v>
      </c>
      <c r="D1316" s="11" t="s">
        <v>165</v>
      </c>
      <c r="E1316" s="12">
        <v>21.858942838137899</v>
      </c>
      <c r="F1316" s="12">
        <v>20.427832540844602</v>
      </c>
      <c r="G1316" s="12">
        <v>21.498574517193099</v>
      </c>
      <c r="H1316" s="12">
        <v>22.986325839277999</v>
      </c>
      <c r="I1316" s="12">
        <v>23.8685793967813</v>
      </c>
      <c r="J1316" s="12">
        <v>22.920894979446601</v>
      </c>
      <c r="K1316" s="12">
        <v>22.434695228930298</v>
      </c>
      <c r="L1316" s="12">
        <v>22.2223643107627</v>
      </c>
      <c r="M1316" s="12">
        <v>22.505467932592801</v>
      </c>
      <c r="N1316" s="12"/>
      <c r="O1316" s="12"/>
    </row>
    <row r="1317" spans="1:15" x14ac:dyDescent="0.3">
      <c r="A1317" s="11" t="str">
        <f t="shared" si="20"/>
        <v>DISTRIBUCION VOLUMEN X CRITERIO (Consumiciones)ColasNIVEL MEDIO ALTO</v>
      </c>
      <c r="B1317" s="11" t="s">
        <v>47</v>
      </c>
      <c r="C1317" s="11" t="s">
        <v>110</v>
      </c>
      <c r="D1317" s="11" t="s">
        <v>166</v>
      </c>
      <c r="E1317" s="12">
        <v>15.927401559934699</v>
      </c>
      <c r="F1317" s="12">
        <v>17.180140955085001</v>
      </c>
      <c r="G1317" s="12">
        <v>17.768841612668702</v>
      </c>
      <c r="H1317" s="12">
        <v>17.285266750829901</v>
      </c>
      <c r="I1317" s="12">
        <v>15.7602108427911</v>
      </c>
      <c r="J1317" s="12">
        <v>17.6631674327006</v>
      </c>
      <c r="K1317" s="12">
        <v>16.541732549036599</v>
      </c>
      <c r="L1317" s="12">
        <v>15.588923567610699</v>
      </c>
      <c r="M1317" s="12">
        <v>14.7642527993589</v>
      </c>
      <c r="N1317" s="12"/>
      <c r="O1317" s="12"/>
    </row>
    <row r="1318" spans="1:15" x14ac:dyDescent="0.3">
      <c r="A1318" s="11" t="str">
        <f t="shared" si="20"/>
        <v>DISTRIBUCION VOLUMEN X CRITERIO (Consumiciones)ColasNIVEL MEDIO</v>
      </c>
      <c r="B1318" s="11" t="s">
        <v>47</v>
      </c>
      <c r="C1318" s="11" t="s">
        <v>110</v>
      </c>
      <c r="D1318" s="11" t="s">
        <v>167</v>
      </c>
      <c r="E1318" s="12">
        <v>26.972507400440598</v>
      </c>
      <c r="F1318" s="12">
        <v>29.7009307906374</v>
      </c>
      <c r="G1318" s="12">
        <v>25.357481879859399</v>
      </c>
      <c r="H1318" s="12">
        <v>25.703329192933801</v>
      </c>
      <c r="I1318" s="12">
        <v>24.8045427789896</v>
      </c>
      <c r="J1318" s="12">
        <v>23.866123494649301</v>
      </c>
      <c r="K1318" s="12">
        <v>26.370185687719101</v>
      </c>
      <c r="L1318" s="12">
        <v>24.437260994917601</v>
      </c>
      <c r="M1318" s="12">
        <v>25.355693884819999</v>
      </c>
      <c r="N1318" s="12"/>
      <c r="O1318" s="12"/>
    </row>
    <row r="1319" spans="1:15" x14ac:dyDescent="0.3">
      <c r="A1319" s="11" t="str">
        <f t="shared" si="20"/>
        <v>DISTRIBUCION VOLUMEN X CRITERIO (Consumiciones)ColasNIVEL MEDIO BAJO</v>
      </c>
      <c r="B1319" s="11" t="s">
        <v>47</v>
      </c>
      <c r="C1319" s="11" t="s">
        <v>110</v>
      </c>
      <c r="D1319" s="11" t="s">
        <v>168</v>
      </c>
      <c r="E1319" s="12">
        <v>14.751388343595799</v>
      </c>
      <c r="F1319" s="12">
        <v>13.9870672372982</v>
      </c>
      <c r="G1319" s="12">
        <v>13.9012035646595</v>
      </c>
      <c r="H1319" s="12">
        <v>12.871858361743501</v>
      </c>
      <c r="I1319" s="12">
        <v>13.544239078673501</v>
      </c>
      <c r="J1319" s="12">
        <v>13.059592739046501</v>
      </c>
      <c r="K1319" s="12">
        <v>13.6932470441894</v>
      </c>
      <c r="L1319" s="12">
        <v>13.7538021981629</v>
      </c>
      <c r="M1319" s="12">
        <v>13.8203410802668</v>
      </c>
      <c r="N1319" s="12"/>
      <c r="O1319" s="12"/>
    </row>
    <row r="1320" spans="1:15" x14ac:dyDescent="0.3">
      <c r="A1320" s="11" t="str">
        <f t="shared" si="20"/>
        <v>DISTRIBUCION VOLUMEN X CRITERIO (Consumiciones)ColasNIVEL BAJO</v>
      </c>
      <c r="B1320" s="11" t="s">
        <v>47</v>
      </c>
      <c r="C1320" s="11" t="s">
        <v>110</v>
      </c>
      <c r="D1320" s="11" t="s">
        <v>169</v>
      </c>
      <c r="E1320" s="12">
        <v>20.489772674356299</v>
      </c>
      <c r="F1320" s="12">
        <v>18.704050750958601</v>
      </c>
      <c r="G1320" s="12">
        <v>21.473882551646</v>
      </c>
      <c r="H1320" s="12">
        <v>21.1532401845087</v>
      </c>
      <c r="I1320" s="12">
        <v>22.022423406032001</v>
      </c>
      <c r="J1320" s="12">
        <v>22.4901918392856</v>
      </c>
      <c r="K1320" s="12">
        <v>20.960185904318699</v>
      </c>
      <c r="L1320" s="12">
        <v>23.997635251574199</v>
      </c>
      <c r="M1320" s="12">
        <v>23.55423966519</v>
      </c>
      <c r="N1320" s="12"/>
      <c r="O1320" s="12"/>
    </row>
    <row r="1321" spans="1:15" x14ac:dyDescent="0.3">
      <c r="A1321" s="11" t="str">
        <f t="shared" si="20"/>
        <v>DISTRIBUCION VOLUMEN X CRITERIO (Consumiciones)ColasHOMBRE</v>
      </c>
      <c r="B1321" s="11" t="s">
        <v>47</v>
      </c>
      <c r="C1321" s="11" t="s">
        <v>110</v>
      </c>
      <c r="D1321" s="11" t="s">
        <v>170</v>
      </c>
      <c r="E1321" s="12">
        <v>50.477947349106401</v>
      </c>
      <c r="F1321" s="12">
        <v>50.9807827670083</v>
      </c>
      <c r="G1321" s="12">
        <v>50.869131788901598</v>
      </c>
      <c r="H1321" s="12">
        <v>51.192414733859103</v>
      </c>
      <c r="I1321" s="12">
        <v>50.891050018503996</v>
      </c>
      <c r="J1321" s="12">
        <v>52.046266036720901</v>
      </c>
      <c r="K1321" s="12">
        <v>52.975776432110003</v>
      </c>
      <c r="L1321" s="12">
        <v>50.497369918321098</v>
      </c>
      <c r="M1321" s="12">
        <v>51.390125627954298</v>
      </c>
      <c r="N1321" s="12"/>
      <c r="O1321" s="12"/>
    </row>
    <row r="1322" spans="1:15" x14ac:dyDescent="0.3">
      <c r="A1322" s="11" t="str">
        <f t="shared" si="20"/>
        <v>DISTRIBUCION VOLUMEN X CRITERIO (Consumiciones)ColasMUJER</v>
      </c>
      <c r="B1322" s="11" t="s">
        <v>47</v>
      </c>
      <c r="C1322" s="11" t="s">
        <v>110</v>
      </c>
      <c r="D1322" s="11" t="s">
        <v>171</v>
      </c>
      <c r="E1322" s="12">
        <v>49.522052650893599</v>
      </c>
      <c r="F1322" s="12">
        <v>49.019239507815499</v>
      </c>
      <c r="G1322" s="12">
        <v>49.1308444001384</v>
      </c>
      <c r="H1322" s="12">
        <v>48.807612371866199</v>
      </c>
      <c r="I1322" s="12">
        <v>49.108949981495897</v>
      </c>
      <c r="J1322" s="12">
        <v>47.953704448407599</v>
      </c>
      <c r="K1322" s="12">
        <v>47.024262246385099</v>
      </c>
      <c r="L1322" s="12">
        <v>49.502623243193</v>
      </c>
      <c r="M1322" s="12">
        <v>48.609874372045702</v>
      </c>
      <c r="N1322" s="12"/>
      <c r="O1322" s="12"/>
    </row>
    <row r="1323" spans="1:15" x14ac:dyDescent="0.3">
      <c r="A1323" s="11" t="str">
        <f t="shared" si="20"/>
        <v>DISTRIBUCION VOLUMEN X CRITERIO (Consumiciones)Cola RegularT.ESPAÑA</v>
      </c>
      <c r="B1323" s="11" t="s">
        <v>47</v>
      </c>
      <c r="C1323" s="11" t="s">
        <v>111</v>
      </c>
      <c r="D1323" s="11" t="s">
        <v>142</v>
      </c>
      <c r="E1323" s="12">
        <v>100</v>
      </c>
      <c r="F1323" s="12">
        <v>100</v>
      </c>
      <c r="G1323" s="12">
        <v>100</v>
      </c>
      <c r="H1323" s="12">
        <v>100</v>
      </c>
      <c r="I1323" s="12">
        <v>100</v>
      </c>
      <c r="J1323" s="12">
        <v>100</v>
      </c>
      <c r="K1323" s="12">
        <v>100</v>
      </c>
      <c r="L1323" s="12">
        <v>100</v>
      </c>
      <c r="M1323" s="12">
        <v>100</v>
      </c>
      <c r="N1323" s="12"/>
      <c r="O1323" s="12"/>
    </row>
    <row r="1324" spans="1:15" x14ac:dyDescent="0.3">
      <c r="A1324" s="11" t="str">
        <f t="shared" si="20"/>
        <v>DISTRIBUCION VOLUMEN X CRITERIO (Consumiciones)Cola RegularBCN AM</v>
      </c>
      <c r="B1324" s="11" t="s">
        <v>47</v>
      </c>
      <c r="C1324" s="11" t="s">
        <v>111</v>
      </c>
      <c r="D1324" s="11" t="s">
        <v>143</v>
      </c>
      <c r="E1324" s="12">
        <v>5.7089086808432299</v>
      </c>
      <c r="F1324" s="12">
        <v>7.3382074169686096</v>
      </c>
      <c r="G1324" s="12">
        <v>6.3591165383546002</v>
      </c>
      <c r="H1324" s="12">
        <v>7.3534091199371803</v>
      </c>
      <c r="I1324" s="12">
        <v>7.7100880598899098</v>
      </c>
      <c r="J1324" s="12">
        <v>7.4824409184966996</v>
      </c>
      <c r="K1324" s="12">
        <v>5.7523541780377503</v>
      </c>
      <c r="L1324" s="12">
        <v>7.3535731376323703</v>
      </c>
      <c r="M1324" s="12">
        <v>8.4186383629377399</v>
      </c>
      <c r="N1324" s="12"/>
      <c r="O1324" s="12"/>
    </row>
    <row r="1325" spans="1:15" x14ac:dyDescent="0.3">
      <c r="A1325" s="11" t="str">
        <f t="shared" si="20"/>
        <v>DISTRIBUCION VOLUMEN X CRITERIO (Consumiciones)Cola RegularREST.CAT ARAGON</v>
      </c>
      <c r="B1325" s="11" t="s">
        <v>47</v>
      </c>
      <c r="C1325" s="11" t="s">
        <v>111</v>
      </c>
      <c r="D1325" s="11" t="s">
        <v>144</v>
      </c>
      <c r="E1325" s="12">
        <v>16.032518641259301</v>
      </c>
      <c r="F1325" s="12">
        <v>14.2869585909949</v>
      </c>
      <c r="G1325" s="12">
        <v>15.684459099998801</v>
      </c>
      <c r="H1325" s="12">
        <v>19.0698119450945</v>
      </c>
      <c r="I1325" s="12">
        <v>15.266962622363801</v>
      </c>
      <c r="J1325" s="12">
        <v>13.716192248694201</v>
      </c>
      <c r="K1325" s="12">
        <v>15.2296739001305</v>
      </c>
      <c r="L1325" s="12">
        <v>16.0216839390541</v>
      </c>
      <c r="M1325" s="12">
        <v>14.587011130196499</v>
      </c>
      <c r="N1325" s="12"/>
      <c r="O1325" s="12"/>
    </row>
    <row r="1326" spans="1:15" x14ac:dyDescent="0.3">
      <c r="A1326" s="11" t="str">
        <f t="shared" si="20"/>
        <v>DISTRIBUCION VOLUMEN X CRITERIO (Consumiciones)Cola RegularLEVANTE</v>
      </c>
      <c r="B1326" s="11" t="s">
        <v>47</v>
      </c>
      <c r="C1326" s="11" t="s">
        <v>111</v>
      </c>
      <c r="D1326" s="11" t="s">
        <v>145</v>
      </c>
      <c r="E1326" s="12">
        <v>15.017357791798601</v>
      </c>
      <c r="F1326" s="12">
        <v>15.979485427458201</v>
      </c>
      <c r="G1326" s="12">
        <v>16.754492550346502</v>
      </c>
      <c r="H1326" s="12">
        <v>15.191872585894901</v>
      </c>
      <c r="I1326" s="12">
        <v>15.220570514855799</v>
      </c>
      <c r="J1326" s="12">
        <v>15.2050605357576</v>
      </c>
      <c r="K1326" s="12">
        <v>16.0842378278507</v>
      </c>
      <c r="L1326" s="12">
        <v>16.006005457514298</v>
      </c>
      <c r="M1326" s="12">
        <v>15.6026986506747</v>
      </c>
      <c r="N1326" s="12"/>
      <c r="O1326" s="12"/>
    </row>
    <row r="1327" spans="1:15" x14ac:dyDescent="0.3">
      <c r="A1327" s="11" t="str">
        <f t="shared" si="20"/>
        <v>DISTRIBUCION VOLUMEN X CRITERIO (Consumiciones)Cola RegularANDALUCIA</v>
      </c>
      <c r="B1327" s="11" t="s">
        <v>47</v>
      </c>
      <c r="C1327" s="11" t="s">
        <v>111</v>
      </c>
      <c r="D1327" s="11" t="s">
        <v>146</v>
      </c>
      <c r="E1327" s="12">
        <v>22.5412656937098</v>
      </c>
      <c r="F1327" s="12">
        <v>19.272118167981599</v>
      </c>
      <c r="G1327" s="12">
        <v>21.349454877193502</v>
      </c>
      <c r="H1327" s="12">
        <v>20.6212180342172</v>
      </c>
      <c r="I1327" s="12">
        <v>20.779255431061198</v>
      </c>
      <c r="J1327" s="12">
        <v>21.6888470450582</v>
      </c>
      <c r="K1327" s="12">
        <v>21.014147083477699</v>
      </c>
      <c r="L1327" s="12">
        <v>18.6043667420393</v>
      </c>
      <c r="M1327" s="12">
        <v>19.550066026589398</v>
      </c>
      <c r="N1327" s="12"/>
      <c r="O1327" s="12"/>
    </row>
    <row r="1328" spans="1:15" x14ac:dyDescent="0.3">
      <c r="A1328" s="11" t="str">
        <f t="shared" si="20"/>
        <v>DISTRIBUCION VOLUMEN X CRITERIO (Consumiciones)Cola RegularMDD AM</v>
      </c>
      <c r="B1328" s="11" t="s">
        <v>47</v>
      </c>
      <c r="C1328" s="11" t="s">
        <v>111</v>
      </c>
      <c r="D1328" s="11" t="s">
        <v>147</v>
      </c>
      <c r="E1328" s="12">
        <v>14.5785712262514</v>
      </c>
      <c r="F1328" s="12">
        <v>16.534339878648801</v>
      </c>
      <c r="G1328" s="12">
        <v>13.641962767685801</v>
      </c>
      <c r="H1328" s="12">
        <v>13.1751081626894</v>
      </c>
      <c r="I1328" s="12">
        <v>15.1508149938985</v>
      </c>
      <c r="J1328" s="12">
        <v>13.8992961171926</v>
      </c>
      <c r="K1328" s="12">
        <v>12.9371717962202</v>
      </c>
      <c r="L1328" s="12">
        <v>14.746525126848899</v>
      </c>
      <c r="M1328" s="12">
        <v>14.799855039367699</v>
      </c>
      <c r="N1328" s="12"/>
      <c r="O1328" s="12"/>
    </row>
    <row r="1329" spans="1:15" x14ac:dyDescent="0.3">
      <c r="A1329" s="11" t="str">
        <f t="shared" si="20"/>
        <v>DISTRIBUCION VOLUMEN X CRITERIO (Consumiciones)Cola RegularRTO CENTRO</v>
      </c>
      <c r="B1329" s="11" t="s">
        <v>47</v>
      </c>
      <c r="C1329" s="11" t="s">
        <v>111</v>
      </c>
      <c r="D1329" s="11" t="s">
        <v>148</v>
      </c>
      <c r="E1329" s="12">
        <v>10.8695448204562</v>
      </c>
      <c r="F1329" s="12">
        <v>11.4807537336281</v>
      </c>
      <c r="G1329" s="12">
        <v>12.0980797794374</v>
      </c>
      <c r="H1329" s="12">
        <v>10.1435775629954</v>
      </c>
      <c r="I1329" s="12">
        <v>9.4342113819894209</v>
      </c>
      <c r="J1329" s="12">
        <v>9.8815702812001405</v>
      </c>
      <c r="K1329" s="12">
        <v>9.0836820466042099</v>
      </c>
      <c r="L1329" s="12">
        <v>8.7307692026695793</v>
      </c>
      <c r="M1329" s="12">
        <v>9.1659719808969697</v>
      </c>
      <c r="N1329" s="12"/>
      <c r="O1329" s="12"/>
    </row>
    <row r="1330" spans="1:15" x14ac:dyDescent="0.3">
      <c r="A1330" s="11" t="str">
        <f t="shared" si="20"/>
        <v>DISTRIBUCION VOLUMEN X CRITERIO (Consumiciones)Cola RegularNORTE-CENTRO</v>
      </c>
      <c r="B1330" s="11" t="s">
        <v>47</v>
      </c>
      <c r="C1330" s="11" t="s">
        <v>111</v>
      </c>
      <c r="D1330" s="11" t="s">
        <v>149</v>
      </c>
      <c r="E1330" s="12">
        <v>6.7500017703000301</v>
      </c>
      <c r="F1330" s="12">
        <v>7.9270726616646998</v>
      </c>
      <c r="G1330" s="12">
        <v>7.8365806933475</v>
      </c>
      <c r="H1330" s="12">
        <v>7.9526646021218097</v>
      </c>
      <c r="I1330" s="12">
        <v>10.127805426662</v>
      </c>
      <c r="J1330" s="12">
        <v>11.271891176352799</v>
      </c>
      <c r="K1330" s="12">
        <v>12.967694072746699</v>
      </c>
      <c r="L1330" s="12">
        <v>11.543155641440601</v>
      </c>
      <c r="M1330" s="12">
        <v>10.4095336437741</v>
      </c>
      <c r="N1330" s="12"/>
      <c r="O1330" s="12"/>
    </row>
    <row r="1331" spans="1:15" x14ac:dyDescent="0.3">
      <c r="A1331" s="11" t="str">
        <f t="shared" si="20"/>
        <v>DISTRIBUCION VOLUMEN X CRITERIO (Consumiciones)Cola RegularNOROESTE</v>
      </c>
      <c r="B1331" s="11" t="s">
        <v>47</v>
      </c>
      <c r="C1331" s="11" t="s">
        <v>111</v>
      </c>
      <c r="D1331" s="11" t="s">
        <v>150</v>
      </c>
      <c r="E1331" s="12">
        <v>8.5018048208810395</v>
      </c>
      <c r="F1331" s="12">
        <v>7.1810732575653402</v>
      </c>
      <c r="G1331" s="12">
        <v>6.27586020528629</v>
      </c>
      <c r="H1331" s="12">
        <v>6.49233355732951</v>
      </c>
      <c r="I1331" s="12">
        <v>6.3102590536813397</v>
      </c>
      <c r="J1331" s="12">
        <v>6.8547064258331902</v>
      </c>
      <c r="K1331" s="12">
        <v>6.9310457410458204</v>
      </c>
      <c r="L1331" s="12">
        <v>6.9939441317109301</v>
      </c>
      <c r="M1331" s="12">
        <v>7.4662231798008296</v>
      </c>
      <c r="N1331" s="12"/>
      <c r="O1331" s="12"/>
    </row>
    <row r="1332" spans="1:15" x14ac:dyDescent="0.3">
      <c r="A1332" s="11" t="str">
        <f t="shared" si="20"/>
        <v>DISTRIBUCION VOLUMEN X CRITERIO (Consumiciones)Cola Regular&lt;2MIL</v>
      </c>
      <c r="B1332" s="11" t="s">
        <v>47</v>
      </c>
      <c r="C1332" s="11" t="s">
        <v>111</v>
      </c>
      <c r="D1332" s="11" t="s">
        <v>151</v>
      </c>
      <c r="E1332" s="12">
        <v>8.4333101424029397</v>
      </c>
      <c r="F1332" s="12">
        <v>7.5702493632586902</v>
      </c>
      <c r="G1332" s="12">
        <v>7.3491445970558198</v>
      </c>
      <c r="H1332" s="12">
        <v>9.0555689185443899</v>
      </c>
      <c r="I1332" s="12">
        <v>9.0759028816470497</v>
      </c>
      <c r="J1332" s="12">
        <v>7.4204623824190898</v>
      </c>
      <c r="K1332" s="12">
        <v>10.026699099700799</v>
      </c>
      <c r="L1332" s="12">
        <v>9.2958418416736404</v>
      </c>
      <c r="M1332" s="12">
        <v>7.3784951894913497</v>
      </c>
      <c r="N1332" s="12"/>
      <c r="O1332" s="12"/>
    </row>
    <row r="1333" spans="1:15" x14ac:dyDescent="0.3">
      <c r="A1333" s="11" t="str">
        <f t="shared" si="20"/>
        <v>DISTRIBUCION VOLUMEN X CRITERIO (Consumiciones)Cola Regular2-5MIL</v>
      </c>
      <c r="B1333" s="11" t="s">
        <v>47</v>
      </c>
      <c r="C1333" s="11" t="s">
        <v>111</v>
      </c>
      <c r="D1333" s="11" t="s">
        <v>152</v>
      </c>
      <c r="E1333" s="12">
        <v>6.1761439678796801</v>
      </c>
      <c r="F1333" s="12">
        <v>5.4883637228961497</v>
      </c>
      <c r="G1333" s="12">
        <v>6.3293062031934397</v>
      </c>
      <c r="H1333" s="12">
        <v>7.4132103406794299</v>
      </c>
      <c r="I1333" s="12">
        <v>6.0433251215509598</v>
      </c>
      <c r="J1333" s="12">
        <v>4.1965037432306902</v>
      </c>
      <c r="K1333" s="12">
        <v>4.87048136969754</v>
      </c>
      <c r="L1333" s="12">
        <v>4.7471826586934798</v>
      </c>
      <c r="M1333" s="12">
        <v>5.4409503857342898</v>
      </c>
      <c r="N1333" s="12"/>
      <c r="O1333" s="12"/>
    </row>
    <row r="1334" spans="1:15" x14ac:dyDescent="0.3">
      <c r="A1334" s="11" t="str">
        <f t="shared" si="20"/>
        <v>DISTRIBUCION VOLUMEN X CRITERIO (Consumiciones)Cola Regular5-10MIL</v>
      </c>
      <c r="B1334" s="11" t="s">
        <v>47</v>
      </c>
      <c r="C1334" s="11" t="s">
        <v>111</v>
      </c>
      <c r="D1334" s="11" t="s">
        <v>153</v>
      </c>
      <c r="E1334" s="12">
        <v>11.665285832642899</v>
      </c>
      <c r="F1334" s="12">
        <v>9.7591124155763005</v>
      </c>
      <c r="G1334" s="12">
        <v>9.5577010358082202</v>
      </c>
      <c r="H1334" s="12">
        <v>9.50213047386044</v>
      </c>
      <c r="I1334" s="12">
        <v>8.0769625076029108</v>
      </c>
      <c r="J1334" s="12">
        <v>10.6371556860115</v>
      </c>
      <c r="K1334" s="12">
        <v>10.3689639788953</v>
      </c>
      <c r="L1334" s="12">
        <v>10.694210432107999</v>
      </c>
      <c r="M1334" s="12">
        <v>9.0876068588222392</v>
      </c>
      <c r="N1334" s="12"/>
      <c r="O1334" s="12"/>
    </row>
    <row r="1335" spans="1:15" x14ac:dyDescent="0.3">
      <c r="A1335" s="11" t="str">
        <f t="shared" si="20"/>
        <v>DISTRIBUCION VOLUMEN X CRITERIO (Consumiciones)Cola Regular10-30MIL</v>
      </c>
      <c r="B1335" s="11" t="s">
        <v>47</v>
      </c>
      <c r="C1335" s="11" t="s">
        <v>111</v>
      </c>
      <c r="D1335" s="11" t="s">
        <v>154</v>
      </c>
      <c r="E1335" s="12">
        <v>14.288640338764599</v>
      </c>
      <c r="F1335" s="12">
        <v>13.3027603110681</v>
      </c>
      <c r="G1335" s="12">
        <v>13.7921507264723</v>
      </c>
      <c r="H1335" s="12">
        <v>14.333516871400899</v>
      </c>
      <c r="I1335" s="12">
        <v>14.2876884470168</v>
      </c>
      <c r="J1335" s="12">
        <v>15.1982035785023</v>
      </c>
      <c r="K1335" s="12">
        <v>14.3215240203006</v>
      </c>
      <c r="L1335" s="12">
        <v>14.7488191823957</v>
      </c>
      <c r="M1335" s="12">
        <v>15.2629744730284</v>
      </c>
      <c r="N1335" s="12"/>
      <c r="O1335" s="12"/>
    </row>
    <row r="1336" spans="1:15" x14ac:dyDescent="0.3">
      <c r="A1336" s="11" t="str">
        <f t="shared" si="20"/>
        <v>DISTRIBUCION VOLUMEN X CRITERIO (Consumiciones)Cola Regular30-100MIL</v>
      </c>
      <c r="B1336" s="11" t="s">
        <v>47</v>
      </c>
      <c r="C1336" s="11" t="s">
        <v>111</v>
      </c>
      <c r="D1336" s="11" t="s">
        <v>155</v>
      </c>
      <c r="E1336" s="12">
        <v>18.3777501610973</v>
      </c>
      <c r="F1336" s="12">
        <v>18.8820422736244</v>
      </c>
      <c r="G1336" s="12">
        <v>21.487632096966301</v>
      </c>
      <c r="H1336" s="12">
        <v>19.319116589788901</v>
      </c>
      <c r="I1336" s="12">
        <v>20.5866196401862</v>
      </c>
      <c r="J1336" s="12">
        <v>21.166249397919</v>
      </c>
      <c r="K1336" s="12">
        <v>22.0784889396209</v>
      </c>
      <c r="L1336" s="12">
        <v>22.467906966549901</v>
      </c>
      <c r="M1336" s="12">
        <v>23.313512118113099</v>
      </c>
      <c r="N1336" s="12"/>
      <c r="O1336" s="12"/>
    </row>
    <row r="1337" spans="1:15" x14ac:dyDescent="0.3">
      <c r="A1337" s="11" t="str">
        <f t="shared" si="20"/>
        <v>DISTRIBUCION VOLUMEN X CRITERIO (Consumiciones)Cola Regular100-200MIL</v>
      </c>
      <c r="B1337" s="11" t="s">
        <v>47</v>
      </c>
      <c r="C1337" s="11" t="s">
        <v>111</v>
      </c>
      <c r="D1337" s="11" t="s">
        <v>156</v>
      </c>
      <c r="E1337" s="12">
        <v>9.2807802066294194</v>
      </c>
      <c r="F1337" s="12">
        <v>8.2444209677249898</v>
      </c>
      <c r="G1337" s="12">
        <v>8.3549161983162197</v>
      </c>
      <c r="H1337" s="12">
        <v>8.7178943118998404</v>
      </c>
      <c r="I1337" s="12">
        <v>10.344942676913499</v>
      </c>
      <c r="J1337" s="12">
        <v>9.4193049938814504</v>
      </c>
      <c r="K1337" s="12">
        <v>8.0626080512681195</v>
      </c>
      <c r="L1337" s="12">
        <v>6.9248287677487896</v>
      </c>
      <c r="M1337" s="12">
        <v>9.7122928601924201</v>
      </c>
      <c r="N1337" s="12"/>
      <c r="O1337" s="12"/>
    </row>
    <row r="1338" spans="1:15" x14ac:dyDescent="0.3">
      <c r="A1338" s="11" t="str">
        <f t="shared" si="20"/>
        <v>DISTRIBUCION VOLUMEN X CRITERIO (Consumiciones)Cola Regular200-500MIL</v>
      </c>
      <c r="B1338" s="11" t="s">
        <v>47</v>
      </c>
      <c r="C1338" s="11" t="s">
        <v>111</v>
      </c>
      <c r="D1338" s="11" t="s">
        <v>157</v>
      </c>
      <c r="E1338" s="12">
        <v>12.517233870796399</v>
      </c>
      <c r="F1338" s="12">
        <v>14.501251406585901</v>
      </c>
      <c r="G1338" s="12">
        <v>13.677421959498799</v>
      </c>
      <c r="H1338" s="12">
        <v>12.747533864102399</v>
      </c>
      <c r="I1338" s="12">
        <v>14.1271283371523</v>
      </c>
      <c r="J1338" s="12">
        <v>12.748009511733001</v>
      </c>
      <c r="K1338" s="12">
        <v>12.886523426304199</v>
      </c>
      <c r="L1338" s="12">
        <v>11.2294545042758</v>
      </c>
      <c r="M1338" s="12">
        <v>11.4181717088476</v>
      </c>
      <c r="N1338" s="12"/>
      <c r="O1338" s="12"/>
    </row>
    <row r="1339" spans="1:15" x14ac:dyDescent="0.3">
      <c r="A1339" s="11" t="str">
        <f t="shared" si="20"/>
        <v>DISTRIBUCION VOLUMEN X CRITERIO (Consumiciones)Cola Regular&gt;500MIL</v>
      </c>
      <c r="B1339" s="11" t="s">
        <v>47</v>
      </c>
      <c r="C1339" s="11" t="s">
        <v>111</v>
      </c>
      <c r="D1339" s="11" t="s">
        <v>158</v>
      </c>
      <c r="E1339" s="12">
        <v>19.260828925286301</v>
      </c>
      <c r="F1339" s="12">
        <v>22.251804106720702</v>
      </c>
      <c r="G1339" s="12">
        <v>19.451732066426601</v>
      </c>
      <c r="H1339" s="12">
        <v>18.911021246856901</v>
      </c>
      <c r="I1339" s="12">
        <v>17.4573950033089</v>
      </c>
      <c r="J1339" s="12">
        <v>19.2141217863355</v>
      </c>
      <c r="K1339" s="12">
        <v>17.384721083382999</v>
      </c>
      <c r="L1339" s="12">
        <v>19.891770258373501</v>
      </c>
      <c r="M1339" s="12">
        <v>18.3859924342465</v>
      </c>
      <c r="N1339" s="12"/>
      <c r="O1339" s="12"/>
    </row>
    <row r="1340" spans="1:15" x14ac:dyDescent="0.3">
      <c r="A1340" s="11" t="str">
        <f t="shared" si="20"/>
        <v>DISTRIBUCION VOLUMEN X CRITERIO (Consumiciones)Cola RegularDE 15 A 19 AÑOS</v>
      </c>
      <c r="B1340" s="11" t="s">
        <v>47</v>
      </c>
      <c r="C1340" s="11" t="s">
        <v>111</v>
      </c>
      <c r="D1340" s="11" t="s">
        <v>159</v>
      </c>
      <c r="E1340" s="12">
        <v>7.6239307387816098</v>
      </c>
      <c r="F1340" s="12">
        <v>5.5714365970997601</v>
      </c>
      <c r="G1340" s="12">
        <v>4.8088716677443397</v>
      </c>
      <c r="H1340" s="12">
        <v>3.94584549106917</v>
      </c>
      <c r="I1340" s="12">
        <v>2.1856057273356702</v>
      </c>
      <c r="J1340" s="12">
        <v>3.7479998562761501</v>
      </c>
      <c r="K1340" s="12">
        <v>2.8179521496438902</v>
      </c>
      <c r="L1340" s="12">
        <v>2.59414869717371</v>
      </c>
      <c r="M1340" s="12">
        <v>3.4764230467547699</v>
      </c>
      <c r="N1340" s="12"/>
      <c r="O1340" s="12"/>
    </row>
    <row r="1341" spans="1:15" x14ac:dyDescent="0.3">
      <c r="A1341" s="11" t="str">
        <f t="shared" si="20"/>
        <v>DISTRIBUCION VOLUMEN X CRITERIO (Consumiciones)Cola RegularDE 20 A 24 AÑOS</v>
      </c>
      <c r="B1341" s="11" t="s">
        <v>47</v>
      </c>
      <c r="C1341" s="11" t="s">
        <v>111</v>
      </c>
      <c r="D1341" s="11" t="s">
        <v>160</v>
      </c>
      <c r="E1341" s="12">
        <v>5.5118486181037998</v>
      </c>
      <c r="F1341" s="12">
        <v>6.15021537834743</v>
      </c>
      <c r="G1341" s="12">
        <v>9.3997332828029307</v>
      </c>
      <c r="H1341" s="12">
        <v>7.3648230319455203</v>
      </c>
      <c r="I1341" s="12">
        <v>7.6177982732304796</v>
      </c>
      <c r="J1341" s="12">
        <v>5.7409668847902999</v>
      </c>
      <c r="K1341" s="12">
        <v>6.7997883212831001</v>
      </c>
      <c r="L1341" s="12">
        <v>5.2222348046217197</v>
      </c>
      <c r="M1341" s="12">
        <v>4.8064795416861097</v>
      </c>
      <c r="N1341" s="12"/>
      <c r="O1341" s="12"/>
    </row>
    <row r="1342" spans="1:15" x14ac:dyDescent="0.3">
      <c r="A1342" s="11" t="str">
        <f t="shared" si="20"/>
        <v>DISTRIBUCION VOLUMEN X CRITERIO (Consumiciones)Cola RegularDE 25 A 34 AÑOS</v>
      </c>
      <c r="B1342" s="11" t="s">
        <v>47</v>
      </c>
      <c r="C1342" s="11" t="s">
        <v>111</v>
      </c>
      <c r="D1342" s="11" t="s">
        <v>161</v>
      </c>
      <c r="E1342" s="12">
        <v>10.1492716985675</v>
      </c>
      <c r="F1342" s="12">
        <v>12.0693966955071</v>
      </c>
      <c r="G1342" s="12">
        <v>11.2010445989442</v>
      </c>
      <c r="H1342" s="12">
        <v>8.84311954470747</v>
      </c>
      <c r="I1342" s="12">
        <v>10.5671102814321</v>
      </c>
      <c r="J1342" s="12">
        <v>9.7430762064058101</v>
      </c>
      <c r="K1342" s="12">
        <v>11.476553757504901</v>
      </c>
      <c r="L1342" s="12">
        <v>9.3804559618046994</v>
      </c>
      <c r="M1342" s="12">
        <v>9.9696674841387196</v>
      </c>
      <c r="N1342" s="12"/>
      <c r="O1342" s="12"/>
    </row>
    <row r="1343" spans="1:15" x14ac:dyDescent="0.3">
      <c r="A1343" s="11" t="str">
        <f t="shared" si="20"/>
        <v>DISTRIBUCION VOLUMEN X CRITERIO (Consumiciones)Cola RegularDE 35 A 49 AÑOS</v>
      </c>
      <c r="B1343" s="11" t="s">
        <v>47</v>
      </c>
      <c r="C1343" s="11" t="s">
        <v>111</v>
      </c>
      <c r="D1343" s="11" t="s">
        <v>162</v>
      </c>
      <c r="E1343" s="12">
        <v>29.7974599735163</v>
      </c>
      <c r="F1343" s="12">
        <v>28.292309212450501</v>
      </c>
      <c r="G1343" s="12">
        <v>28.542744751772599</v>
      </c>
      <c r="H1343" s="12">
        <v>30.236132133824199</v>
      </c>
      <c r="I1343" s="12">
        <v>29.972170473541901</v>
      </c>
      <c r="J1343" s="12">
        <v>32.387457339896301</v>
      </c>
      <c r="K1343" s="12">
        <v>30.800698838840901</v>
      </c>
      <c r="L1343" s="12">
        <v>31.594843489156201</v>
      </c>
      <c r="M1343" s="12">
        <v>30.562496897246699</v>
      </c>
      <c r="N1343" s="12"/>
      <c r="O1343" s="12"/>
    </row>
    <row r="1344" spans="1:15" x14ac:dyDescent="0.3">
      <c r="A1344" s="11" t="str">
        <f t="shared" si="20"/>
        <v>DISTRIBUCION VOLUMEN X CRITERIO (Consumiciones)Cola RegularDE 50 A 59 AÑOS</v>
      </c>
      <c r="B1344" s="11" t="s">
        <v>47</v>
      </c>
      <c r="C1344" s="11" t="s">
        <v>111</v>
      </c>
      <c r="D1344" s="11" t="s">
        <v>163</v>
      </c>
      <c r="E1344" s="12">
        <v>26.827029294924898</v>
      </c>
      <c r="F1344" s="12">
        <v>23.740779259612498</v>
      </c>
      <c r="G1344" s="12">
        <v>27.3119126084434</v>
      </c>
      <c r="H1344" s="12">
        <v>28.9564598386076</v>
      </c>
      <c r="I1344" s="12">
        <v>28.368434240072201</v>
      </c>
      <c r="J1344" s="12">
        <v>27.829860086098201</v>
      </c>
      <c r="K1344" s="12">
        <v>25.797055937845499</v>
      </c>
      <c r="L1344" s="12">
        <v>25.157533671109899</v>
      </c>
      <c r="M1344" s="12">
        <v>26.783601576695101</v>
      </c>
      <c r="N1344" s="12"/>
      <c r="O1344" s="12"/>
    </row>
    <row r="1345" spans="1:15" x14ac:dyDescent="0.3">
      <c r="A1345" s="11" t="str">
        <f t="shared" si="20"/>
        <v>DISTRIBUCION VOLUMEN X CRITERIO (Consumiciones)Cola RegularDE 60 A 75 AÑOS</v>
      </c>
      <c r="B1345" s="11" t="s">
        <v>47</v>
      </c>
      <c r="C1345" s="11" t="s">
        <v>111</v>
      </c>
      <c r="D1345" s="11" t="s">
        <v>164</v>
      </c>
      <c r="E1345" s="12">
        <v>20.0904357770555</v>
      </c>
      <c r="F1345" s="12">
        <v>24.175844587162199</v>
      </c>
      <c r="G1345" s="12">
        <v>18.735694718205099</v>
      </c>
      <c r="H1345" s="12">
        <v>20.653614053552701</v>
      </c>
      <c r="I1345" s="12">
        <v>21.288860921224298</v>
      </c>
      <c r="J1345" s="12">
        <v>20.550642792256799</v>
      </c>
      <c r="K1345" s="12">
        <v>22.307962625580402</v>
      </c>
      <c r="L1345" s="12">
        <v>26.050797987952599</v>
      </c>
      <c r="M1345" s="12">
        <v>24.4013324463596</v>
      </c>
      <c r="N1345" s="12"/>
      <c r="O1345" s="12"/>
    </row>
    <row r="1346" spans="1:15" x14ac:dyDescent="0.3">
      <c r="A1346" s="11" t="str">
        <f t="shared" si="20"/>
        <v>DISTRIBUCION VOLUMEN X CRITERIO (Consumiciones)Cola RegularNIVEL ALTO</v>
      </c>
      <c r="B1346" s="11" t="s">
        <v>47</v>
      </c>
      <c r="C1346" s="11" t="s">
        <v>111</v>
      </c>
      <c r="D1346" s="11" t="s">
        <v>165</v>
      </c>
      <c r="E1346" s="12">
        <v>18.445534949263202</v>
      </c>
      <c r="F1346" s="12">
        <v>17.4167569880922</v>
      </c>
      <c r="G1346" s="12">
        <v>22.4456912084256</v>
      </c>
      <c r="H1346" s="12">
        <v>23.144268451666701</v>
      </c>
      <c r="I1346" s="12">
        <v>22.483608313282001</v>
      </c>
      <c r="J1346" s="12">
        <v>22.441244566233301</v>
      </c>
      <c r="K1346" s="12">
        <v>20.5868352121066</v>
      </c>
      <c r="L1346" s="12">
        <v>20.7094768603585</v>
      </c>
      <c r="M1346" s="12">
        <v>21.642979834586001</v>
      </c>
      <c r="N1346" s="12"/>
      <c r="O1346" s="12"/>
    </row>
    <row r="1347" spans="1:15" x14ac:dyDescent="0.3">
      <c r="A1347" s="11" t="str">
        <f t="shared" si="20"/>
        <v>DISTRIBUCION VOLUMEN X CRITERIO (Consumiciones)Cola RegularNIVEL MEDIO ALTO</v>
      </c>
      <c r="B1347" s="11" t="s">
        <v>47</v>
      </c>
      <c r="C1347" s="11" t="s">
        <v>111</v>
      </c>
      <c r="D1347" s="11" t="s">
        <v>166</v>
      </c>
      <c r="E1347" s="12">
        <v>14.2851971052054</v>
      </c>
      <c r="F1347" s="12">
        <v>15.0264569839358</v>
      </c>
      <c r="G1347" s="12">
        <v>15.248235505554799</v>
      </c>
      <c r="H1347" s="12">
        <v>17.281666850499999</v>
      </c>
      <c r="I1347" s="12">
        <v>14.716817832319</v>
      </c>
      <c r="J1347" s="12">
        <v>15.338894665454999</v>
      </c>
      <c r="K1347" s="12">
        <v>15.106265540482701</v>
      </c>
      <c r="L1347" s="12">
        <v>13.175579267290299</v>
      </c>
      <c r="M1347" s="12">
        <v>14.3014783998729</v>
      </c>
      <c r="N1347" s="12"/>
      <c r="O1347" s="12"/>
    </row>
    <row r="1348" spans="1:15" x14ac:dyDescent="0.3">
      <c r="A1348" s="11" t="str">
        <f t="shared" ref="A1348:A1411" si="21">B1348&amp;C1348&amp;D1348</f>
        <v>DISTRIBUCION VOLUMEN X CRITERIO (Consumiciones)Cola RegularNIVEL MEDIO</v>
      </c>
      <c r="B1348" s="11" t="s">
        <v>47</v>
      </c>
      <c r="C1348" s="11" t="s">
        <v>111</v>
      </c>
      <c r="D1348" s="11" t="s">
        <v>167</v>
      </c>
      <c r="E1348" s="12">
        <v>30.906482130591499</v>
      </c>
      <c r="F1348" s="12">
        <v>33.169422592977803</v>
      </c>
      <c r="G1348" s="12">
        <v>25.493355186431799</v>
      </c>
      <c r="H1348" s="12">
        <v>25.978683891780801</v>
      </c>
      <c r="I1348" s="12">
        <v>26.528892977778501</v>
      </c>
      <c r="J1348" s="12">
        <v>25.575057643869101</v>
      </c>
      <c r="K1348" s="12">
        <v>29.615646945155401</v>
      </c>
      <c r="L1348" s="12">
        <v>27.016098571329401</v>
      </c>
      <c r="M1348" s="12">
        <v>26.755562616043001</v>
      </c>
      <c r="N1348" s="12"/>
      <c r="O1348" s="12"/>
    </row>
    <row r="1349" spans="1:15" x14ac:dyDescent="0.3">
      <c r="A1349" s="11" t="str">
        <f t="shared" si="21"/>
        <v>DISTRIBUCION VOLUMEN X CRITERIO (Consumiciones)Cola RegularNIVEL MEDIO BAJO</v>
      </c>
      <c r="B1349" s="11" t="s">
        <v>47</v>
      </c>
      <c r="C1349" s="11" t="s">
        <v>111</v>
      </c>
      <c r="D1349" s="11" t="s">
        <v>168</v>
      </c>
      <c r="E1349" s="12">
        <v>15.761937133105301</v>
      </c>
      <c r="F1349" s="12">
        <v>15.0759499279027</v>
      </c>
      <c r="G1349" s="12">
        <v>14.5614305835285</v>
      </c>
      <c r="H1349" s="12">
        <v>13.265601437119299</v>
      </c>
      <c r="I1349" s="12">
        <v>12.946812132525899</v>
      </c>
      <c r="J1349" s="12">
        <v>12.3376462623647</v>
      </c>
      <c r="K1349" s="12">
        <v>11.0786758615648</v>
      </c>
      <c r="L1349" s="12">
        <v>12.1690265971631</v>
      </c>
      <c r="M1349" s="12">
        <v>13.0301537972736</v>
      </c>
      <c r="N1349" s="12"/>
      <c r="O1349" s="12"/>
    </row>
    <row r="1350" spans="1:15" x14ac:dyDescent="0.3">
      <c r="A1350" s="11" t="str">
        <f t="shared" si="21"/>
        <v>DISTRIBUCION VOLUMEN X CRITERIO (Consumiciones)Cola RegularNIVEL BAJO</v>
      </c>
      <c r="B1350" s="11" t="s">
        <v>47</v>
      </c>
      <c r="C1350" s="11" t="s">
        <v>111</v>
      </c>
      <c r="D1350" s="11" t="s">
        <v>169</v>
      </c>
      <c r="E1350" s="12">
        <v>20.600830978834299</v>
      </c>
      <c r="F1350" s="12">
        <v>19.311413507091501</v>
      </c>
      <c r="G1350" s="12">
        <v>22.2512858881468</v>
      </c>
      <c r="H1350" s="12">
        <v>20.3297867518</v>
      </c>
      <c r="I1350" s="12">
        <v>23.323840053861101</v>
      </c>
      <c r="J1350" s="12">
        <v>24.3071695249721</v>
      </c>
      <c r="K1350" s="12">
        <v>23.612578102218901</v>
      </c>
      <c r="L1350" s="12">
        <v>26.929815781494899</v>
      </c>
      <c r="M1350" s="12">
        <v>24.269825352224601</v>
      </c>
      <c r="N1350" s="12"/>
      <c r="O1350" s="12"/>
    </row>
    <row r="1351" spans="1:15" x14ac:dyDescent="0.3">
      <c r="A1351" s="11" t="str">
        <f t="shared" si="21"/>
        <v>DISTRIBUCION VOLUMEN X CRITERIO (Consumiciones)Cola RegularHOMBRE</v>
      </c>
      <c r="B1351" s="11" t="s">
        <v>47</v>
      </c>
      <c r="C1351" s="11" t="s">
        <v>111</v>
      </c>
      <c r="D1351" s="11" t="s">
        <v>170</v>
      </c>
      <c r="E1351" s="12">
        <v>49.750830270714303</v>
      </c>
      <c r="F1351" s="12">
        <v>51.197700925777497</v>
      </c>
      <c r="G1351" s="12">
        <v>52.0142162349768</v>
      </c>
      <c r="H1351" s="12">
        <v>50.7705571864308</v>
      </c>
      <c r="I1351" s="12">
        <v>50.299832066500102</v>
      </c>
      <c r="J1351" s="12">
        <v>49.657951482437099</v>
      </c>
      <c r="K1351" s="12">
        <v>52.247175609427799</v>
      </c>
      <c r="L1351" s="12">
        <v>50.916738203696099</v>
      </c>
      <c r="M1351" s="12">
        <v>50.856757051937599</v>
      </c>
      <c r="N1351" s="12"/>
      <c r="O1351" s="12"/>
    </row>
    <row r="1352" spans="1:15" x14ac:dyDescent="0.3">
      <c r="A1352" s="11" t="str">
        <f t="shared" si="21"/>
        <v>DISTRIBUCION VOLUMEN X CRITERIO (Consumiciones)Cola RegularMUJER</v>
      </c>
      <c r="B1352" s="11" t="s">
        <v>47</v>
      </c>
      <c r="C1352" s="11" t="s">
        <v>111</v>
      </c>
      <c r="D1352" s="11" t="s">
        <v>171</v>
      </c>
      <c r="E1352" s="12">
        <v>50.249152026285401</v>
      </c>
      <c r="F1352" s="12">
        <v>48.802299074222503</v>
      </c>
      <c r="G1352" s="12">
        <v>47.9857837650232</v>
      </c>
      <c r="H1352" s="12">
        <v>49.2294428135692</v>
      </c>
      <c r="I1352" s="12">
        <v>49.700139243266399</v>
      </c>
      <c r="J1352" s="12">
        <v>50.342048517562901</v>
      </c>
      <c r="K1352" s="12">
        <v>47.752824390572201</v>
      </c>
      <c r="L1352" s="12">
        <v>49.083261796303901</v>
      </c>
      <c r="M1352" s="12">
        <v>49.143242948062401</v>
      </c>
      <c r="N1352" s="12"/>
      <c r="O1352" s="12"/>
    </row>
    <row r="1353" spans="1:15" x14ac:dyDescent="0.3">
      <c r="A1353" s="11" t="str">
        <f t="shared" si="21"/>
        <v>DISTRIBUCION VOLUMEN X CRITERIO (Consumiciones)Light/ZeroT.ESPAÑA</v>
      </c>
      <c r="B1353" s="11" t="s">
        <v>47</v>
      </c>
      <c r="C1353" s="11" t="s">
        <v>112</v>
      </c>
      <c r="D1353" s="11" t="s">
        <v>142</v>
      </c>
      <c r="E1353" s="12">
        <v>100</v>
      </c>
      <c r="F1353" s="12">
        <v>100</v>
      </c>
      <c r="G1353" s="12">
        <v>100</v>
      </c>
      <c r="H1353" s="12">
        <v>100</v>
      </c>
      <c r="I1353" s="12">
        <v>100</v>
      </c>
      <c r="J1353" s="12">
        <v>100</v>
      </c>
      <c r="K1353" s="12">
        <v>100</v>
      </c>
      <c r="L1353" s="12">
        <v>100</v>
      </c>
      <c r="M1353" s="12">
        <v>100</v>
      </c>
      <c r="N1353" s="12"/>
      <c r="O1353" s="12"/>
    </row>
    <row r="1354" spans="1:15" x14ac:dyDescent="0.3">
      <c r="A1354" s="11" t="str">
        <f t="shared" si="21"/>
        <v>DISTRIBUCION VOLUMEN X CRITERIO (Consumiciones)Light/ZeroBCN AM</v>
      </c>
      <c r="B1354" s="11" t="s">
        <v>47</v>
      </c>
      <c r="C1354" s="11" t="s">
        <v>112</v>
      </c>
      <c r="D1354" s="11" t="s">
        <v>143</v>
      </c>
      <c r="E1354" s="12">
        <v>15.597313928792</v>
      </c>
      <c r="F1354" s="12">
        <v>12.8625313301006</v>
      </c>
      <c r="G1354" s="12">
        <v>12.3522404583853</v>
      </c>
      <c r="H1354" s="12">
        <v>13.678886987032699</v>
      </c>
      <c r="I1354" s="12">
        <v>13.6985787461222</v>
      </c>
      <c r="J1354" s="12">
        <v>13.418875258040501</v>
      </c>
      <c r="K1354" s="12">
        <v>13.2863648272498</v>
      </c>
      <c r="L1354" s="12">
        <v>14.559582401806599</v>
      </c>
      <c r="M1354" s="12">
        <v>13.1278600011488</v>
      </c>
      <c r="N1354" s="12"/>
      <c r="O1354" s="12"/>
    </row>
    <row r="1355" spans="1:15" x14ac:dyDescent="0.3">
      <c r="A1355" s="11" t="str">
        <f t="shared" si="21"/>
        <v>DISTRIBUCION VOLUMEN X CRITERIO (Consumiciones)Light/ZeroREST.CAT ARAGON</v>
      </c>
      <c r="B1355" s="11" t="s">
        <v>47</v>
      </c>
      <c r="C1355" s="11" t="s">
        <v>112</v>
      </c>
      <c r="D1355" s="11" t="s">
        <v>144</v>
      </c>
      <c r="E1355" s="12">
        <v>9.8678434468384495</v>
      </c>
      <c r="F1355" s="12">
        <v>11.433701927299399</v>
      </c>
      <c r="G1355" s="12">
        <v>10.794205503312799</v>
      </c>
      <c r="H1355" s="12">
        <v>11.4172750359223</v>
      </c>
      <c r="I1355" s="12">
        <v>12.8467006454844</v>
      </c>
      <c r="J1355" s="12">
        <v>10.909670807062801</v>
      </c>
      <c r="K1355" s="12">
        <v>11.537419682624201</v>
      </c>
      <c r="L1355" s="12">
        <v>10.77463601044</v>
      </c>
      <c r="M1355" s="12">
        <v>13.375110309667701</v>
      </c>
      <c r="N1355" s="12"/>
      <c r="O1355" s="12"/>
    </row>
    <row r="1356" spans="1:15" x14ac:dyDescent="0.3">
      <c r="A1356" s="11" t="str">
        <f t="shared" si="21"/>
        <v>DISTRIBUCION VOLUMEN X CRITERIO (Consumiciones)Light/ZeroLEVANTE</v>
      </c>
      <c r="B1356" s="11" t="s">
        <v>47</v>
      </c>
      <c r="C1356" s="11" t="s">
        <v>112</v>
      </c>
      <c r="D1356" s="11" t="s">
        <v>145</v>
      </c>
      <c r="E1356" s="12">
        <v>15.236302919599501</v>
      </c>
      <c r="F1356" s="12">
        <v>15.951503163662601</v>
      </c>
      <c r="G1356" s="12">
        <v>16.370650402499699</v>
      </c>
      <c r="H1356" s="12">
        <v>16.6145517425613</v>
      </c>
      <c r="I1356" s="12">
        <v>16.2218072713538</v>
      </c>
      <c r="J1356" s="12">
        <v>14.8253272543942</v>
      </c>
      <c r="K1356" s="12">
        <v>16.697329243703098</v>
      </c>
      <c r="L1356" s="12">
        <v>14.9570323667394</v>
      </c>
      <c r="M1356" s="12">
        <v>16.417063665431399</v>
      </c>
      <c r="N1356" s="12"/>
      <c r="O1356" s="12"/>
    </row>
    <row r="1357" spans="1:15" x14ac:dyDescent="0.3">
      <c r="A1357" s="11" t="str">
        <f t="shared" si="21"/>
        <v>DISTRIBUCION VOLUMEN X CRITERIO (Consumiciones)Light/ZeroANDALUCIA</v>
      </c>
      <c r="B1357" s="11" t="s">
        <v>47</v>
      </c>
      <c r="C1357" s="11" t="s">
        <v>112</v>
      </c>
      <c r="D1357" s="11" t="s">
        <v>146</v>
      </c>
      <c r="E1357" s="12">
        <v>20.789793127595001</v>
      </c>
      <c r="F1357" s="12">
        <v>23.350812778246201</v>
      </c>
      <c r="G1357" s="12">
        <v>19.9683353050197</v>
      </c>
      <c r="H1357" s="12">
        <v>18.043678347197702</v>
      </c>
      <c r="I1357" s="12">
        <v>20.513764816221599</v>
      </c>
      <c r="J1357" s="12">
        <v>22.1336412886853</v>
      </c>
      <c r="K1357" s="12">
        <v>21.935954537361798</v>
      </c>
      <c r="L1357" s="12">
        <v>20.817539370929001</v>
      </c>
      <c r="M1357" s="12">
        <v>19.5916497104534</v>
      </c>
      <c r="N1357" s="12"/>
      <c r="O1357" s="12"/>
    </row>
    <row r="1358" spans="1:15" x14ac:dyDescent="0.3">
      <c r="A1358" s="11" t="str">
        <f t="shared" si="21"/>
        <v>DISTRIBUCION VOLUMEN X CRITERIO (Consumiciones)Light/ZeroMDD AM</v>
      </c>
      <c r="B1358" s="11" t="s">
        <v>47</v>
      </c>
      <c r="C1358" s="11" t="s">
        <v>112</v>
      </c>
      <c r="D1358" s="11" t="s">
        <v>147</v>
      </c>
      <c r="E1358" s="12">
        <v>18.380198647715801</v>
      </c>
      <c r="F1358" s="12">
        <v>17.1106190598897</v>
      </c>
      <c r="G1358" s="12">
        <v>21.609125330176202</v>
      </c>
      <c r="H1358" s="12">
        <v>20.590319085609501</v>
      </c>
      <c r="I1358" s="12">
        <v>17.7011335231734</v>
      </c>
      <c r="J1358" s="12">
        <v>17.117618073164302</v>
      </c>
      <c r="K1358" s="12">
        <v>17.056928174300499</v>
      </c>
      <c r="L1358" s="12">
        <v>19.601421405198199</v>
      </c>
      <c r="M1358" s="12">
        <v>17.2415098543303</v>
      </c>
      <c r="N1358" s="12"/>
      <c r="O1358" s="12"/>
    </row>
    <row r="1359" spans="1:15" x14ac:dyDescent="0.3">
      <c r="A1359" s="11" t="str">
        <f t="shared" si="21"/>
        <v>DISTRIBUCION VOLUMEN X CRITERIO (Consumiciones)Light/ZeroRTO CENTRO</v>
      </c>
      <c r="B1359" s="11" t="s">
        <v>47</v>
      </c>
      <c r="C1359" s="11" t="s">
        <v>112</v>
      </c>
      <c r="D1359" s="11" t="s">
        <v>148</v>
      </c>
      <c r="E1359" s="12">
        <v>9.3095224725595909</v>
      </c>
      <c r="F1359" s="12">
        <v>9.3752356913434003</v>
      </c>
      <c r="G1359" s="12">
        <v>9.8079239799504396</v>
      </c>
      <c r="H1359" s="12">
        <v>10.2375686587564</v>
      </c>
      <c r="I1359" s="12">
        <v>9.6693558312149595</v>
      </c>
      <c r="J1359" s="12">
        <v>10.721659088725801</v>
      </c>
      <c r="K1359" s="12">
        <v>9.2899994644302009</v>
      </c>
      <c r="L1359" s="12">
        <v>8.9429160093704603</v>
      </c>
      <c r="M1359" s="12">
        <v>9.9879377357406796</v>
      </c>
      <c r="N1359" s="12"/>
      <c r="O1359" s="12"/>
    </row>
    <row r="1360" spans="1:15" x14ac:dyDescent="0.3">
      <c r="A1360" s="11" t="str">
        <f t="shared" si="21"/>
        <v>DISTRIBUCION VOLUMEN X CRITERIO (Consumiciones)Light/ZeroNORTE-CENTRO</v>
      </c>
      <c r="B1360" s="11" t="s">
        <v>47</v>
      </c>
      <c r="C1360" s="11" t="s">
        <v>112</v>
      </c>
      <c r="D1360" s="11" t="s">
        <v>149</v>
      </c>
      <c r="E1360" s="12">
        <v>5.7735089034738598</v>
      </c>
      <c r="F1360" s="12">
        <v>5.3617842193395502</v>
      </c>
      <c r="G1360" s="12">
        <v>4.9159500910878799</v>
      </c>
      <c r="H1360" s="12">
        <v>5.3777166211394301</v>
      </c>
      <c r="I1360" s="12">
        <v>5.9622249476949696</v>
      </c>
      <c r="J1360" s="12">
        <v>6.30494629095561</v>
      </c>
      <c r="K1360" s="12">
        <v>4.97052629141076</v>
      </c>
      <c r="L1360" s="12">
        <v>5.3001975487907496</v>
      </c>
      <c r="M1360" s="12">
        <v>5.4923762312473601</v>
      </c>
      <c r="N1360" s="12"/>
      <c r="O1360" s="12"/>
    </row>
    <row r="1361" spans="1:15" x14ac:dyDescent="0.3">
      <c r="A1361" s="11" t="str">
        <f t="shared" si="21"/>
        <v>DISTRIBUCION VOLUMEN X CRITERIO (Consumiciones)Light/ZeroNOROESTE</v>
      </c>
      <c r="B1361" s="11" t="s">
        <v>47</v>
      </c>
      <c r="C1361" s="11" t="s">
        <v>112</v>
      </c>
      <c r="D1361" s="11" t="s">
        <v>150</v>
      </c>
      <c r="E1361" s="12">
        <v>5.0454934318094002</v>
      </c>
      <c r="F1361" s="12">
        <v>4.5538205258790203</v>
      </c>
      <c r="G1361" s="12">
        <v>4.1815689295678897</v>
      </c>
      <c r="H1361" s="12">
        <v>4.0400060266034696</v>
      </c>
      <c r="I1361" s="12">
        <v>3.3864571353395299</v>
      </c>
      <c r="J1361" s="12">
        <v>4.5682729966142901</v>
      </c>
      <c r="K1361" s="12">
        <v>5.2254748839478102</v>
      </c>
      <c r="L1361" s="12">
        <v>5.0466671739930797</v>
      </c>
      <c r="M1361" s="12">
        <v>4.76648552963435</v>
      </c>
      <c r="N1361" s="12"/>
      <c r="O1361" s="12"/>
    </row>
    <row r="1362" spans="1:15" x14ac:dyDescent="0.3">
      <c r="A1362" s="11" t="str">
        <f t="shared" si="21"/>
        <v>DISTRIBUCION VOLUMEN X CRITERIO (Consumiciones)Light/Zero&lt;2MIL</v>
      </c>
      <c r="B1362" s="11" t="s">
        <v>47</v>
      </c>
      <c r="C1362" s="11" t="s">
        <v>112</v>
      </c>
      <c r="D1362" s="11" t="s">
        <v>151</v>
      </c>
      <c r="E1362" s="12">
        <v>2.9306136807301102</v>
      </c>
      <c r="F1362" s="12">
        <v>3.7289653175387398</v>
      </c>
      <c r="G1362" s="12">
        <v>4.1212752861423398</v>
      </c>
      <c r="H1362" s="12">
        <v>4.2137755981923704</v>
      </c>
      <c r="I1362" s="12">
        <v>4.7462155773499104</v>
      </c>
      <c r="J1362" s="12">
        <v>4.0738429386238604</v>
      </c>
      <c r="K1362" s="12">
        <v>3.5729033528116698</v>
      </c>
      <c r="L1362" s="12">
        <v>2.7480710455791599</v>
      </c>
      <c r="M1362" s="12">
        <v>3.8123108200076898</v>
      </c>
      <c r="N1362" s="12"/>
      <c r="O1362" s="12"/>
    </row>
    <row r="1363" spans="1:15" x14ac:dyDescent="0.3">
      <c r="A1363" s="11" t="str">
        <f t="shared" si="21"/>
        <v>DISTRIBUCION VOLUMEN X CRITERIO (Consumiciones)Light/Zero2-5MIL</v>
      </c>
      <c r="B1363" s="11" t="s">
        <v>47</v>
      </c>
      <c r="C1363" s="11" t="s">
        <v>112</v>
      </c>
      <c r="D1363" s="11" t="s">
        <v>152</v>
      </c>
      <c r="E1363" s="12">
        <v>5.0614712945132396</v>
      </c>
      <c r="F1363" s="12">
        <v>5.4578709241883301</v>
      </c>
      <c r="G1363" s="12">
        <v>4.3092406575674804</v>
      </c>
      <c r="H1363" s="12">
        <v>4.8347624808114897</v>
      </c>
      <c r="I1363" s="12">
        <v>4.6659471984450702</v>
      </c>
      <c r="J1363" s="12">
        <v>3.9462819712736299</v>
      </c>
      <c r="K1363" s="12">
        <v>3.1362084263946199</v>
      </c>
      <c r="L1363" s="12">
        <v>2.69373998630219</v>
      </c>
      <c r="M1363" s="12">
        <v>3.3996734659776302</v>
      </c>
      <c r="N1363" s="12"/>
      <c r="O1363" s="12"/>
    </row>
    <row r="1364" spans="1:15" x14ac:dyDescent="0.3">
      <c r="A1364" s="11" t="str">
        <f t="shared" si="21"/>
        <v>DISTRIBUCION VOLUMEN X CRITERIO (Consumiciones)Light/Zero5-10MIL</v>
      </c>
      <c r="B1364" s="11" t="s">
        <v>47</v>
      </c>
      <c r="C1364" s="11" t="s">
        <v>112</v>
      </c>
      <c r="D1364" s="11" t="s">
        <v>153</v>
      </c>
      <c r="E1364" s="12">
        <v>6.9116357882984802</v>
      </c>
      <c r="F1364" s="12">
        <v>7.2807950939678401</v>
      </c>
      <c r="G1364" s="12">
        <v>6.25825653359255</v>
      </c>
      <c r="H1364" s="12">
        <v>5.6584007934276501</v>
      </c>
      <c r="I1364" s="12">
        <v>5.9136213752509201</v>
      </c>
      <c r="J1364" s="12">
        <v>6.8847952573770002</v>
      </c>
      <c r="K1364" s="12">
        <v>6.9179984743498304</v>
      </c>
      <c r="L1364" s="12">
        <v>6.4686572543905996</v>
      </c>
      <c r="M1364" s="12">
        <v>5.1936785380466102</v>
      </c>
      <c r="N1364" s="12"/>
      <c r="O1364" s="12"/>
    </row>
    <row r="1365" spans="1:15" x14ac:dyDescent="0.3">
      <c r="A1365" s="11" t="str">
        <f t="shared" si="21"/>
        <v>DISTRIBUCION VOLUMEN X CRITERIO (Consumiciones)Light/Zero10-30MIL</v>
      </c>
      <c r="B1365" s="11" t="s">
        <v>47</v>
      </c>
      <c r="C1365" s="11" t="s">
        <v>112</v>
      </c>
      <c r="D1365" s="11" t="s">
        <v>154</v>
      </c>
      <c r="E1365" s="12">
        <v>14.806257370015199</v>
      </c>
      <c r="F1365" s="12">
        <v>13.6277408674949</v>
      </c>
      <c r="G1365" s="12">
        <v>15.235011698466099</v>
      </c>
      <c r="H1365" s="12">
        <v>15.4128505170643</v>
      </c>
      <c r="I1365" s="12">
        <v>15.4601951306459</v>
      </c>
      <c r="J1365" s="12">
        <v>15.673531389538001</v>
      </c>
      <c r="K1365" s="12">
        <v>16.526974624124101</v>
      </c>
      <c r="L1365" s="12">
        <v>15.7431526360063</v>
      </c>
      <c r="M1365" s="12">
        <v>16.875386192623701</v>
      </c>
      <c r="N1365" s="12"/>
      <c r="O1365" s="12"/>
    </row>
    <row r="1366" spans="1:15" x14ac:dyDescent="0.3">
      <c r="A1366" s="11" t="str">
        <f t="shared" si="21"/>
        <v>DISTRIBUCION VOLUMEN X CRITERIO (Consumiciones)Light/Zero30-100MIL</v>
      </c>
      <c r="B1366" s="11" t="s">
        <v>47</v>
      </c>
      <c r="C1366" s="11" t="s">
        <v>112</v>
      </c>
      <c r="D1366" s="11" t="s">
        <v>155</v>
      </c>
      <c r="E1366" s="12">
        <v>24.3011739174955</v>
      </c>
      <c r="F1366" s="12">
        <v>27.3376740637637</v>
      </c>
      <c r="G1366" s="12">
        <v>24.121143633869099</v>
      </c>
      <c r="H1366" s="12">
        <v>25.858650098433301</v>
      </c>
      <c r="I1366" s="12">
        <v>27.7490462024215</v>
      </c>
      <c r="J1366" s="12">
        <v>27.562722751031</v>
      </c>
      <c r="K1366" s="12">
        <v>29.063520025244099</v>
      </c>
      <c r="L1366" s="12">
        <v>28.288953413038399</v>
      </c>
      <c r="M1366" s="12">
        <v>28.919017473747601</v>
      </c>
      <c r="N1366" s="12"/>
      <c r="O1366" s="12"/>
    </row>
    <row r="1367" spans="1:15" x14ac:dyDescent="0.3">
      <c r="A1367" s="11" t="str">
        <f t="shared" si="21"/>
        <v>DISTRIBUCION VOLUMEN X CRITERIO (Consumiciones)Light/Zero100-200MIL</v>
      </c>
      <c r="B1367" s="11" t="s">
        <v>47</v>
      </c>
      <c r="C1367" s="11" t="s">
        <v>112</v>
      </c>
      <c r="D1367" s="11" t="s">
        <v>156</v>
      </c>
      <c r="E1367" s="12">
        <v>8.4378375343108303</v>
      </c>
      <c r="F1367" s="12">
        <v>9.1420922057869092</v>
      </c>
      <c r="G1367" s="12">
        <v>9.8806099744099001</v>
      </c>
      <c r="H1367" s="12">
        <v>10.795635646983801</v>
      </c>
      <c r="I1367" s="12">
        <v>9.1400162113759702</v>
      </c>
      <c r="J1367" s="12">
        <v>9.9011736996730395</v>
      </c>
      <c r="K1367" s="12">
        <v>9.0918328501142796</v>
      </c>
      <c r="L1367" s="12">
        <v>9.06775944089887</v>
      </c>
      <c r="M1367" s="12">
        <v>9.5718592422530904</v>
      </c>
      <c r="N1367" s="12"/>
      <c r="O1367" s="12"/>
    </row>
    <row r="1368" spans="1:15" x14ac:dyDescent="0.3">
      <c r="A1368" s="11" t="str">
        <f t="shared" si="21"/>
        <v>DISTRIBUCION VOLUMEN X CRITERIO (Consumiciones)Light/Zero200-500MIL</v>
      </c>
      <c r="B1368" s="11" t="s">
        <v>47</v>
      </c>
      <c r="C1368" s="11" t="s">
        <v>112</v>
      </c>
      <c r="D1368" s="11" t="s">
        <v>157</v>
      </c>
      <c r="E1368" s="12">
        <v>15.4629773375128</v>
      </c>
      <c r="F1368" s="12">
        <v>11.130434379326999</v>
      </c>
      <c r="G1368" s="12">
        <v>11.2153874557377</v>
      </c>
      <c r="H1368" s="12">
        <v>11.103727589507599</v>
      </c>
      <c r="I1368" s="12">
        <v>10.887534640145599</v>
      </c>
      <c r="J1368" s="12">
        <v>10.632335450180801</v>
      </c>
      <c r="K1368" s="12">
        <v>10.184144818072699</v>
      </c>
      <c r="L1368" s="12">
        <v>13.688429255731601</v>
      </c>
      <c r="M1368" s="12">
        <v>11.475234065365999</v>
      </c>
      <c r="N1368" s="12"/>
      <c r="O1368" s="12"/>
    </row>
    <row r="1369" spans="1:15" x14ac:dyDescent="0.3">
      <c r="A1369" s="11" t="str">
        <f t="shared" si="21"/>
        <v>DISTRIBUCION VOLUMEN X CRITERIO (Consumiciones)Light/Zero&gt;500MIL</v>
      </c>
      <c r="B1369" s="11" t="s">
        <v>47</v>
      </c>
      <c r="C1369" s="11" t="s">
        <v>112</v>
      </c>
      <c r="D1369" s="11" t="s">
        <v>158</v>
      </c>
      <c r="E1369" s="12">
        <v>22.0879975689272</v>
      </c>
      <c r="F1369" s="12">
        <v>22.294437292986601</v>
      </c>
      <c r="G1369" s="12">
        <v>24.859077857915299</v>
      </c>
      <c r="H1369" s="12">
        <v>22.122193518345401</v>
      </c>
      <c r="I1369" s="12">
        <v>21.437431303233399</v>
      </c>
      <c r="J1369" s="12">
        <v>21.325327599945499</v>
      </c>
      <c r="K1369" s="12">
        <v>21.506413086430801</v>
      </c>
      <c r="L1369" s="12">
        <v>21.301243395330001</v>
      </c>
      <c r="M1369" s="12">
        <v>20.7528384613912</v>
      </c>
      <c r="N1369" s="12"/>
      <c r="O1369" s="12"/>
    </row>
    <row r="1370" spans="1:15" x14ac:dyDescent="0.3">
      <c r="A1370" s="11" t="str">
        <f t="shared" si="21"/>
        <v>DISTRIBUCION VOLUMEN X CRITERIO (Consumiciones)Light/ZeroDE 15 A 19 AÑOS</v>
      </c>
      <c r="B1370" s="11" t="s">
        <v>47</v>
      </c>
      <c r="C1370" s="11" t="s">
        <v>112</v>
      </c>
      <c r="D1370" s="11" t="s">
        <v>159</v>
      </c>
      <c r="E1370" s="12">
        <v>1.97560339161082</v>
      </c>
      <c r="F1370" s="12">
        <v>2.1391991262499799</v>
      </c>
      <c r="G1370" s="12">
        <v>1.41031893615051</v>
      </c>
      <c r="H1370" s="12">
        <v>1.7906063386793301</v>
      </c>
      <c r="I1370" s="12">
        <v>1.5713788581589501</v>
      </c>
      <c r="J1370" s="12">
        <v>2.7136740884182902</v>
      </c>
      <c r="K1370" s="12">
        <v>2.5253939694840999</v>
      </c>
      <c r="L1370" s="12">
        <v>1.33603167567857</v>
      </c>
      <c r="M1370" s="12">
        <v>1.19204934910769</v>
      </c>
      <c r="N1370" s="12"/>
      <c r="O1370" s="12"/>
    </row>
    <row r="1371" spans="1:15" x14ac:dyDescent="0.3">
      <c r="A1371" s="11" t="str">
        <f t="shared" si="21"/>
        <v>DISTRIBUCION VOLUMEN X CRITERIO (Consumiciones)Light/ZeroDE 20 A 24 AÑOS</v>
      </c>
      <c r="B1371" s="11" t="s">
        <v>47</v>
      </c>
      <c r="C1371" s="11" t="s">
        <v>112</v>
      </c>
      <c r="D1371" s="11" t="s">
        <v>160</v>
      </c>
      <c r="E1371" s="12">
        <v>6.4724497682883699</v>
      </c>
      <c r="F1371" s="12">
        <v>3.0978241178078498</v>
      </c>
      <c r="G1371" s="12">
        <v>2.5097012236846501</v>
      </c>
      <c r="H1371" s="12">
        <v>4.1668915788736696</v>
      </c>
      <c r="I1371" s="12">
        <v>2.8584891167346398</v>
      </c>
      <c r="J1371" s="12">
        <v>2.2435086453489101</v>
      </c>
      <c r="K1371" s="12">
        <v>2.37937737840033</v>
      </c>
      <c r="L1371" s="12">
        <v>2.8638160235618799</v>
      </c>
      <c r="M1371" s="12">
        <v>1.7778715760488299</v>
      </c>
      <c r="N1371" s="12"/>
      <c r="O1371" s="12"/>
    </row>
    <row r="1372" spans="1:15" x14ac:dyDescent="0.3">
      <c r="A1372" s="11" t="str">
        <f t="shared" si="21"/>
        <v>DISTRIBUCION VOLUMEN X CRITERIO (Consumiciones)Light/ZeroDE 25 A 34 AÑOS</v>
      </c>
      <c r="B1372" s="11" t="s">
        <v>47</v>
      </c>
      <c r="C1372" s="11" t="s">
        <v>112</v>
      </c>
      <c r="D1372" s="11" t="s">
        <v>161</v>
      </c>
      <c r="E1372" s="12">
        <v>8.6363531265379994</v>
      </c>
      <c r="F1372" s="12">
        <v>11.573387726281799</v>
      </c>
      <c r="G1372" s="12">
        <v>10.5171037986792</v>
      </c>
      <c r="H1372" s="12">
        <v>8.4132937454451397</v>
      </c>
      <c r="I1372" s="12">
        <v>8.5613974036335598</v>
      </c>
      <c r="J1372" s="12">
        <v>9.5846915228654801</v>
      </c>
      <c r="K1372" s="12">
        <v>7.7476076676224901</v>
      </c>
      <c r="L1372" s="12">
        <v>8.58045742674447</v>
      </c>
      <c r="M1372" s="12">
        <v>8.7215740471594501</v>
      </c>
      <c r="N1372" s="12"/>
      <c r="O1372" s="12"/>
    </row>
    <row r="1373" spans="1:15" x14ac:dyDescent="0.3">
      <c r="A1373" s="11" t="str">
        <f t="shared" si="21"/>
        <v>DISTRIBUCION VOLUMEN X CRITERIO (Consumiciones)Light/ZeroDE 35 A 49 AÑOS</v>
      </c>
      <c r="B1373" s="11" t="s">
        <v>47</v>
      </c>
      <c r="C1373" s="11" t="s">
        <v>112</v>
      </c>
      <c r="D1373" s="11" t="s">
        <v>162</v>
      </c>
      <c r="E1373" s="12">
        <v>34.854193435442802</v>
      </c>
      <c r="F1373" s="12">
        <v>34.578344019939998</v>
      </c>
      <c r="G1373" s="12">
        <v>36.149762669672697</v>
      </c>
      <c r="H1373" s="12">
        <v>32.441136352905502</v>
      </c>
      <c r="I1373" s="12">
        <v>33.807873975649002</v>
      </c>
      <c r="J1373" s="12">
        <v>35.246485224570399</v>
      </c>
      <c r="K1373" s="12">
        <v>34.023562176034602</v>
      </c>
      <c r="L1373" s="12">
        <v>33.700849326112802</v>
      </c>
      <c r="M1373" s="12">
        <v>31.8666919631901</v>
      </c>
      <c r="N1373" s="12"/>
      <c r="O1373" s="12"/>
    </row>
    <row r="1374" spans="1:15" x14ac:dyDescent="0.3">
      <c r="A1374" s="11" t="str">
        <f t="shared" si="21"/>
        <v>DISTRIBUCION VOLUMEN X CRITERIO (Consumiciones)Light/ZeroDE 50 A 59 AÑOS</v>
      </c>
      <c r="B1374" s="11" t="s">
        <v>47</v>
      </c>
      <c r="C1374" s="11" t="s">
        <v>112</v>
      </c>
      <c r="D1374" s="11" t="s">
        <v>163</v>
      </c>
      <c r="E1374" s="12">
        <v>25.246286503251898</v>
      </c>
      <c r="F1374" s="12">
        <v>25.588260955136501</v>
      </c>
      <c r="G1374" s="12">
        <v>25.777050437689599</v>
      </c>
      <c r="H1374" s="12">
        <v>26.0051321312773</v>
      </c>
      <c r="I1374" s="12">
        <v>26.923921115953799</v>
      </c>
      <c r="J1374" s="12">
        <v>24.981288395073001</v>
      </c>
      <c r="K1374" s="12">
        <v>25.4568193233582</v>
      </c>
      <c r="L1374" s="12">
        <v>26.830848462286799</v>
      </c>
      <c r="M1374" s="12">
        <v>26.396968594598299</v>
      </c>
      <c r="N1374" s="12"/>
      <c r="O1374" s="12"/>
    </row>
    <row r="1375" spans="1:15" x14ac:dyDescent="0.3">
      <c r="A1375" s="11" t="str">
        <f t="shared" si="21"/>
        <v>DISTRIBUCION VOLUMEN X CRITERIO (Consumiciones)Light/ZeroDE 60 A 75 AÑOS</v>
      </c>
      <c r="B1375" s="11" t="s">
        <v>47</v>
      </c>
      <c r="C1375" s="11" t="s">
        <v>112</v>
      </c>
      <c r="D1375" s="11" t="s">
        <v>164</v>
      </c>
      <c r="E1375" s="12">
        <v>22.815081569759599</v>
      </c>
      <c r="F1375" s="12">
        <v>23.0229970982247</v>
      </c>
      <c r="G1375" s="12">
        <v>23.6360592168827</v>
      </c>
      <c r="H1375" s="12">
        <v>27.1829373479964</v>
      </c>
      <c r="I1375" s="12">
        <v>26.276951412554101</v>
      </c>
      <c r="J1375" s="12">
        <v>25.2303617991614</v>
      </c>
      <c r="K1375" s="12">
        <v>27.8672308001847</v>
      </c>
      <c r="L1375" s="12">
        <v>26.688008654714299</v>
      </c>
      <c r="M1375" s="12">
        <v>30.044837507549801</v>
      </c>
      <c r="N1375" s="12"/>
      <c r="O1375" s="12"/>
    </row>
    <row r="1376" spans="1:15" x14ac:dyDescent="0.3">
      <c r="A1376" s="11" t="str">
        <f t="shared" si="21"/>
        <v>DISTRIBUCION VOLUMEN X CRITERIO (Consumiciones)Light/ZeroNIVEL ALTO</v>
      </c>
      <c r="B1376" s="11" t="s">
        <v>47</v>
      </c>
      <c r="C1376" s="11" t="s">
        <v>112</v>
      </c>
      <c r="D1376" s="11" t="s">
        <v>165</v>
      </c>
      <c r="E1376" s="12">
        <v>25.043344773028299</v>
      </c>
      <c r="F1376" s="12">
        <v>23.2941454052906</v>
      </c>
      <c r="G1376" s="12">
        <v>20.5974627973909</v>
      </c>
      <c r="H1376" s="12">
        <v>22.8523493421146</v>
      </c>
      <c r="I1376" s="12">
        <v>25.097756294639598</v>
      </c>
      <c r="J1376" s="12">
        <v>23.3397536771846</v>
      </c>
      <c r="K1376" s="12">
        <v>24.044492822641001</v>
      </c>
      <c r="L1376" s="12">
        <v>23.553309893482002</v>
      </c>
      <c r="M1376" s="12">
        <v>23.261467418832101</v>
      </c>
      <c r="N1376" s="12"/>
      <c r="O1376" s="12"/>
    </row>
    <row r="1377" spans="1:15" x14ac:dyDescent="0.3">
      <c r="A1377" s="11" t="str">
        <f t="shared" si="21"/>
        <v>DISTRIBUCION VOLUMEN X CRITERIO (Consumiciones)Light/ZeroNIVEL MEDIO ALTO</v>
      </c>
      <c r="B1377" s="11" t="s">
        <v>47</v>
      </c>
      <c r="C1377" s="11" t="s">
        <v>112</v>
      </c>
      <c r="D1377" s="11" t="s">
        <v>166</v>
      </c>
      <c r="E1377" s="12">
        <v>17.459429820939601</v>
      </c>
      <c r="F1377" s="12">
        <v>19.230283160050998</v>
      </c>
      <c r="G1377" s="12">
        <v>20.167037306537001</v>
      </c>
      <c r="H1377" s="12">
        <v>17.288324006834699</v>
      </c>
      <c r="I1377" s="12">
        <v>16.6862419738836</v>
      </c>
      <c r="J1377" s="12">
        <v>19.692818682993298</v>
      </c>
      <c r="K1377" s="12">
        <v>17.792265503660001</v>
      </c>
      <c r="L1377" s="12">
        <v>17.712033302550999</v>
      </c>
      <c r="M1377" s="12">
        <v>15.169898645649701</v>
      </c>
      <c r="N1377" s="12"/>
      <c r="O1377" s="12"/>
    </row>
    <row r="1378" spans="1:15" x14ac:dyDescent="0.3">
      <c r="A1378" s="11" t="str">
        <f t="shared" si="21"/>
        <v>DISTRIBUCION VOLUMEN X CRITERIO (Consumiciones)Light/ZeroNIVEL MEDIO</v>
      </c>
      <c r="B1378" s="11" t="s">
        <v>47</v>
      </c>
      <c r="C1378" s="11" t="s">
        <v>112</v>
      </c>
      <c r="D1378" s="11" t="s">
        <v>167</v>
      </c>
      <c r="E1378" s="12">
        <v>23.302419181693001</v>
      </c>
      <c r="F1378" s="12">
        <v>26.3991841057729</v>
      </c>
      <c r="G1378" s="12">
        <v>25.228215343468399</v>
      </c>
      <c r="H1378" s="12">
        <v>25.4697763706797</v>
      </c>
      <c r="I1378" s="12">
        <v>23.274163225639398</v>
      </c>
      <c r="J1378" s="12">
        <v>22.373854756479599</v>
      </c>
      <c r="K1378" s="12">
        <v>23.5427941978974</v>
      </c>
      <c r="L1378" s="12">
        <v>22.168565884218498</v>
      </c>
      <c r="M1378" s="12">
        <v>24.1286711144453</v>
      </c>
      <c r="N1378" s="12"/>
      <c r="O1378" s="12"/>
    </row>
    <row r="1379" spans="1:15" x14ac:dyDescent="0.3">
      <c r="A1379" s="11" t="str">
        <f t="shared" si="21"/>
        <v>DISTRIBUCION VOLUMEN X CRITERIO (Consumiciones)Light/ZeroNIVEL MEDIO BAJO</v>
      </c>
      <c r="B1379" s="11" t="s">
        <v>47</v>
      </c>
      <c r="C1379" s="11" t="s">
        <v>112</v>
      </c>
      <c r="D1379" s="11" t="s">
        <v>168</v>
      </c>
      <c r="E1379" s="12">
        <v>13.808617426432001</v>
      </c>
      <c r="F1379" s="12">
        <v>12.9505295283391</v>
      </c>
      <c r="G1379" s="12">
        <v>13.2730381410575</v>
      </c>
      <c r="H1379" s="12">
        <v>12.537890140228701</v>
      </c>
      <c r="I1379" s="12">
        <v>14.0744619902647</v>
      </c>
      <c r="J1379" s="12">
        <v>13.690021099364699</v>
      </c>
      <c r="K1379" s="12">
        <v>15.970995276853399</v>
      </c>
      <c r="L1379" s="12">
        <v>15.147986771121101</v>
      </c>
      <c r="M1379" s="12">
        <v>14.512966498932199</v>
      </c>
      <c r="N1379" s="12"/>
      <c r="O1379" s="12"/>
    </row>
    <row r="1380" spans="1:15" x14ac:dyDescent="0.3">
      <c r="A1380" s="11" t="str">
        <f t="shared" si="21"/>
        <v>DISTRIBUCION VOLUMEN X CRITERIO (Consumiciones)Light/ZeroNIVEL BAJO</v>
      </c>
      <c r="B1380" s="11" t="s">
        <v>47</v>
      </c>
      <c r="C1380" s="11" t="s">
        <v>112</v>
      </c>
      <c r="D1380" s="11" t="s">
        <v>169</v>
      </c>
      <c r="E1380" s="12">
        <v>20.386155767026601</v>
      </c>
      <c r="F1380" s="12">
        <v>18.125878090654499</v>
      </c>
      <c r="G1380" s="12">
        <v>20.734241764995399</v>
      </c>
      <c r="H1380" s="12">
        <v>21.8516601401423</v>
      </c>
      <c r="I1380" s="12">
        <v>20.8673934908355</v>
      </c>
      <c r="J1380" s="12">
        <v>20.9035614594153</v>
      </c>
      <c r="K1380" s="12">
        <v>18.649466673807598</v>
      </c>
      <c r="L1380" s="12">
        <v>21.418091294073101</v>
      </c>
      <c r="M1380" s="12">
        <v>22.9270050250731</v>
      </c>
      <c r="N1380" s="12"/>
      <c r="O1380" s="12"/>
    </row>
    <row r="1381" spans="1:15" x14ac:dyDescent="0.3">
      <c r="A1381" s="11" t="str">
        <f t="shared" si="21"/>
        <v>DISTRIBUCION VOLUMEN X CRITERIO (Consumiciones)Light/ZeroHOMBRE</v>
      </c>
      <c r="B1381" s="11" t="s">
        <v>47</v>
      </c>
      <c r="C1381" s="11" t="s">
        <v>112</v>
      </c>
      <c r="D1381" s="11" t="s">
        <v>170</v>
      </c>
      <c r="E1381" s="12">
        <v>51.156262489801698</v>
      </c>
      <c r="F1381" s="12">
        <v>50.774270519893399</v>
      </c>
      <c r="G1381" s="12">
        <v>49.7796760486723</v>
      </c>
      <c r="H1381" s="12">
        <v>51.550203473011898</v>
      </c>
      <c r="I1381" s="12">
        <v>51.415779355534198</v>
      </c>
      <c r="J1381" s="12">
        <v>54.131847186140902</v>
      </c>
      <c r="K1381" s="12">
        <v>53.610478640173802</v>
      </c>
      <c r="L1381" s="12">
        <v>50.128442706737196</v>
      </c>
      <c r="M1381" s="12">
        <v>51.8576757252589</v>
      </c>
      <c r="N1381" s="12"/>
      <c r="O1381" s="12"/>
    </row>
    <row r="1382" spans="1:15" x14ac:dyDescent="0.3">
      <c r="A1382" s="11" t="str">
        <f t="shared" si="21"/>
        <v>DISTRIBUCION VOLUMEN X CRITERIO (Consumiciones)Light/ZeroMUJER</v>
      </c>
      <c r="B1382" s="11" t="s">
        <v>47</v>
      </c>
      <c r="C1382" s="11" t="s">
        <v>112</v>
      </c>
      <c r="D1382" s="11" t="s">
        <v>171</v>
      </c>
      <c r="E1382" s="12">
        <v>48.843704479317701</v>
      </c>
      <c r="F1382" s="12">
        <v>49.2257439730408</v>
      </c>
      <c r="G1382" s="12">
        <v>50.220308462825002</v>
      </c>
      <c r="H1382" s="12">
        <v>48.449796526988102</v>
      </c>
      <c r="I1382" s="12">
        <v>48.584237619728697</v>
      </c>
      <c r="J1382" s="12">
        <v>45.868152813859098</v>
      </c>
      <c r="K1382" s="12">
        <v>46.389521359826198</v>
      </c>
      <c r="L1382" s="12">
        <v>49.871557293262804</v>
      </c>
      <c r="M1382" s="12">
        <v>48.1423242747411</v>
      </c>
      <c r="N1382" s="12"/>
      <c r="O1382" s="12"/>
    </row>
    <row r="1383" spans="1:15" x14ac:dyDescent="0.3">
      <c r="A1383" s="11" t="str">
        <f t="shared" si="21"/>
        <v>DISTRIBUCION VOLUMEN X CRITERIO (Consumiciones)Otra Variedad ColaT.ESPAÑA</v>
      </c>
      <c r="B1383" s="11" t="s">
        <v>47</v>
      </c>
      <c r="C1383" s="11" t="s">
        <v>113</v>
      </c>
      <c r="D1383" s="11" t="s">
        <v>142</v>
      </c>
      <c r="E1383" s="12" t="s">
        <v>134</v>
      </c>
      <c r="F1383" s="12" t="s">
        <v>134</v>
      </c>
      <c r="G1383" s="12" t="s">
        <v>134</v>
      </c>
      <c r="H1383" s="12" t="s">
        <v>134</v>
      </c>
      <c r="I1383" s="12" t="s">
        <v>134</v>
      </c>
      <c r="J1383" s="12" t="s">
        <v>134</v>
      </c>
      <c r="K1383" s="12" t="s">
        <v>134</v>
      </c>
      <c r="L1383" s="12" t="s">
        <v>134</v>
      </c>
      <c r="M1383" s="12" t="s">
        <v>134</v>
      </c>
      <c r="N1383" s="12"/>
      <c r="O1383" s="12"/>
    </row>
    <row r="1384" spans="1:15" x14ac:dyDescent="0.3">
      <c r="A1384" s="11" t="str">
        <f t="shared" si="21"/>
        <v>DISTRIBUCION VOLUMEN X CRITERIO (Consumiciones)Otra Variedad ColaBCN AM</v>
      </c>
      <c r="B1384" s="11" t="s">
        <v>47</v>
      </c>
      <c r="C1384" s="11" t="s">
        <v>113</v>
      </c>
      <c r="D1384" s="11" t="s">
        <v>143</v>
      </c>
      <c r="E1384" s="12" t="s">
        <v>134</v>
      </c>
      <c r="F1384" s="12" t="s">
        <v>134</v>
      </c>
      <c r="G1384" s="12" t="s">
        <v>134</v>
      </c>
      <c r="H1384" s="12" t="s">
        <v>134</v>
      </c>
      <c r="I1384" s="12" t="s">
        <v>134</v>
      </c>
      <c r="J1384" s="12" t="s">
        <v>134</v>
      </c>
      <c r="K1384" s="12" t="s">
        <v>134</v>
      </c>
      <c r="L1384" s="12" t="s">
        <v>134</v>
      </c>
      <c r="M1384" s="12" t="s">
        <v>134</v>
      </c>
      <c r="N1384" s="12"/>
      <c r="O1384" s="12"/>
    </row>
    <row r="1385" spans="1:15" x14ac:dyDescent="0.3">
      <c r="A1385" s="11" t="str">
        <f t="shared" si="21"/>
        <v>DISTRIBUCION VOLUMEN X CRITERIO (Consumiciones)Otra Variedad ColaREST.CAT ARAGON</v>
      </c>
      <c r="B1385" s="11" t="s">
        <v>47</v>
      </c>
      <c r="C1385" s="11" t="s">
        <v>113</v>
      </c>
      <c r="D1385" s="11" t="s">
        <v>144</v>
      </c>
      <c r="E1385" s="12" t="s">
        <v>134</v>
      </c>
      <c r="F1385" s="12" t="s">
        <v>134</v>
      </c>
      <c r="G1385" s="12" t="s">
        <v>134</v>
      </c>
      <c r="H1385" s="12" t="s">
        <v>134</v>
      </c>
      <c r="I1385" s="12" t="s">
        <v>134</v>
      </c>
      <c r="J1385" s="12" t="s">
        <v>134</v>
      </c>
      <c r="K1385" s="12" t="s">
        <v>134</v>
      </c>
      <c r="L1385" s="12" t="s">
        <v>134</v>
      </c>
      <c r="M1385" s="12" t="s">
        <v>134</v>
      </c>
      <c r="N1385" s="12"/>
      <c r="O1385" s="12"/>
    </row>
    <row r="1386" spans="1:15" x14ac:dyDescent="0.3">
      <c r="A1386" s="11" t="str">
        <f t="shared" si="21"/>
        <v>DISTRIBUCION VOLUMEN X CRITERIO (Consumiciones)Otra Variedad ColaLEVANTE</v>
      </c>
      <c r="B1386" s="11" t="s">
        <v>47</v>
      </c>
      <c r="C1386" s="11" t="s">
        <v>113</v>
      </c>
      <c r="D1386" s="11" t="s">
        <v>145</v>
      </c>
      <c r="E1386" s="12" t="s">
        <v>134</v>
      </c>
      <c r="F1386" s="12" t="s">
        <v>134</v>
      </c>
      <c r="G1386" s="12" t="s">
        <v>134</v>
      </c>
      <c r="H1386" s="12" t="s">
        <v>134</v>
      </c>
      <c r="I1386" s="12" t="s">
        <v>134</v>
      </c>
      <c r="J1386" s="12" t="s">
        <v>134</v>
      </c>
      <c r="K1386" s="12" t="s">
        <v>134</v>
      </c>
      <c r="L1386" s="12" t="s">
        <v>134</v>
      </c>
      <c r="M1386" s="12" t="s">
        <v>134</v>
      </c>
      <c r="N1386" s="12"/>
      <c r="O1386" s="12"/>
    </row>
    <row r="1387" spans="1:15" x14ac:dyDescent="0.3">
      <c r="A1387" s="11" t="str">
        <f t="shared" si="21"/>
        <v>DISTRIBUCION VOLUMEN X CRITERIO (Consumiciones)Otra Variedad ColaANDALUCIA</v>
      </c>
      <c r="B1387" s="11" t="s">
        <v>47</v>
      </c>
      <c r="C1387" s="11" t="s">
        <v>113</v>
      </c>
      <c r="D1387" s="11" t="s">
        <v>146</v>
      </c>
      <c r="E1387" s="12" t="s">
        <v>134</v>
      </c>
      <c r="F1387" s="12" t="s">
        <v>134</v>
      </c>
      <c r="G1387" s="12" t="s">
        <v>134</v>
      </c>
      <c r="H1387" s="12" t="s">
        <v>134</v>
      </c>
      <c r="I1387" s="12" t="s">
        <v>134</v>
      </c>
      <c r="J1387" s="12" t="s">
        <v>134</v>
      </c>
      <c r="K1387" s="12" t="s">
        <v>134</v>
      </c>
      <c r="L1387" s="12" t="s">
        <v>134</v>
      </c>
      <c r="M1387" s="12" t="s">
        <v>134</v>
      </c>
      <c r="N1387" s="12"/>
      <c r="O1387" s="12"/>
    </row>
    <row r="1388" spans="1:15" x14ac:dyDescent="0.3">
      <c r="A1388" s="11" t="str">
        <f t="shared" si="21"/>
        <v>DISTRIBUCION VOLUMEN X CRITERIO (Consumiciones)Otra Variedad ColaMDD AM</v>
      </c>
      <c r="B1388" s="11" t="s">
        <v>47</v>
      </c>
      <c r="C1388" s="11" t="s">
        <v>113</v>
      </c>
      <c r="D1388" s="11" t="s">
        <v>147</v>
      </c>
      <c r="E1388" s="12" t="s">
        <v>134</v>
      </c>
      <c r="F1388" s="12" t="s">
        <v>134</v>
      </c>
      <c r="G1388" s="12" t="s">
        <v>134</v>
      </c>
      <c r="H1388" s="12" t="s">
        <v>134</v>
      </c>
      <c r="I1388" s="12" t="s">
        <v>134</v>
      </c>
      <c r="J1388" s="12" t="s">
        <v>134</v>
      </c>
      <c r="K1388" s="12" t="s">
        <v>134</v>
      </c>
      <c r="L1388" s="12" t="s">
        <v>134</v>
      </c>
      <c r="M1388" s="12" t="s">
        <v>134</v>
      </c>
      <c r="N1388" s="12"/>
      <c r="O1388" s="12"/>
    </row>
    <row r="1389" spans="1:15" x14ac:dyDescent="0.3">
      <c r="A1389" s="11" t="str">
        <f t="shared" si="21"/>
        <v>DISTRIBUCION VOLUMEN X CRITERIO (Consumiciones)Otra Variedad ColaRTO CENTRO</v>
      </c>
      <c r="B1389" s="11" t="s">
        <v>47</v>
      </c>
      <c r="C1389" s="11" t="s">
        <v>113</v>
      </c>
      <c r="D1389" s="11" t="s">
        <v>148</v>
      </c>
      <c r="E1389" s="12" t="s">
        <v>134</v>
      </c>
      <c r="F1389" s="12" t="s">
        <v>134</v>
      </c>
      <c r="G1389" s="12" t="s">
        <v>134</v>
      </c>
      <c r="H1389" s="12" t="s">
        <v>134</v>
      </c>
      <c r="I1389" s="12" t="s">
        <v>134</v>
      </c>
      <c r="J1389" s="12" t="s">
        <v>134</v>
      </c>
      <c r="K1389" s="12" t="s">
        <v>134</v>
      </c>
      <c r="L1389" s="12" t="s">
        <v>134</v>
      </c>
      <c r="M1389" s="12" t="s">
        <v>134</v>
      </c>
      <c r="N1389" s="12"/>
      <c r="O1389" s="12"/>
    </row>
    <row r="1390" spans="1:15" x14ac:dyDescent="0.3">
      <c r="A1390" s="11" t="str">
        <f t="shared" si="21"/>
        <v>DISTRIBUCION VOLUMEN X CRITERIO (Consumiciones)Otra Variedad ColaNORTE-CENTRO</v>
      </c>
      <c r="B1390" s="11" t="s">
        <v>47</v>
      </c>
      <c r="C1390" s="11" t="s">
        <v>113</v>
      </c>
      <c r="D1390" s="11" t="s">
        <v>149</v>
      </c>
      <c r="E1390" s="12" t="s">
        <v>134</v>
      </c>
      <c r="F1390" s="12" t="s">
        <v>134</v>
      </c>
      <c r="G1390" s="12" t="s">
        <v>134</v>
      </c>
      <c r="H1390" s="12" t="s">
        <v>134</v>
      </c>
      <c r="I1390" s="12" t="s">
        <v>134</v>
      </c>
      <c r="J1390" s="12" t="s">
        <v>134</v>
      </c>
      <c r="K1390" s="12" t="s">
        <v>134</v>
      </c>
      <c r="L1390" s="12" t="s">
        <v>134</v>
      </c>
      <c r="M1390" s="12" t="s">
        <v>134</v>
      </c>
      <c r="N1390" s="12"/>
      <c r="O1390" s="12"/>
    </row>
    <row r="1391" spans="1:15" x14ac:dyDescent="0.3">
      <c r="A1391" s="11" t="str">
        <f t="shared" si="21"/>
        <v>DISTRIBUCION VOLUMEN X CRITERIO (Consumiciones)Otra Variedad ColaNOROESTE</v>
      </c>
      <c r="B1391" s="11" t="s">
        <v>47</v>
      </c>
      <c r="C1391" s="11" t="s">
        <v>113</v>
      </c>
      <c r="D1391" s="11" t="s">
        <v>150</v>
      </c>
      <c r="E1391" s="12" t="s">
        <v>134</v>
      </c>
      <c r="F1391" s="12" t="s">
        <v>134</v>
      </c>
      <c r="G1391" s="12" t="s">
        <v>134</v>
      </c>
      <c r="H1391" s="12" t="s">
        <v>134</v>
      </c>
      <c r="I1391" s="12" t="s">
        <v>134</v>
      </c>
      <c r="J1391" s="12" t="s">
        <v>134</v>
      </c>
      <c r="K1391" s="12" t="s">
        <v>134</v>
      </c>
      <c r="L1391" s="12" t="s">
        <v>134</v>
      </c>
      <c r="M1391" s="12" t="s">
        <v>134</v>
      </c>
      <c r="N1391" s="12"/>
      <c r="O1391" s="12"/>
    </row>
    <row r="1392" spans="1:15" x14ac:dyDescent="0.3">
      <c r="A1392" s="11" t="str">
        <f t="shared" si="21"/>
        <v>DISTRIBUCION VOLUMEN X CRITERIO (Consumiciones)Otra Variedad Cola&lt;2MIL</v>
      </c>
      <c r="B1392" s="11" t="s">
        <v>47</v>
      </c>
      <c r="C1392" s="11" t="s">
        <v>113</v>
      </c>
      <c r="D1392" s="11" t="s">
        <v>151</v>
      </c>
      <c r="E1392" s="12" t="s">
        <v>134</v>
      </c>
      <c r="F1392" s="12" t="s">
        <v>134</v>
      </c>
      <c r="G1392" s="12" t="s">
        <v>134</v>
      </c>
      <c r="H1392" s="12" t="s">
        <v>134</v>
      </c>
      <c r="I1392" s="12" t="s">
        <v>134</v>
      </c>
      <c r="J1392" s="12" t="s">
        <v>134</v>
      </c>
      <c r="K1392" s="12" t="s">
        <v>134</v>
      </c>
      <c r="L1392" s="12" t="s">
        <v>134</v>
      </c>
      <c r="M1392" s="12" t="s">
        <v>134</v>
      </c>
      <c r="N1392" s="12"/>
      <c r="O1392" s="12"/>
    </row>
    <row r="1393" spans="1:15" x14ac:dyDescent="0.3">
      <c r="A1393" s="11" t="str">
        <f t="shared" si="21"/>
        <v>DISTRIBUCION VOLUMEN X CRITERIO (Consumiciones)Otra Variedad Cola2-5MIL</v>
      </c>
      <c r="B1393" s="11" t="s">
        <v>47</v>
      </c>
      <c r="C1393" s="11" t="s">
        <v>113</v>
      </c>
      <c r="D1393" s="11" t="s">
        <v>152</v>
      </c>
      <c r="E1393" s="12" t="s">
        <v>134</v>
      </c>
      <c r="F1393" s="12" t="s">
        <v>134</v>
      </c>
      <c r="G1393" s="12" t="s">
        <v>134</v>
      </c>
      <c r="H1393" s="12" t="s">
        <v>134</v>
      </c>
      <c r="I1393" s="12" t="s">
        <v>134</v>
      </c>
      <c r="J1393" s="12" t="s">
        <v>134</v>
      </c>
      <c r="K1393" s="12" t="s">
        <v>134</v>
      </c>
      <c r="L1393" s="12" t="s">
        <v>134</v>
      </c>
      <c r="M1393" s="12" t="s">
        <v>134</v>
      </c>
      <c r="N1393" s="12"/>
      <c r="O1393" s="12"/>
    </row>
    <row r="1394" spans="1:15" x14ac:dyDescent="0.3">
      <c r="A1394" s="11" t="str">
        <f t="shared" si="21"/>
        <v>DISTRIBUCION VOLUMEN X CRITERIO (Consumiciones)Otra Variedad Cola5-10MIL</v>
      </c>
      <c r="B1394" s="11" t="s">
        <v>47</v>
      </c>
      <c r="C1394" s="11" t="s">
        <v>113</v>
      </c>
      <c r="D1394" s="11" t="s">
        <v>153</v>
      </c>
      <c r="E1394" s="12" t="s">
        <v>134</v>
      </c>
      <c r="F1394" s="12" t="s">
        <v>134</v>
      </c>
      <c r="G1394" s="12" t="s">
        <v>134</v>
      </c>
      <c r="H1394" s="12" t="s">
        <v>134</v>
      </c>
      <c r="I1394" s="12" t="s">
        <v>134</v>
      </c>
      <c r="J1394" s="12" t="s">
        <v>134</v>
      </c>
      <c r="K1394" s="12" t="s">
        <v>134</v>
      </c>
      <c r="L1394" s="12" t="s">
        <v>134</v>
      </c>
      <c r="M1394" s="12" t="s">
        <v>134</v>
      </c>
      <c r="N1394" s="12"/>
      <c r="O1394" s="12"/>
    </row>
    <row r="1395" spans="1:15" x14ac:dyDescent="0.3">
      <c r="A1395" s="11" t="str">
        <f t="shared" si="21"/>
        <v>DISTRIBUCION VOLUMEN X CRITERIO (Consumiciones)Otra Variedad Cola10-30MIL</v>
      </c>
      <c r="B1395" s="11" t="s">
        <v>47</v>
      </c>
      <c r="C1395" s="11" t="s">
        <v>113</v>
      </c>
      <c r="D1395" s="11" t="s">
        <v>154</v>
      </c>
      <c r="E1395" s="12" t="s">
        <v>134</v>
      </c>
      <c r="F1395" s="12" t="s">
        <v>134</v>
      </c>
      <c r="G1395" s="12" t="s">
        <v>134</v>
      </c>
      <c r="H1395" s="12" t="s">
        <v>134</v>
      </c>
      <c r="I1395" s="12" t="s">
        <v>134</v>
      </c>
      <c r="J1395" s="12" t="s">
        <v>134</v>
      </c>
      <c r="K1395" s="12" t="s">
        <v>134</v>
      </c>
      <c r="L1395" s="12" t="s">
        <v>134</v>
      </c>
      <c r="M1395" s="12" t="s">
        <v>134</v>
      </c>
      <c r="N1395" s="12"/>
      <c r="O1395" s="12"/>
    </row>
    <row r="1396" spans="1:15" x14ac:dyDescent="0.3">
      <c r="A1396" s="11" t="str">
        <f t="shared" si="21"/>
        <v>DISTRIBUCION VOLUMEN X CRITERIO (Consumiciones)Otra Variedad Cola30-100MIL</v>
      </c>
      <c r="B1396" s="11" t="s">
        <v>47</v>
      </c>
      <c r="C1396" s="11" t="s">
        <v>113</v>
      </c>
      <c r="D1396" s="11" t="s">
        <v>155</v>
      </c>
      <c r="E1396" s="12" t="s">
        <v>134</v>
      </c>
      <c r="F1396" s="12" t="s">
        <v>134</v>
      </c>
      <c r="G1396" s="12" t="s">
        <v>134</v>
      </c>
      <c r="H1396" s="12" t="s">
        <v>134</v>
      </c>
      <c r="I1396" s="12" t="s">
        <v>134</v>
      </c>
      <c r="J1396" s="12" t="s">
        <v>134</v>
      </c>
      <c r="K1396" s="12" t="s">
        <v>134</v>
      </c>
      <c r="L1396" s="12" t="s">
        <v>134</v>
      </c>
      <c r="M1396" s="12" t="s">
        <v>134</v>
      </c>
      <c r="N1396" s="12"/>
      <c r="O1396" s="12"/>
    </row>
    <row r="1397" spans="1:15" x14ac:dyDescent="0.3">
      <c r="A1397" s="11" t="str">
        <f t="shared" si="21"/>
        <v>DISTRIBUCION VOLUMEN X CRITERIO (Consumiciones)Otra Variedad Cola100-200MIL</v>
      </c>
      <c r="B1397" s="11" t="s">
        <v>47</v>
      </c>
      <c r="C1397" s="11" t="s">
        <v>113</v>
      </c>
      <c r="D1397" s="11" t="s">
        <v>156</v>
      </c>
      <c r="E1397" s="12" t="s">
        <v>134</v>
      </c>
      <c r="F1397" s="12" t="s">
        <v>134</v>
      </c>
      <c r="G1397" s="12" t="s">
        <v>134</v>
      </c>
      <c r="H1397" s="12" t="s">
        <v>134</v>
      </c>
      <c r="I1397" s="12" t="s">
        <v>134</v>
      </c>
      <c r="J1397" s="12" t="s">
        <v>134</v>
      </c>
      <c r="K1397" s="12" t="s">
        <v>134</v>
      </c>
      <c r="L1397" s="12" t="s">
        <v>134</v>
      </c>
      <c r="M1397" s="12" t="s">
        <v>134</v>
      </c>
      <c r="N1397" s="12"/>
      <c r="O1397" s="12"/>
    </row>
    <row r="1398" spans="1:15" x14ac:dyDescent="0.3">
      <c r="A1398" s="11" t="str">
        <f t="shared" si="21"/>
        <v>DISTRIBUCION VOLUMEN X CRITERIO (Consumiciones)Otra Variedad Cola200-500MIL</v>
      </c>
      <c r="B1398" s="11" t="s">
        <v>47</v>
      </c>
      <c r="C1398" s="11" t="s">
        <v>113</v>
      </c>
      <c r="D1398" s="11" t="s">
        <v>157</v>
      </c>
      <c r="E1398" s="12" t="s">
        <v>134</v>
      </c>
      <c r="F1398" s="12" t="s">
        <v>134</v>
      </c>
      <c r="G1398" s="12" t="s">
        <v>134</v>
      </c>
      <c r="H1398" s="12" t="s">
        <v>134</v>
      </c>
      <c r="I1398" s="12" t="s">
        <v>134</v>
      </c>
      <c r="J1398" s="12" t="s">
        <v>134</v>
      </c>
      <c r="K1398" s="12" t="s">
        <v>134</v>
      </c>
      <c r="L1398" s="12" t="s">
        <v>134</v>
      </c>
      <c r="M1398" s="12" t="s">
        <v>134</v>
      </c>
      <c r="N1398" s="12"/>
      <c r="O1398" s="12"/>
    </row>
    <row r="1399" spans="1:15" x14ac:dyDescent="0.3">
      <c r="A1399" s="11" t="str">
        <f t="shared" si="21"/>
        <v>DISTRIBUCION VOLUMEN X CRITERIO (Consumiciones)Otra Variedad Cola&gt;500MIL</v>
      </c>
      <c r="B1399" s="11" t="s">
        <v>47</v>
      </c>
      <c r="C1399" s="11" t="s">
        <v>113</v>
      </c>
      <c r="D1399" s="11" t="s">
        <v>158</v>
      </c>
      <c r="E1399" s="12" t="s">
        <v>134</v>
      </c>
      <c r="F1399" s="12" t="s">
        <v>134</v>
      </c>
      <c r="G1399" s="12" t="s">
        <v>134</v>
      </c>
      <c r="H1399" s="12" t="s">
        <v>134</v>
      </c>
      <c r="I1399" s="12" t="s">
        <v>134</v>
      </c>
      <c r="J1399" s="12" t="s">
        <v>134</v>
      </c>
      <c r="K1399" s="12" t="s">
        <v>134</v>
      </c>
      <c r="L1399" s="12" t="s">
        <v>134</v>
      </c>
      <c r="M1399" s="12" t="s">
        <v>134</v>
      </c>
      <c r="N1399" s="12"/>
      <c r="O1399" s="12"/>
    </row>
    <row r="1400" spans="1:15" x14ac:dyDescent="0.3">
      <c r="A1400" s="11" t="str">
        <f t="shared" si="21"/>
        <v>DISTRIBUCION VOLUMEN X CRITERIO (Consumiciones)Otra Variedad ColaDE 15 A 19 AÑOS</v>
      </c>
      <c r="B1400" s="11" t="s">
        <v>47</v>
      </c>
      <c r="C1400" s="11" t="s">
        <v>113</v>
      </c>
      <c r="D1400" s="11" t="s">
        <v>159</v>
      </c>
      <c r="E1400" s="12" t="s">
        <v>134</v>
      </c>
      <c r="F1400" s="12" t="s">
        <v>134</v>
      </c>
      <c r="G1400" s="12" t="s">
        <v>134</v>
      </c>
      <c r="H1400" s="12" t="s">
        <v>134</v>
      </c>
      <c r="I1400" s="12" t="s">
        <v>134</v>
      </c>
      <c r="J1400" s="12" t="s">
        <v>134</v>
      </c>
      <c r="K1400" s="12" t="s">
        <v>134</v>
      </c>
      <c r="L1400" s="12" t="s">
        <v>134</v>
      </c>
      <c r="M1400" s="12" t="s">
        <v>134</v>
      </c>
      <c r="N1400" s="12"/>
      <c r="O1400" s="12"/>
    </row>
    <row r="1401" spans="1:15" x14ac:dyDescent="0.3">
      <c r="A1401" s="11" t="str">
        <f t="shared" si="21"/>
        <v>DISTRIBUCION VOLUMEN X CRITERIO (Consumiciones)Otra Variedad ColaDE 20 A 24 AÑOS</v>
      </c>
      <c r="B1401" s="11" t="s">
        <v>47</v>
      </c>
      <c r="C1401" s="11" t="s">
        <v>113</v>
      </c>
      <c r="D1401" s="11" t="s">
        <v>160</v>
      </c>
      <c r="E1401" s="12" t="s">
        <v>134</v>
      </c>
      <c r="F1401" s="12" t="s">
        <v>134</v>
      </c>
      <c r="G1401" s="12" t="s">
        <v>134</v>
      </c>
      <c r="H1401" s="12" t="s">
        <v>134</v>
      </c>
      <c r="I1401" s="12" t="s">
        <v>134</v>
      </c>
      <c r="J1401" s="12" t="s">
        <v>134</v>
      </c>
      <c r="K1401" s="12" t="s">
        <v>134</v>
      </c>
      <c r="L1401" s="12" t="s">
        <v>134</v>
      </c>
      <c r="M1401" s="12" t="s">
        <v>134</v>
      </c>
      <c r="N1401" s="12"/>
      <c r="O1401" s="12"/>
    </row>
    <row r="1402" spans="1:15" x14ac:dyDescent="0.3">
      <c r="A1402" s="11" t="str">
        <f t="shared" si="21"/>
        <v>DISTRIBUCION VOLUMEN X CRITERIO (Consumiciones)Otra Variedad ColaDE 25 A 34 AÑOS</v>
      </c>
      <c r="B1402" s="11" t="s">
        <v>47</v>
      </c>
      <c r="C1402" s="11" t="s">
        <v>113</v>
      </c>
      <c r="D1402" s="11" t="s">
        <v>161</v>
      </c>
      <c r="E1402" s="12" t="s">
        <v>134</v>
      </c>
      <c r="F1402" s="12" t="s">
        <v>134</v>
      </c>
      <c r="G1402" s="12" t="s">
        <v>134</v>
      </c>
      <c r="H1402" s="12" t="s">
        <v>134</v>
      </c>
      <c r="I1402" s="12" t="s">
        <v>134</v>
      </c>
      <c r="J1402" s="12" t="s">
        <v>134</v>
      </c>
      <c r="K1402" s="12" t="s">
        <v>134</v>
      </c>
      <c r="L1402" s="12" t="s">
        <v>134</v>
      </c>
      <c r="M1402" s="12" t="s">
        <v>134</v>
      </c>
      <c r="N1402" s="12"/>
      <c r="O1402" s="12"/>
    </row>
    <row r="1403" spans="1:15" x14ac:dyDescent="0.3">
      <c r="A1403" s="11" t="str">
        <f t="shared" si="21"/>
        <v>DISTRIBUCION VOLUMEN X CRITERIO (Consumiciones)Otra Variedad ColaDE 35 A 49 AÑOS</v>
      </c>
      <c r="B1403" s="11" t="s">
        <v>47</v>
      </c>
      <c r="C1403" s="11" t="s">
        <v>113</v>
      </c>
      <c r="D1403" s="11" t="s">
        <v>162</v>
      </c>
      <c r="E1403" s="12" t="s">
        <v>134</v>
      </c>
      <c r="F1403" s="12" t="s">
        <v>134</v>
      </c>
      <c r="G1403" s="12" t="s">
        <v>134</v>
      </c>
      <c r="H1403" s="12" t="s">
        <v>134</v>
      </c>
      <c r="I1403" s="12" t="s">
        <v>134</v>
      </c>
      <c r="J1403" s="12" t="s">
        <v>134</v>
      </c>
      <c r="K1403" s="12" t="s">
        <v>134</v>
      </c>
      <c r="L1403" s="12" t="s">
        <v>134</v>
      </c>
      <c r="M1403" s="12" t="s">
        <v>134</v>
      </c>
      <c r="N1403" s="12"/>
      <c r="O1403" s="12"/>
    </row>
    <row r="1404" spans="1:15" x14ac:dyDescent="0.3">
      <c r="A1404" s="11" t="str">
        <f t="shared" si="21"/>
        <v>DISTRIBUCION VOLUMEN X CRITERIO (Consumiciones)Otra Variedad ColaDE 50 A 59 AÑOS</v>
      </c>
      <c r="B1404" s="11" t="s">
        <v>47</v>
      </c>
      <c r="C1404" s="11" t="s">
        <v>113</v>
      </c>
      <c r="D1404" s="11" t="s">
        <v>163</v>
      </c>
      <c r="E1404" s="12" t="s">
        <v>134</v>
      </c>
      <c r="F1404" s="12" t="s">
        <v>134</v>
      </c>
      <c r="G1404" s="12" t="s">
        <v>134</v>
      </c>
      <c r="H1404" s="12" t="s">
        <v>134</v>
      </c>
      <c r="I1404" s="12" t="s">
        <v>134</v>
      </c>
      <c r="J1404" s="12" t="s">
        <v>134</v>
      </c>
      <c r="K1404" s="12" t="s">
        <v>134</v>
      </c>
      <c r="L1404" s="12" t="s">
        <v>134</v>
      </c>
      <c r="M1404" s="12" t="s">
        <v>134</v>
      </c>
      <c r="N1404" s="12"/>
      <c r="O1404" s="12"/>
    </row>
    <row r="1405" spans="1:15" x14ac:dyDescent="0.3">
      <c r="A1405" s="11" t="str">
        <f t="shared" si="21"/>
        <v>DISTRIBUCION VOLUMEN X CRITERIO (Consumiciones)Otra Variedad ColaDE 60 A 75 AÑOS</v>
      </c>
      <c r="B1405" s="11" t="s">
        <v>47</v>
      </c>
      <c r="C1405" s="11" t="s">
        <v>113</v>
      </c>
      <c r="D1405" s="11" t="s">
        <v>164</v>
      </c>
      <c r="E1405" s="12" t="s">
        <v>134</v>
      </c>
      <c r="F1405" s="12" t="s">
        <v>134</v>
      </c>
      <c r="G1405" s="12" t="s">
        <v>134</v>
      </c>
      <c r="H1405" s="12" t="s">
        <v>134</v>
      </c>
      <c r="I1405" s="12" t="s">
        <v>134</v>
      </c>
      <c r="J1405" s="12" t="s">
        <v>134</v>
      </c>
      <c r="K1405" s="12" t="s">
        <v>134</v>
      </c>
      <c r="L1405" s="12" t="s">
        <v>134</v>
      </c>
      <c r="M1405" s="12" t="s">
        <v>134</v>
      </c>
      <c r="N1405" s="12"/>
      <c r="O1405" s="12"/>
    </row>
    <row r="1406" spans="1:15" x14ac:dyDescent="0.3">
      <c r="A1406" s="11" t="str">
        <f t="shared" si="21"/>
        <v>DISTRIBUCION VOLUMEN X CRITERIO (Consumiciones)Otra Variedad ColaNIVEL ALTO</v>
      </c>
      <c r="B1406" s="11" t="s">
        <v>47</v>
      </c>
      <c r="C1406" s="11" t="s">
        <v>113</v>
      </c>
      <c r="D1406" s="11" t="s">
        <v>165</v>
      </c>
      <c r="E1406" s="12" t="s">
        <v>134</v>
      </c>
      <c r="F1406" s="12" t="s">
        <v>134</v>
      </c>
      <c r="G1406" s="12" t="s">
        <v>134</v>
      </c>
      <c r="H1406" s="12" t="s">
        <v>134</v>
      </c>
      <c r="I1406" s="12" t="s">
        <v>134</v>
      </c>
      <c r="J1406" s="12" t="s">
        <v>134</v>
      </c>
      <c r="K1406" s="12" t="s">
        <v>134</v>
      </c>
      <c r="L1406" s="12" t="s">
        <v>134</v>
      </c>
      <c r="M1406" s="12" t="s">
        <v>134</v>
      </c>
      <c r="N1406" s="12"/>
      <c r="O1406" s="12"/>
    </row>
    <row r="1407" spans="1:15" x14ac:dyDescent="0.3">
      <c r="A1407" s="11" t="str">
        <f t="shared" si="21"/>
        <v>DISTRIBUCION VOLUMEN X CRITERIO (Consumiciones)Otra Variedad ColaNIVEL MEDIO ALTO</v>
      </c>
      <c r="B1407" s="11" t="s">
        <v>47</v>
      </c>
      <c r="C1407" s="11" t="s">
        <v>113</v>
      </c>
      <c r="D1407" s="11" t="s">
        <v>166</v>
      </c>
      <c r="E1407" s="12" t="s">
        <v>134</v>
      </c>
      <c r="F1407" s="12" t="s">
        <v>134</v>
      </c>
      <c r="G1407" s="12" t="s">
        <v>134</v>
      </c>
      <c r="H1407" s="12" t="s">
        <v>134</v>
      </c>
      <c r="I1407" s="12" t="s">
        <v>134</v>
      </c>
      <c r="J1407" s="12" t="s">
        <v>134</v>
      </c>
      <c r="K1407" s="12" t="s">
        <v>134</v>
      </c>
      <c r="L1407" s="12" t="s">
        <v>134</v>
      </c>
      <c r="M1407" s="12" t="s">
        <v>134</v>
      </c>
      <c r="N1407" s="12"/>
      <c r="O1407" s="12"/>
    </row>
    <row r="1408" spans="1:15" x14ac:dyDescent="0.3">
      <c r="A1408" s="11" t="str">
        <f t="shared" si="21"/>
        <v>DISTRIBUCION VOLUMEN X CRITERIO (Consumiciones)Otra Variedad ColaNIVEL MEDIO</v>
      </c>
      <c r="B1408" s="11" t="s">
        <v>47</v>
      </c>
      <c r="C1408" s="11" t="s">
        <v>113</v>
      </c>
      <c r="D1408" s="11" t="s">
        <v>167</v>
      </c>
      <c r="E1408" s="12" t="s">
        <v>134</v>
      </c>
      <c r="F1408" s="12" t="s">
        <v>134</v>
      </c>
      <c r="G1408" s="12" t="s">
        <v>134</v>
      </c>
      <c r="H1408" s="12" t="s">
        <v>134</v>
      </c>
      <c r="I1408" s="12" t="s">
        <v>134</v>
      </c>
      <c r="J1408" s="12" t="s">
        <v>134</v>
      </c>
      <c r="K1408" s="12" t="s">
        <v>134</v>
      </c>
      <c r="L1408" s="12" t="s">
        <v>134</v>
      </c>
      <c r="M1408" s="12" t="s">
        <v>134</v>
      </c>
      <c r="N1408" s="12"/>
      <c r="O1408" s="12"/>
    </row>
    <row r="1409" spans="1:15" x14ac:dyDescent="0.3">
      <c r="A1409" s="11" t="str">
        <f t="shared" si="21"/>
        <v>DISTRIBUCION VOLUMEN X CRITERIO (Consumiciones)Otra Variedad ColaNIVEL MEDIO BAJO</v>
      </c>
      <c r="B1409" s="11" t="s">
        <v>47</v>
      </c>
      <c r="C1409" s="11" t="s">
        <v>113</v>
      </c>
      <c r="D1409" s="11" t="s">
        <v>168</v>
      </c>
      <c r="E1409" s="12" t="s">
        <v>134</v>
      </c>
      <c r="F1409" s="12" t="s">
        <v>134</v>
      </c>
      <c r="G1409" s="12" t="s">
        <v>134</v>
      </c>
      <c r="H1409" s="12" t="s">
        <v>134</v>
      </c>
      <c r="I1409" s="12" t="s">
        <v>134</v>
      </c>
      <c r="J1409" s="12" t="s">
        <v>134</v>
      </c>
      <c r="K1409" s="12" t="s">
        <v>134</v>
      </c>
      <c r="L1409" s="12" t="s">
        <v>134</v>
      </c>
      <c r="M1409" s="12" t="s">
        <v>134</v>
      </c>
      <c r="N1409" s="12"/>
      <c r="O1409" s="12"/>
    </row>
    <row r="1410" spans="1:15" x14ac:dyDescent="0.3">
      <c r="A1410" s="11" t="str">
        <f t="shared" si="21"/>
        <v>DISTRIBUCION VOLUMEN X CRITERIO (Consumiciones)Otra Variedad ColaNIVEL BAJO</v>
      </c>
      <c r="B1410" s="11" t="s">
        <v>47</v>
      </c>
      <c r="C1410" s="11" t="s">
        <v>113</v>
      </c>
      <c r="D1410" s="11" t="s">
        <v>169</v>
      </c>
      <c r="E1410" s="12" t="s">
        <v>134</v>
      </c>
      <c r="F1410" s="12" t="s">
        <v>134</v>
      </c>
      <c r="G1410" s="12" t="s">
        <v>134</v>
      </c>
      <c r="H1410" s="12" t="s">
        <v>134</v>
      </c>
      <c r="I1410" s="12" t="s">
        <v>134</v>
      </c>
      <c r="J1410" s="12" t="s">
        <v>134</v>
      </c>
      <c r="K1410" s="12" t="s">
        <v>134</v>
      </c>
      <c r="L1410" s="12" t="s">
        <v>134</v>
      </c>
      <c r="M1410" s="12" t="s">
        <v>134</v>
      </c>
      <c r="N1410" s="12"/>
      <c r="O1410" s="12"/>
    </row>
    <row r="1411" spans="1:15" x14ac:dyDescent="0.3">
      <c r="A1411" s="11" t="str">
        <f t="shared" si="21"/>
        <v>DISTRIBUCION VOLUMEN X CRITERIO (Consumiciones)Otra Variedad ColaHOMBRE</v>
      </c>
      <c r="B1411" s="11" t="s">
        <v>47</v>
      </c>
      <c r="C1411" s="11" t="s">
        <v>113</v>
      </c>
      <c r="D1411" s="11" t="s">
        <v>170</v>
      </c>
      <c r="E1411" s="12" t="s">
        <v>134</v>
      </c>
      <c r="F1411" s="12" t="s">
        <v>134</v>
      </c>
      <c r="G1411" s="12" t="s">
        <v>134</v>
      </c>
      <c r="H1411" s="12" t="s">
        <v>134</v>
      </c>
      <c r="I1411" s="12" t="s">
        <v>134</v>
      </c>
      <c r="J1411" s="12" t="s">
        <v>134</v>
      </c>
      <c r="K1411" s="12" t="s">
        <v>134</v>
      </c>
      <c r="L1411" s="12" t="s">
        <v>134</v>
      </c>
      <c r="M1411" s="12" t="s">
        <v>134</v>
      </c>
      <c r="N1411" s="12"/>
      <c r="O1411" s="12"/>
    </row>
    <row r="1412" spans="1:15" x14ac:dyDescent="0.3">
      <c r="A1412" s="11" t="str">
        <f t="shared" ref="A1412:A1475" si="22">B1412&amp;C1412&amp;D1412</f>
        <v>DISTRIBUCION VOLUMEN X CRITERIO (Consumiciones)Otra Variedad ColaMUJER</v>
      </c>
      <c r="B1412" s="11" t="s">
        <v>47</v>
      </c>
      <c r="C1412" s="11" t="s">
        <v>113</v>
      </c>
      <c r="D1412" s="11" t="s">
        <v>171</v>
      </c>
      <c r="E1412" s="12" t="s">
        <v>134</v>
      </c>
      <c r="F1412" s="12" t="s">
        <v>134</v>
      </c>
      <c r="G1412" s="12" t="s">
        <v>134</v>
      </c>
      <c r="H1412" s="12" t="s">
        <v>134</v>
      </c>
      <c r="I1412" s="12" t="s">
        <v>134</v>
      </c>
      <c r="J1412" s="12" t="s">
        <v>134</v>
      </c>
      <c r="K1412" s="12" t="s">
        <v>134</v>
      </c>
      <c r="L1412" s="12" t="s">
        <v>134</v>
      </c>
      <c r="M1412" s="12" t="s">
        <v>134</v>
      </c>
      <c r="N1412" s="12"/>
      <c r="O1412" s="12"/>
    </row>
    <row r="1413" spans="1:15" x14ac:dyDescent="0.3">
      <c r="A1413" s="11" t="str">
        <f t="shared" si="22"/>
        <v>DISTRIBUCION VOLUMEN X CRITERIO (Consumiciones)Con CafeinaT.ESPAÑA</v>
      </c>
      <c r="B1413" s="11" t="s">
        <v>47</v>
      </c>
      <c r="C1413" s="11" t="s">
        <v>114</v>
      </c>
      <c r="D1413" s="11" t="s">
        <v>142</v>
      </c>
      <c r="E1413" s="12">
        <v>100</v>
      </c>
      <c r="F1413" s="12">
        <v>100</v>
      </c>
      <c r="G1413" s="12">
        <v>100</v>
      </c>
      <c r="H1413" s="12">
        <v>100</v>
      </c>
      <c r="I1413" s="12">
        <v>100</v>
      </c>
      <c r="J1413" s="12">
        <v>100</v>
      </c>
      <c r="K1413" s="12">
        <v>100</v>
      </c>
      <c r="L1413" s="12">
        <v>100</v>
      </c>
      <c r="M1413" s="12">
        <v>100</v>
      </c>
      <c r="N1413" s="12"/>
      <c r="O1413" s="12"/>
    </row>
    <row r="1414" spans="1:15" x14ac:dyDescent="0.3">
      <c r="A1414" s="11" t="str">
        <f t="shared" si="22"/>
        <v>DISTRIBUCION VOLUMEN X CRITERIO (Consumiciones)Con CafeinaBCN AM</v>
      </c>
      <c r="B1414" s="11" t="s">
        <v>47</v>
      </c>
      <c r="C1414" s="11" t="s">
        <v>114</v>
      </c>
      <c r="D1414" s="11" t="s">
        <v>143</v>
      </c>
      <c r="E1414" s="12">
        <v>10.2655133692883</v>
      </c>
      <c r="F1414" s="12">
        <v>10.8636449444473</v>
      </c>
      <c r="G1414" s="12">
        <v>10.326552306191701</v>
      </c>
      <c r="H1414" s="12">
        <v>10.680991950684501</v>
      </c>
      <c r="I1414" s="12">
        <v>10.582712363898001</v>
      </c>
      <c r="J1414" s="12">
        <v>11.599053892077199</v>
      </c>
      <c r="K1414" s="12">
        <v>10.2931815535434</v>
      </c>
      <c r="L1414" s="12">
        <v>11.7646543950799</v>
      </c>
      <c r="M1414" s="12">
        <v>11.6918406845497</v>
      </c>
      <c r="N1414" s="12"/>
      <c r="O1414" s="12"/>
    </row>
    <row r="1415" spans="1:15" x14ac:dyDescent="0.3">
      <c r="A1415" s="11" t="str">
        <f t="shared" si="22"/>
        <v>DISTRIBUCION VOLUMEN X CRITERIO (Consumiciones)Con CafeinaREST.CAT ARAGON</v>
      </c>
      <c r="B1415" s="11" t="s">
        <v>47</v>
      </c>
      <c r="C1415" s="11" t="s">
        <v>114</v>
      </c>
      <c r="D1415" s="11" t="s">
        <v>144</v>
      </c>
      <c r="E1415" s="12">
        <v>14.4887797130019</v>
      </c>
      <c r="F1415" s="12">
        <v>13.792893380646399</v>
      </c>
      <c r="G1415" s="12">
        <v>14.194872274106899</v>
      </c>
      <c r="H1415" s="12">
        <v>16.707123231207301</v>
      </c>
      <c r="I1415" s="12">
        <v>15.1260341674784</v>
      </c>
      <c r="J1415" s="12">
        <v>12.347747973482701</v>
      </c>
      <c r="K1415" s="12">
        <v>13.722772698120499</v>
      </c>
      <c r="L1415" s="12">
        <v>13.334269171189</v>
      </c>
      <c r="M1415" s="12">
        <v>14.17503514509</v>
      </c>
      <c r="N1415" s="12"/>
      <c r="O1415" s="12"/>
    </row>
    <row r="1416" spans="1:15" x14ac:dyDescent="0.3">
      <c r="A1416" s="11" t="str">
        <f t="shared" si="22"/>
        <v>DISTRIBUCION VOLUMEN X CRITERIO (Consumiciones)Con CafeinaLEVANTE</v>
      </c>
      <c r="B1416" s="11" t="s">
        <v>47</v>
      </c>
      <c r="C1416" s="11" t="s">
        <v>114</v>
      </c>
      <c r="D1416" s="11" t="s">
        <v>145</v>
      </c>
      <c r="E1416" s="12">
        <v>15.286670925660999</v>
      </c>
      <c r="F1416" s="12">
        <v>16.274154671978</v>
      </c>
      <c r="G1416" s="12">
        <v>17.167066753108699</v>
      </c>
      <c r="H1416" s="12">
        <v>15.803784271335401</v>
      </c>
      <c r="I1416" s="12">
        <v>16.152763125042</v>
      </c>
      <c r="J1416" s="12">
        <v>15.1751072679179</v>
      </c>
      <c r="K1416" s="12">
        <v>16.571795056621699</v>
      </c>
      <c r="L1416" s="12">
        <v>16.259186349538702</v>
      </c>
      <c r="M1416" s="12">
        <v>17.0002804888905</v>
      </c>
      <c r="N1416" s="12"/>
      <c r="O1416" s="12"/>
    </row>
    <row r="1417" spans="1:15" x14ac:dyDescent="0.3">
      <c r="A1417" s="11" t="str">
        <f t="shared" si="22"/>
        <v>DISTRIBUCION VOLUMEN X CRITERIO (Consumiciones)Con CafeinaANDALUCIA</v>
      </c>
      <c r="B1417" s="11" t="s">
        <v>47</v>
      </c>
      <c r="C1417" s="11" t="s">
        <v>114</v>
      </c>
      <c r="D1417" s="11" t="s">
        <v>146</v>
      </c>
      <c r="E1417" s="12">
        <v>21.732435504693498</v>
      </c>
      <c r="F1417" s="12">
        <v>19.9866031570586</v>
      </c>
      <c r="G1417" s="12">
        <v>19.3809076024212</v>
      </c>
      <c r="H1417" s="12">
        <v>18.040220711613902</v>
      </c>
      <c r="I1417" s="12">
        <v>19.221651531930998</v>
      </c>
      <c r="J1417" s="12">
        <v>21.470003634092201</v>
      </c>
      <c r="K1417" s="12">
        <v>20.559794250776701</v>
      </c>
      <c r="L1417" s="12">
        <v>18.8770606323842</v>
      </c>
      <c r="M1417" s="12">
        <v>18.571482957640601</v>
      </c>
      <c r="N1417" s="12"/>
      <c r="O1417" s="12"/>
    </row>
    <row r="1418" spans="1:15" x14ac:dyDescent="0.3">
      <c r="A1418" s="11" t="str">
        <f t="shared" si="22"/>
        <v>DISTRIBUCION VOLUMEN X CRITERIO (Consumiciones)Con CafeinaMDD AM</v>
      </c>
      <c r="B1418" s="11" t="s">
        <v>47</v>
      </c>
      <c r="C1418" s="11" t="s">
        <v>114</v>
      </c>
      <c r="D1418" s="11" t="s">
        <v>147</v>
      </c>
      <c r="E1418" s="12">
        <v>15.1447198133135</v>
      </c>
      <c r="F1418" s="12">
        <v>16.151248441670798</v>
      </c>
      <c r="G1418" s="12">
        <v>16.566985762373999</v>
      </c>
      <c r="H1418" s="12">
        <v>17.152634947229298</v>
      </c>
      <c r="I1418" s="12">
        <v>16.8473893059038</v>
      </c>
      <c r="J1418" s="12">
        <v>14.857821694908599</v>
      </c>
      <c r="K1418" s="12">
        <v>15.134276689455801</v>
      </c>
      <c r="L1418" s="12">
        <v>17.275729210362002</v>
      </c>
      <c r="M1418" s="12">
        <v>15.7608555079116</v>
      </c>
      <c r="N1418" s="12"/>
      <c r="O1418" s="12"/>
    </row>
    <row r="1419" spans="1:15" x14ac:dyDescent="0.3">
      <c r="A1419" s="11" t="str">
        <f t="shared" si="22"/>
        <v>DISTRIBUCION VOLUMEN X CRITERIO (Consumiciones)Con CafeinaRTO CENTRO</v>
      </c>
      <c r="B1419" s="11" t="s">
        <v>47</v>
      </c>
      <c r="C1419" s="11" t="s">
        <v>114</v>
      </c>
      <c r="D1419" s="11" t="s">
        <v>148</v>
      </c>
      <c r="E1419" s="12">
        <v>10.4326939699767</v>
      </c>
      <c r="F1419" s="12">
        <v>10.4525652355118</v>
      </c>
      <c r="G1419" s="12">
        <v>10.960489760318</v>
      </c>
      <c r="H1419" s="12">
        <v>10.037689186449199</v>
      </c>
      <c r="I1419" s="12">
        <v>9.2711396862982092</v>
      </c>
      <c r="J1419" s="12">
        <v>10.142786948899699</v>
      </c>
      <c r="K1419" s="12">
        <v>9.0862725419418293</v>
      </c>
      <c r="L1419" s="12">
        <v>8.4493772274317198</v>
      </c>
      <c r="M1419" s="12">
        <v>9.1936028378085606</v>
      </c>
      <c r="N1419" s="12"/>
      <c r="O1419" s="12"/>
    </row>
    <row r="1420" spans="1:15" x14ac:dyDescent="0.3">
      <c r="A1420" s="11" t="str">
        <f t="shared" si="22"/>
        <v>DISTRIBUCION VOLUMEN X CRITERIO (Consumiciones)Con CafeinaNORTE-CENTRO</v>
      </c>
      <c r="B1420" s="11" t="s">
        <v>47</v>
      </c>
      <c r="C1420" s="11" t="s">
        <v>114</v>
      </c>
      <c r="D1420" s="11" t="s">
        <v>149</v>
      </c>
      <c r="E1420" s="12">
        <v>5.69421519695012</v>
      </c>
      <c r="F1420" s="12">
        <v>6.4523791935811898</v>
      </c>
      <c r="G1420" s="12">
        <v>6.1980642046262098</v>
      </c>
      <c r="H1420" s="12">
        <v>6.4869923495206896</v>
      </c>
      <c r="I1420" s="12">
        <v>8.0093447272278304</v>
      </c>
      <c r="J1420" s="12">
        <v>8.9193684676303704</v>
      </c>
      <c r="K1420" s="12">
        <v>8.8338841172763196</v>
      </c>
      <c r="L1420" s="12">
        <v>8.2794896270631106</v>
      </c>
      <c r="M1420" s="12">
        <v>7.54960202489465</v>
      </c>
      <c r="N1420" s="12"/>
      <c r="O1420" s="12"/>
    </row>
    <row r="1421" spans="1:15" x14ac:dyDescent="0.3">
      <c r="A1421" s="11" t="str">
        <f t="shared" si="22"/>
        <v>DISTRIBUCION VOLUMEN X CRITERIO (Consumiciones)Con CafeinaNOROESTE</v>
      </c>
      <c r="B1421" s="11" t="s">
        <v>47</v>
      </c>
      <c r="C1421" s="11" t="s">
        <v>114</v>
      </c>
      <c r="D1421" s="11" t="s">
        <v>150</v>
      </c>
      <c r="E1421" s="12">
        <v>6.9549874650454804</v>
      </c>
      <c r="F1421" s="12">
        <v>6.0265538377076</v>
      </c>
      <c r="G1421" s="12">
        <v>5.2050671775313004</v>
      </c>
      <c r="H1421" s="12">
        <v>5.0906109119247898</v>
      </c>
      <c r="I1421" s="12">
        <v>4.7889492481439202</v>
      </c>
      <c r="J1421" s="12">
        <v>5.4881216718956702</v>
      </c>
      <c r="K1421" s="12">
        <v>5.7980166233247799</v>
      </c>
      <c r="L1421" s="12">
        <v>5.7602160464263603</v>
      </c>
      <c r="M1421" s="12">
        <v>6.0573227475370404</v>
      </c>
      <c r="N1421" s="12"/>
      <c r="O1421" s="12"/>
    </row>
    <row r="1422" spans="1:15" x14ac:dyDescent="0.3">
      <c r="A1422" s="11" t="str">
        <f t="shared" si="22"/>
        <v>DISTRIBUCION VOLUMEN X CRITERIO (Consumiciones)Con Cafeina&lt;2MIL</v>
      </c>
      <c r="B1422" s="11" t="s">
        <v>47</v>
      </c>
      <c r="C1422" s="11" t="s">
        <v>114</v>
      </c>
      <c r="D1422" s="11" t="s">
        <v>151</v>
      </c>
      <c r="E1422" s="12">
        <v>6.2319602243259498</v>
      </c>
      <c r="F1422" s="12">
        <v>5.9409499264496004</v>
      </c>
      <c r="G1422" s="12">
        <v>5.8137913982388403</v>
      </c>
      <c r="H1422" s="12">
        <v>6.9869677351527404</v>
      </c>
      <c r="I1422" s="12">
        <v>7.4688540962675196</v>
      </c>
      <c r="J1422" s="12">
        <v>6.3849170067519498</v>
      </c>
      <c r="K1422" s="12">
        <v>7.4115733013952596</v>
      </c>
      <c r="L1422" s="12">
        <v>6.2992347048312398</v>
      </c>
      <c r="M1422" s="12">
        <v>6.0999055519444703</v>
      </c>
      <c r="N1422" s="12"/>
      <c r="O1422" s="12"/>
    </row>
    <row r="1423" spans="1:15" x14ac:dyDescent="0.3">
      <c r="A1423" s="11" t="str">
        <f t="shared" si="22"/>
        <v>DISTRIBUCION VOLUMEN X CRITERIO (Consumiciones)Con Cafeina2-5MIL</v>
      </c>
      <c r="B1423" s="11" t="s">
        <v>47</v>
      </c>
      <c r="C1423" s="11" t="s">
        <v>114</v>
      </c>
      <c r="D1423" s="11" t="s">
        <v>152</v>
      </c>
      <c r="E1423" s="12">
        <v>4.5451628054680402</v>
      </c>
      <c r="F1423" s="12">
        <v>4.32515113626933</v>
      </c>
      <c r="G1423" s="12">
        <v>4.7409600906473202</v>
      </c>
      <c r="H1423" s="12">
        <v>5.7252152088424797</v>
      </c>
      <c r="I1423" s="12">
        <v>5.1673336658768303</v>
      </c>
      <c r="J1423" s="12">
        <v>3.6079400916786399</v>
      </c>
      <c r="K1423" s="12">
        <v>3.2808425146059399</v>
      </c>
      <c r="L1423" s="12">
        <v>3.4633759855198401</v>
      </c>
      <c r="M1423" s="12">
        <v>3.7680743177989502</v>
      </c>
      <c r="N1423" s="12"/>
      <c r="O1423" s="12"/>
    </row>
    <row r="1424" spans="1:15" x14ac:dyDescent="0.3">
      <c r="A1424" s="11" t="str">
        <f t="shared" si="22"/>
        <v>DISTRIBUCION VOLUMEN X CRITERIO (Consumiciones)Con Cafeina5-10MIL</v>
      </c>
      <c r="B1424" s="11" t="s">
        <v>47</v>
      </c>
      <c r="C1424" s="11" t="s">
        <v>114</v>
      </c>
      <c r="D1424" s="11" t="s">
        <v>153</v>
      </c>
      <c r="E1424" s="12">
        <v>10.0270061379521</v>
      </c>
      <c r="F1424" s="12">
        <v>9.7071389942974502</v>
      </c>
      <c r="G1424" s="12">
        <v>8.6963061605524494</v>
      </c>
      <c r="H1424" s="12">
        <v>8.1619875726645308</v>
      </c>
      <c r="I1424" s="12">
        <v>7.0492209904514898</v>
      </c>
      <c r="J1424" s="12">
        <v>9.5269193826841292</v>
      </c>
      <c r="K1424" s="12">
        <v>8.8659987025156806</v>
      </c>
      <c r="L1424" s="12">
        <v>8.7262971538418306</v>
      </c>
      <c r="M1424" s="12">
        <v>7.5049925342927004</v>
      </c>
      <c r="N1424" s="12"/>
      <c r="O1424" s="12"/>
    </row>
    <row r="1425" spans="1:15" x14ac:dyDescent="0.3">
      <c r="A1425" s="11" t="str">
        <f t="shared" si="22"/>
        <v>DISTRIBUCION VOLUMEN X CRITERIO (Consumiciones)Con Cafeina10-30MIL</v>
      </c>
      <c r="B1425" s="11" t="s">
        <v>47</v>
      </c>
      <c r="C1425" s="11" t="s">
        <v>114</v>
      </c>
      <c r="D1425" s="11" t="s">
        <v>154</v>
      </c>
      <c r="E1425" s="12">
        <v>14.5625000332457</v>
      </c>
      <c r="F1425" s="12">
        <v>13.740500689905501</v>
      </c>
      <c r="G1425" s="12">
        <v>14.780234756317199</v>
      </c>
      <c r="H1425" s="12">
        <v>14.7762303637837</v>
      </c>
      <c r="I1425" s="12">
        <v>14.5405026506048</v>
      </c>
      <c r="J1425" s="12">
        <v>14.6001032473146</v>
      </c>
      <c r="K1425" s="12">
        <v>14.660916704094101</v>
      </c>
      <c r="L1425" s="12">
        <v>14.6448165042162</v>
      </c>
      <c r="M1425" s="12">
        <v>15.7288820138319</v>
      </c>
      <c r="N1425" s="12"/>
      <c r="O1425" s="12"/>
    </row>
    <row r="1426" spans="1:15" x14ac:dyDescent="0.3">
      <c r="A1426" s="11" t="str">
        <f t="shared" si="22"/>
        <v>DISTRIBUCION VOLUMEN X CRITERIO (Consumiciones)Con Cafeina30-100MIL</v>
      </c>
      <c r="B1426" s="11" t="s">
        <v>47</v>
      </c>
      <c r="C1426" s="11" t="s">
        <v>114</v>
      </c>
      <c r="D1426" s="11" t="s">
        <v>155</v>
      </c>
      <c r="E1426" s="12">
        <v>21.902094903941201</v>
      </c>
      <c r="F1426" s="12">
        <v>22.179818645596502</v>
      </c>
      <c r="G1426" s="12">
        <v>22.830879275132901</v>
      </c>
      <c r="H1426" s="12">
        <v>22.743025164227902</v>
      </c>
      <c r="I1426" s="12">
        <v>24.0237726713714</v>
      </c>
      <c r="J1426" s="12">
        <v>24.8078240495161</v>
      </c>
      <c r="K1426" s="12">
        <v>26.1203740155661</v>
      </c>
      <c r="L1426" s="12">
        <v>25.835227028758801</v>
      </c>
      <c r="M1426" s="12">
        <v>26.711634466430102</v>
      </c>
      <c r="N1426" s="12"/>
      <c r="O1426" s="12"/>
    </row>
    <row r="1427" spans="1:15" x14ac:dyDescent="0.3">
      <c r="A1427" s="11" t="str">
        <f t="shared" si="22"/>
        <v>DISTRIBUCION VOLUMEN X CRITERIO (Consumiciones)Con Cafeina100-200MIL</v>
      </c>
      <c r="B1427" s="11" t="s">
        <v>47</v>
      </c>
      <c r="C1427" s="11" t="s">
        <v>114</v>
      </c>
      <c r="D1427" s="11" t="s">
        <v>156</v>
      </c>
      <c r="E1427" s="12">
        <v>9.0336409135808893</v>
      </c>
      <c r="F1427" s="12">
        <v>9.5315117639602107</v>
      </c>
      <c r="G1427" s="12">
        <v>9.2486045646845394</v>
      </c>
      <c r="H1427" s="12">
        <v>9.8990143405810809</v>
      </c>
      <c r="I1427" s="12">
        <v>9.9393226493263303</v>
      </c>
      <c r="J1427" s="12">
        <v>9.6317660533136404</v>
      </c>
      <c r="K1427" s="12">
        <v>8.5827275634094597</v>
      </c>
      <c r="L1427" s="12">
        <v>8.5316208601560994</v>
      </c>
      <c r="M1427" s="12">
        <v>9.5690996418588004</v>
      </c>
      <c r="N1427" s="12"/>
      <c r="O1427" s="12"/>
    </row>
    <row r="1428" spans="1:15" x14ac:dyDescent="0.3">
      <c r="A1428" s="11" t="str">
        <f t="shared" si="22"/>
        <v>DISTRIBUCION VOLUMEN X CRITERIO (Consumiciones)Con Cafeina200-500MIL</v>
      </c>
      <c r="B1428" s="11" t="s">
        <v>47</v>
      </c>
      <c r="C1428" s="11" t="s">
        <v>114</v>
      </c>
      <c r="D1428" s="11" t="s">
        <v>157</v>
      </c>
      <c r="E1428" s="12">
        <v>13.395991261437199</v>
      </c>
      <c r="F1428" s="12">
        <v>13.086189396157099</v>
      </c>
      <c r="G1428" s="12">
        <v>12.3388216237474</v>
      </c>
      <c r="H1428" s="12">
        <v>11.4068988649856</v>
      </c>
      <c r="I1428" s="12">
        <v>12.7382443779479</v>
      </c>
      <c r="J1428" s="12">
        <v>11.8494863845936</v>
      </c>
      <c r="K1428" s="12">
        <v>11.550983555957201</v>
      </c>
      <c r="L1428" s="12">
        <v>12.469290756013899</v>
      </c>
      <c r="M1428" s="12">
        <v>11.4707415376054</v>
      </c>
      <c r="N1428" s="12"/>
      <c r="O1428" s="12"/>
    </row>
    <row r="1429" spans="1:15" x14ac:dyDescent="0.3">
      <c r="A1429" s="11" t="str">
        <f t="shared" si="22"/>
        <v>DISTRIBUCION VOLUMEN X CRITERIO (Consumiciones)Con Cafeina&gt;500MIL</v>
      </c>
      <c r="B1429" s="11" t="s">
        <v>47</v>
      </c>
      <c r="C1429" s="11" t="s">
        <v>114</v>
      </c>
      <c r="D1429" s="11" t="s">
        <v>158</v>
      </c>
      <c r="E1429" s="12">
        <v>20.301658082186499</v>
      </c>
      <c r="F1429" s="12">
        <v>21.488773190263402</v>
      </c>
      <c r="G1429" s="12">
        <v>21.550407971357298</v>
      </c>
      <c r="H1429" s="12">
        <v>20.300704137800398</v>
      </c>
      <c r="I1429" s="12">
        <v>19.072733600424399</v>
      </c>
      <c r="J1429" s="12">
        <v>19.591062443300601</v>
      </c>
      <c r="K1429" s="12">
        <v>19.5265938079317</v>
      </c>
      <c r="L1429" s="12">
        <v>20.030106454308498</v>
      </c>
      <c r="M1429" s="12">
        <v>19.146681133399099</v>
      </c>
      <c r="N1429" s="12"/>
      <c r="O1429" s="12"/>
    </row>
    <row r="1430" spans="1:15" x14ac:dyDescent="0.3">
      <c r="A1430" s="11" t="str">
        <f t="shared" si="22"/>
        <v>DISTRIBUCION VOLUMEN X CRITERIO (Consumiciones)Con CafeinaDE 15 A 19 AÑOS</v>
      </c>
      <c r="B1430" s="11" t="s">
        <v>47</v>
      </c>
      <c r="C1430" s="11" t="s">
        <v>114</v>
      </c>
      <c r="D1430" s="11" t="s">
        <v>159</v>
      </c>
      <c r="E1430" s="12">
        <v>5.0374399649351096</v>
      </c>
      <c r="F1430" s="12">
        <v>4.1418277890102102</v>
      </c>
      <c r="G1430" s="12">
        <v>2.5731982968582998</v>
      </c>
      <c r="H1430" s="12">
        <v>2.3750745731910299</v>
      </c>
      <c r="I1430" s="12">
        <v>1.7868102977757601</v>
      </c>
      <c r="J1430" s="12">
        <v>3.05462600392908</v>
      </c>
      <c r="K1430" s="12">
        <v>2.5477176659328999</v>
      </c>
      <c r="L1430" s="12">
        <v>1.8338496956325001</v>
      </c>
      <c r="M1430" s="12">
        <v>2.2187231093173301</v>
      </c>
      <c r="N1430" s="12"/>
      <c r="O1430" s="12"/>
    </row>
    <row r="1431" spans="1:15" x14ac:dyDescent="0.3">
      <c r="A1431" s="11" t="str">
        <f t="shared" si="22"/>
        <v>DISTRIBUCION VOLUMEN X CRITERIO (Consumiciones)Con CafeinaDE 20 A 24 AÑOS</v>
      </c>
      <c r="B1431" s="11" t="s">
        <v>47</v>
      </c>
      <c r="C1431" s="11" t="s">
        <v>114</v>
      </c>
      <c r="D1431" s="11" t="s">
        <v>160</v>
      </c>
      <c r="E1431" s="12">
        <v>4.3163069305824697</v>
      </c>
      <c r="F1431" s="12">
        <v>4.6091414073707302</v>
      </c>
      <c r="G1431" s="12">
        <v>6.1931677695813603</v>
      </c>
      <c r="H1431" s="12">
        <v>4.7756713255963597</v>
      </c>
      <c r="I1431" s="12">
        <v>5.1849386205928196</v>
      </c>
      <c r="J1431" s="12">
        <v>4.0083282020661901</v>
      </c>
      <c r="K1431" s="12">
        <v>4.7612850639593196</v>
      </c>
      <c r="L1431" s="12">
        <v>4.0389748942228003</v>
      </c>
      <c r="M1431" s="12">
        <v>3.3201391583205799</v>
      </c>
      <c r="N1431" s="12"/>
      <c r="O1431" s="12"/>
    </row>
    <row r="1432" spans="1:15" x14ac:dyDescent="0.3">
      <c r="A1432" s="11" t="str">
        <f t="shared" si="22"/>
        <v>DISTRIBUCION VOLUMEN X CRITERIO (Consumiciones)Con CafeinaDE 25 A 34 AÑOS</v>
      </c>
      <c r="B1432" s="11" t="s">
        <v>47</v>
      </c>
      <c r="C1432" s="11" t="s">
        <v>114</v>
      </c>
      <c r="D1432" s="11" t="s">
        <v>161</v>
      </c>
      <c r="E1432" s="12">
        <v>9.9824888307783795</v>
      </c>
      <c r="F1432" s="12">
        <v>12.046525074166</v>
      </c>
      <c r="G1432" s="12">
        <v>10.8666495340112</v>
      </c>
      <c r="H1432" s="12">
        <v>9.0842036667898807</v>
      </c>
      <c r="I1432" s="12">
        <v>10.492592347747999</v>
      </c>
      <c r="J1432" s="12">
        <v>9.9104005231671195</v>
      </c>
      <c r="K1432" s="12">
        <v>9.8887250091027195</v>
      </c>
      <c r="L1432" s="12">
        <v>9.09065461307509</v>
      </c>
      <c r="M1432" s="12">
        <v>9.6330298342764102</v>
      </c>
      <c r="N1432" s="12"/>
      <c r="O1432" s="12"/>
    </row>
    <row r="1433" spans="1:15" x14ac:dyDescent="0.3">
      <c r="A1433" s="11" t="str">
        <f t="shared" si="22"/>
        <v>DISTRIBUCION VOLUMEN X CRITERIO (Consumiciones)Con CafeinaDE 35 A 49 AÑOS</v>
      </c>
      <c r="B1433" s="11" t="s">
        <v>47</v>
      </c>
      <c r="C1433" s="11" t="s">
        <v>114</v>
      </c>
      <c r="D1433" s="11" t="s">
        <v>162</v>
      </c>
      <c r="E1433" s="12">
        <v>33.796407657040703</v>
      </c>
      <c r="F1433" s="12">
        <v>31.951734886601098</v>
      </c>
      <c r="G1433" s="12">
        <v>32.060386769696201</v>
      </c>
      <c r="H1433" s="12">
        <v>31.618665867881798</v>
      </c>
      <c r="I1433" s="12">
        <v>31.9429755285502</v>
      </c>
      <c r="J1433" s="12">
        <v>35.455829785872901</v>
      </c>
      <c r="K1433" s="12">
        <v>33.8336595526821</v>
      </c>
      <c r="L1433" s="12">
        <v>33.744669852919301</v>
      </c>
      <c r="M1433" s="12">
        <v>31.7593035813561</v>
      </c>
      <c r="N1433" s="12"/>
      <c r="O1433" s="12"/>
    </row>
    <row r="1434" spans="1:15" x14ac:dyDescent="0.3">
      <c r="A1434" s="11" t="str">
        <f t="shared" si="22"/>
        <v>DISTRIBUCION VOLUMEN X CRITERIO (Consumiciones)Con CafeinaDE 50 A 59 AÑOS</v>
      </c>
      <c r="B1434" s="11" t="s">
        <v>47</v>
      </c>
      <c r="C1434" s="11" t="s">
        <v>114</v>
      </c>
      <c r="D1434" s="11" t="s">
        <v>163</v>
      </c>
      <c r="E1434" s="12">
        <v>27.1813773077162</v>
      </c>
      <c r="F1434" s="12">
        <v>24.915091010070899</v>
      </c>
      <c r="G1434" s="12">
        <v>27.893267450485698</v>
      </c>
      <c r="H1434" s="12">
        <v>28.6863270106393</v>
      </c>
      <c r="I1434" s="12">
        <v>27.3042286748287</v>
      </c>
      <c r="J1434" s="12">
        <v>27.093037203685999</v>
      </c>
      <c r="K1434" s="12">
        <v>25.735481390711001</v>
      </c>
      <c r="L1434" s="12">
        <v>26.711856625236599</v>
      </c>
      <c r="M1434" s="12">
        <v>26.536085371636599</v>
      </c>
      <c r="N1434" s="12"/>
      <c r="O1434" s="12"/>
    </row>
    <row r="1435" spans="1:15" x14ac:dyDescent="0.3">
      <c r="A1435" s="11" t="str">
        <f t="shared" si="22"/>
        <v>DISTRIBUCION VOLUMEN X CRITERIO (Consumiciones)Con CafeinaDE 60 A 75 AÑOS</v>
      </c>
      <c r="B1435" s="11" t="s">
        <v>47</v>
      </c>
      <c r="C1435" s="11" t="s">
        <v>114</v>
      </c>
      <c r="D1435" s="11" t="s">
        <v>164</v>
      </c>
      <c r="E1435" s="12">
        <v>19.685995798808801</v>
      </c>
      <c r="F1435" s="12">
        <v>22.3357108397696</v>
      </c>
      <c r="G1435" s="12">
        <v>20.413335046598899</v>
      </c>
      <c r="H1435" s="12">
        <v>23.460095937628001</v>
      </c>
      <c r="I1435" s="12">
        <v>23.288432676605499</v>
      </c>
      <c r="J1435" s="12">
        <v>20.477798717494199</v>
      </c>
      <c r="K1435" s="12">
        <v>23.233120228002399</v>
      </c>
      <c r="L1435" s="12">
        <v>24.579971198213801</v>
      </c>
      <c r="M1435" s="12">
        <v>26.532731821828499</v>
      </c>
      <c r="N1435" s="12"/>
      <c r="O1435" s="12"/>
    </row>
    <row r="1436" spans="1:15" x14ac:dyDescent="0.3">
      <c r="A1436" s="11" t="str">
        <f t="shared" si="22"/>
        <v>DISTRIBUCION VOLUMEN X CRITERIO (Consumiciones)Con CafeinaNIVEL ALTO</v>
      </c>
      <c r="B1436" s="11" t="s">
        <v>47</v>
      </c>
      <c r="C1436" s="11" t="s">
        <v>114</v>
      </c>
      <c r="D1436" s="11" t="s">
        <v>165</v>
      </c>
      <c r="E1436" s="12">
        <v>21.926324361961999</v>
      </c>
      <c r="F1436" s="12">
        <v>20.656235550971399</v>
      </c>
      <c r="G1436" s="12">
        <v>21.5718432595656</v>
      </c>
      <c r="H1436" s="12">
        <v>23.184431704307201</v>
      </c>
      <c r="I1436" s="12">
        <v>22.803412704873502</v>
      </c>
      <c r="J1436" s="12">
        <v>22.731042522433199</v>
      </c>
      <c r="K1436" s="12">
        <v>22.020683970154199</v>
      </c>
      <c r="L1436" s="12">
        <v>22.258884128960698</v>
      </c>
      <c r="M1436" s="12">
        <v>22.400357861275001</v>
      </c>
      <c r="N1436" s="12"/>
      <c r="O1436" s="12"/>
    </row>
    <row r="1437" spans="1:15" x14ac:dyDescent="0.3">
      <c r="A1437" s="11" t="str">
        <f t="shared" si="22"/>
        <v>DISTRIBUCION VOLUMEN X CRITERIO (Consumiciones)Con CafeinaNIVEL MEDIO ALTO</v>
      </c>
      <c r="B1437" s="11" t="s">
        <v>47</v>
      </c>
      <c r="C1437" s="11" t="s">
        <v>114</v>
      </c>
      <c r="D1437" s="11" t="s">
        <v>166</v>
      </c>
      <c r="E1437" s="12">
        <v>17.0103614843642</v>
      </c>
      <c r="F1437" s="12">
        <v>18.0813422742896</v>
      </c>
      <c r="G1437" s="12">
        <v>18.892568516019999</v>
      </c>
      <c r="H1437" s="12">
        <v>17.199902877544801</v>
      </c>
      <c r="I1437" s="12">
        <v>15.268969594123901</v>
      </c>
      <c r="J1437" s="12">
        <v>17.150169753867999</v>
      </c>
      <c r="K1437" s="12">
        <v>17.062214558069801</v>
      </c>
      <c r="L1437" s="12">
        <v>14.9434781459841</v>
      </c>
      <c r="M1437" s="12">
        <v>14.1920380345175</v>
      </c>
      <c r="N1437" s="12"/>
      <c r="O1437" s="12"/>
    </row>
    <row r="1438" spans="1:15" x14ac:dyDescent="0.3">
      <c r="A1438" s="11" t="str">
        <f t="shared" si="22"/>
        <v>DISTRIBUCION VOLUMEN X CRITERIO (Consumiciones)Con CafeinaNIVEL MEDIO</v>
      </c>
      <c r="B1438" s="11" t="s">
        <v>47</v>
      </c>
      <c r="C1438" s="11" t="s">
        <v>114</v>
      </c>
      <c r="D1438" s="11" t="s">
        <v>167</v>
      </c>
      <c r="E1438" s="12">
        <v>25.836831223074299</v>
      </c>
      <c r="F1438" s="12">
        <v>27.722445502937902</v>
      </c>
      <c r="G1438" s="12">
        <v>24.210671308058799</v>
      </c>
      <c r="H1438" s="12">
        <v>25.580703003036302</v>
      </c>
      <c r="I1438" s="12">
        <v>24.9880431854899</v>
      </c>
      <c r="J1438" s="12">
        <v>23.4055353710906</v>
      </c>
      <c r="K1438" s="12">
        <v>26.075387165994801</v>
      </c>
      <c r="L1438" s="12">
        <v>23.867449027113999</v>
      </c>
      <c r="M1438" s="12">
        <v>25.743751844032499</v>
      </c>
      <c r="N1438" s="12"/>
      <c r="O1438" s="12"/>
    </row>
    <row r="1439" spans="1:15" x14ac:dyDescent="0.3">
      <c r="A1439" s="11" t="str">
        <f t="shared" si="22"/>
        <v>DISTRIBUCION VOLUMEN X CRITERIO (Consumiciones)Con CafeinaNIVEL MEDIO BAJO</v>
      </c>
      <c r="B1439" s="11" t="s">
        <v>47</v>
      </c>
      <c r="C1439" s="11" t="s">
        <v>114</v>
      </c>
      <c r="D1439" s="11" t="s">
        <v>168</v>
      </c>
      <c r="E1439" s="12">
        <v>15.492873986073</v>
      </c>
      <c r="F1439" s="12">
        <v>14.3037517544028</v>
      </c>
      <c r="G1439" s="12">
        <v>13.067134699662599</v>
      </c>
      <c r="H1439" s="12">
        <v>13.385777234129399</v>
      </c>
      <c r="I1439" s="12">
        <v>13.4287237814676</v>
      </c>
      <c r="J1439" s="12">
        <v>13.6189783136213</v>
      </c>
      <c r="K1439" s="12">
        <v>13.6270231606496</v>
      </c>
      <c r="L1439" s="12">
        <v>14.026998371642099</v>
      </c>
      <c r="M1439" s="12">
        <v>13.606084985334499</v>
      </c>
      <c r="N1439" s="12"/>
      <c r="O1439" s="12"/>
    </row>
    <row r="1440" spans="1:15" x14ac:dyDescent="0.3">
      <c r="A1440" s="11" t="str">
        <f t="shared" si="22"/>
        <v>DISTRIBUCION VOLUMEN X CRITERIO (Consumiciones)Con CafeinaNIVEL BAJO</v>
      </c>
      <c r="B1440" s="11" t="s">
        <v>47</v>
      </c>
      <c r="C1440" s="11" t="s">
        <v>114</v>
      </c>
      <c r="D1440" s="11" t="s">
        <v>169</v>
      </c>
      <c r="E1440" s="12">
        <v>19.733624902457102</v>
      </c>
      <c r="F1440" s="12">
        <v>19.236252276505699</v>
      </c>
      <c r="G1440" s="12">
        <v>22.257782216692998</v>
      </c>
      <c r="H1440" s="12">
        <v>20.649226900250099</v>
      </c>
      <c r="I1440" s="12">
        <v>23.5108288801461</v>
      </c>
      <c r="J1440" s="12">
        <v>23.094282924298</v>
      </c>
      <c r="K1440" s="12">
        <v>21.214681903790201</v>
      </c>
      <c r="L1440" s="12">
        <v>24.903165554120601</v>
      </c>
      <c r="M1440" s="12">
        <v>24.0577896691631</v>
      </c>
      <c r="N1440" s="12"/>
      <c r="O1440" s="12"/>
    </row>
    <row r="1441" spans="1:15" x14ac:dyDescent="0.3">
      <c r="A1441" s="11" t="str">
        <f t="shared" si="22"/>
        <v>DISTRIBUCION VOLUMEN X CRITERIO (Consumiciones)Con CafeinaHOMBRE</v>
      </c>
      <c r="B1441" s="11" t="s">
        <v>47</v>
      </c>
      <c r="C1441" s="11" t="s">
        <v>114</v>
      </c>
      <c r="D1441" s="11" t="s">
        <v>170</v>
      </c>
      <c r="E1441" s="12">
        <v>48.556472190912203</v>
      </c>
      <c r="F1441" s="12">
        <v>50.287553338859901</v>
      </c>
      <c r="G1441" s="12">
        <v>51.055176884932798</v>
      </c>
      <c r="H1441" s="12">
        <v>51.9271464771833</v>
      </c>
      <c r="I1441" s="12">
        <v>51.183394096278398</v>
      </c>
      <c r="J1441" s="12">
        <v>51.591545804222797</v>
      </c>
      <c r="K1441" s="12">
        <v>54.129373233748602</v>
      </c>
      <c r="L1441" s="12">
        <v>50.937503096522299</v>
      </c>
      <c r="M1441" s="12">
        <v>51.713983071011803</v>
      </c>
      <c r="N1441" s="12"/>
      <c r="O1441" s="12"/>
    </row>
    <row r="1442" spans="1:15" x14ac:dyDescent="0.3">
      <c r="A1442" s="11" t="str">
        <f t="shared" si="22"/>
        <v>DISTRIBUCION VOLUMEN X CRITERIO (Consumiciones)Con CafeinaMUJER</v>
      </c>
      <c r="B1442" s="11" t="s">
        <v>47</v>
      </c>
      <c r="C1442" s="11" t="s">
        <v>114</v>
      </c>
      <c r="D1442" s="11" t="s">
        <v>171</v>
      </c>
      <c r="E1442" s="12">
        <v>51.443543767018497</v>
      </c>
      <c r="F1442" s="12">
        <v>49.712474020247598</v>
      </c>
      <c r="G1442" s="12">
        <v>48.944823115067202</v>
      </c>
      <c r="H1442" s="12">
        <v>48.0728952420844</v>
      </c>
      <c r="I1442" s="12">
        <v>48.816594976772002</v>
      </c>
      <c r="J1442" s="12">
        <v>48.408471966399297</v>
      </c>
      <c r="K1442" s="12">
        <v>45.870617524910003</v>
      </c>
      <c r="L1442" s="12">
        <v>49.062472131299202</v>
      </c>
      <c r="M1442" s="12">
        <v>48.286033724730103</v>
      </c>
      <c r="N1442" s="12"/>
      <c r="O1442" s="12"/>
    </row>
    <row r="1443" spans="1:15" x14ac:dyDescent="0.3">
      <c r="A1443" s="11" t="str">
        <f t="shared" si="22"/>
        <v>DISTRIBUCION VOLUMEN X CRITERIO (Consumiciones)Sin CafeinaT.ESPAÑA</v>
      </c>
      <c r="B1443" s="11" t="s">
        <v>47</v>
      </c>
      <c r="C1443" s="11" t="s">
        <v>115</v>
      </c>
      <c r="D1443" s="11" t="s">
        <v>142</v>
      </c>
      <c r="E1443" s="12">
        <v>100</v>
      </c>
      <c r="F1443" s="12">
        <v>100</v>
      </c>
      <c r="G1443" s="12">
        <v>100</v>
      </c>
      <c r="H1443" s="12">
        <v>100</v>
      </c>
      <c r="I1443" s="12">
        <v>100</v>
      </c>
      <c r="J1443" s="12">
        <v>100</v>
      </c>
      <c r="K1443" s="12">
        <v>100</v>
      </c>
      <c r="L1443" s="12">
        <v>100</v>
      </c>
      <c r="M1443" s="12">
        <v>100</v>
      </c>
      <c r="N1443" s="12"/>
      <c r="O1443" s="12"/>
    </row>
    <row r="1444" spans="1:15" x14ac:dyDescent="0.3">
      <c r="A1444" s="11" t="str">
        <f t="shared" si="22"/>
        <v>DISTRIBUCION VOLUMEN X CRITERIO (Consumiciones)Sin CafeinaBCN AM</v>
      </c>
      <c r="B1444" s="11" t="s">
        <v>47</v>
      </c>
      <c r="C1444" s="11" t="s">
        <v>115</v>
      </c>
      <c r="D1444" s="11" t="s">
        <v>143</v>
      </c>
      <c r="E1444" s="12">
        <v>14.8597254252503</v>
      </c>
      <c r="F1444" s="12">
        <v>6.5810860965343396</v>
      </c>
      <c r="G1444" s="12">
        <v>4.7628352556766496</v>
      </c>
      <c r="H1444" s="12">
        <v>9.9221856607788297</v>
      </c>
      <c r="I1444" s="12">
        <v>7.69991896096401</v>
      </c>
      <c r="J1444" s="12">
        <v>5.1716494563953699</v>
      </c>
      <c r="K1444" s="12">
        <v>5.6720255994445496</v>
      </c>
      <c r="L1444" s="12">
        <v>7.4340266469641803</v>
      </c>
      <c r="M1444" s="12">
        <v>6.6106160584581604</v>
      </c>
      <c r="N1444" s="12"/>
      <c r="O1444" s="12"/>
    </row>
    <row r="1445" spans="1:15" x14ac:dyDescent="0.3">
      <c r="A1445" s="11" t="str">
        <f t="shared" si="22"/>
        <v>DISTRIBUCION VOLUMEN X CRITERIO (Consumiciones)Sin CafeinaREST.CAT ARAGON</v>
      </c>
      <c r="B1445" s="11" t="s">
        <v>47</v>
      </c>
      <c r="C1445" s="11" t="s">
        <v>115</v>
      </c>
      <c r="D1445" s="11" t="s">
        <v>144</v>
      </c>
      <c r="E1445" s="12">
        <v>6.0633632053325899</v>
      </c>
      <c r="F1445" s="12">
        <v>8.9231966661373896</v>
      </c>
      <c r="G1445" s="12">
        <v>8.1476712281325891</v>
      </c>
      <c r="H1445" s="12">
        <v>7.3269803329375804</v>
      </c>
      <c r="I1445" s="12">
        <v>9.2707617822229498</v>
      </c>
      <c r="J1445" s="12">
        <v>12.401788223685701</v>
      </c>
      <c r="K1445" s="12">
        <v>11.3864169295774</v>
      </c>
      <c r="L1445" s="12">
        <v>13.191970647773701</v>
      </c>
      <c r="M1445" s="12">
        <v>12.813262188625201</v>
      </c>
      <c r="N1445" s="12"/>
      <c r="O1445" s="12"/>
    </row>
    <row r="1446" spans="1:15" x14ac:dyDescent="0.3">
      <c r="A1446" s="11" t="str">
        <f t="shared" si="22"/>
        <v>DISTRIBUCION VOLUMEN X CRITERIO (Consumiciones)Sin CafeinaLEVANTE</v>
      </c>
      <c r="B1446" s="11" t="s">
        <v>47</v>
      </c>
      <c r="C1446" s="11" t="s">
        <v>115</v>
      </c>
      <c r="D1446" s="11" t="s">
        <v>145</v>
      </c>
      <c r="E1446" s="12">
        <v>11.734533888467601</v>
      </c>
      <c r="F1446" s="12">
        <v>13.4184073558507</v>
      </c>
      <c r="G1446" s="12">
        <v>12.367885139003199</v>
      </c>
      <c r="H1446" s="12">
        <v>13.7764539443926</v>
      </c>
      <c r="I1446" s="12">
        <v>14.0944032931623</v>
      </c>
      <c r="J1446" s="12">
        <v>13.142064100257</v>
      </c>
      <c r="K1446" s="12">
        <v>14.8631497967163</v>
      </c>
      <c r="L1446" s="12">
        <v>11.4317827199948</v>
      </c>
      <c r="M1446" s="12">
        <v>11.133451731960401</v>
      </c>
      <c r="N1446" s="12"/>
      <c r="O1446" s="12"/>
    </row>
    <row r="1447" spans="1:15" x14ac:dyDescent="0.3">
      <c r="A1447" s="11" t="str">
        <f t="shared" si="22"/>
        <v>DISTRIBUCION VOLUMEN X CRITERIO (Consumiciones)Sin CafeinaANDALUCIA</v>
      </c>
      <c r="B1447" s="11" t="s">
        <v>47</v>
      </c>
      <c r="C1447" s="11" t="s">
        <v>115</v>
      </c>
      <c r="D1447" s="11" t="s">
        <v>146</v>
      </c>
      <c r="E1447" s="12">
        <v>20.2501870224479</v>
      </c>
      <c r="F1447" s="12">
        <v>24.407855579378399</v>
      </c>
      <c r="G1447" s="12">
        <v>24.432146554605598</v>
      </c>
      <c r="H1447" s="12">
        <v>24.684079382174801</v>
      </c>
      <c r="I1447" s="12">
        <v>28.833909104831999</v>
      </c>
      <c r="J1447" s="12">
        <v>22.603615471248698</v>
      </c>
      <c r="K1447" s="12">
        <v>26.981811343922601</v>
      </c>
      <c r="L1447" s="12">
        <v>24.313752956809001</v>
      </c>
      <c r="M1447" s="12">
        <v>24.6981748265117</v>
      </c>
      <c r="N1447" s="12"/>
      <c r="O1447" s="12"/>
    </row>
    <row r="1448" spans="1:15" x14ac:dyDescent="0.3">
      <c r="A1448" s="11" t="str">
        <f t="shared" si="22"/>
        <v>DISTRIBUCION VOLUMEN X CRITERIO (Consumiciones)Sin CafeinaMDD AM</v>
      </c>
      <c r="B1448" s="11" t="s">
        <v>47</v>
      </c>
      <c r="C1448" s="11" t="s">
        <v>115</v>
      </c>
      <c r="D1448" s="11" t="s">
        <v>147</v>
      </c>
      <c r="E1448" s="12">
        <v>24.000051592399402</v>
      </c>
      <c r="F1448" s="12">
        <v>22.708480873444</v>
      </c>
      <c r="G1448" s="12">
        <v>25.908696170058199</v>
      </c>
      <c r="H1448" s="12">
        <v>19.648164398758698</v>
      </c>
      <c r="I1448" s="12">
        <v>15.507646435031401</v>
      </c>
      <c r="J1448" s="12">
        <v>21.341946219839901</v>
      </c>
      <c r="K1448" s="12">
        <v>16.2189924692074</v>
      </c>
      <c r="L1448" s="12">
        <v>17.417844566298601</v>
      </c>
      <c r="M1448" s="12">
        <v>17.696544968139499</v>
      </c>
      <c r="N1448" s="12"/>
      <c r="O1448" s="12"/>
    </row>
    <row r="1449" spans="1:15" x14ac:dyDescent="0.3">
      <c r="A1449" s="11" t="str">
        <f t="shared" si="22"/>
        <v>DISTRIBUCION VOLUMEN X CRITERIO (Consumiciones)Sin CafeinaRTO CENTRO</v>
      </c>
      <c r="B1449" s="11" t="s">
        <v>47</v>
      </c>
      <c r="C1449" s="11" t="s">
        <v>115</v>
      </c>
      <c r="D1449" s="11" t="s">
        <v>148</v>
      </c>
      <c r="E1449" s="12">
        <v>9.2392726503531506</v>
      </c>
      <c r="F1449" s="12">
        <v>11.648700461835</v>
      </c>
      <c r="G1449" s="12">
        <v>12.095141695093799</v>
      </c>
      <c r="H1449" s="12">
        <v>11.8641057519093</v>
      </c>
      <c r="I1449" s="12">
        <v>12.118924708896801</v>
      </c>
      <c r="J1449" s="12">
        <v>11.727301953822399</v>
      </c>
      <c r="K1449" s="12">
        <v>9.5181942812692402</v>
      </c>
      <c r="L1449" s="12">
        <v>11.0697097698318</v>
      </c>
      <c r="M1449" s="12">
        <v>12.5117566548999</v>
      </c>
      <c r="N1449" s="12"/>
      <c r="O1449" s="12"/>
    </row>
    <row r="1450" spans="1:15" x14ac:dyDescent="0.3">
      <c r="A1450" s="11" t="str">
        <f t="shared" si="22"/>
        <v>DISTRIBUCION VOLUMEN X CRITERIO (Consumiciones)Sin CafeinaNORTE-CENTRO</v>
      </c>
      <c r="B1450" s="11" t="s">
        <v>47</v>
      </c>
      <c r="C1450" s="11" t="s">
        <v>115</v>
      </c>
      <c r="D1450" s="11" t="s">
        <v>149</v>
      </c>
      <c r="E1450" s="12">
        <v>8.5871576199394308</v>
      </c>
      <c r="F1450" s="12">
        <v>8.1106504558441497</v>
      </c>
      <c r="G1450" s="12">
        <v>7.0214094525663704</v>
      </c>
      <c r="H1450" s="12">
        <v>7.25860625366915</v>
      </c>
      <c r="I1450" s="12">
        <v>7.5422734277250099</v>
      </c>
      <c r="J1450" s="12">
        <v>7.0424045987516397</v>
      </c>
      <c r="K1450" s="12">
        <v>7.9291365116203103</v>
      </c>
      <c r="L1450" s="12">
        <v>7.9572133767742503</v>
      </c>
      <c r="M1450" s="12">
        <v>9.0434430012286295</v>
      </c>
      <c r="N1450" s="12"/>
      <c r="O1450" s="12"/>
    </row>
    <row r="1451" spans="1:15" x14ac:dyDescent="0.3">
      <c r="A1451" s="11" t="str">
        <f t="shared" si="22"/>
        <v>DISTRIBUCION VOLUMEN X CRITERIO (Consumiciones)Sin CafeinaNOROESTE</v>
      </c>
      <c r="B1451" s="11" t="s">
        <v>47</v>
      </c>
      <c r="C1451" s="11" t="s">
        <v>115</v>
      </c>
      <c r="D1451" s="11" t="s">
        <v>150</v>
      </c>
      <c r="E1451" s="12">
        <v>5.2657214939095196</v>
      </c>
      <c r="F1451" s="12">
        <v>4.2016142308707698</v>
      </c>
      <c r="G1451" s="12">
        <v>5.2642244747072899</v>
      </c>
      <c r="H1451" s="12">
        <v>5.5194155262966804</v>
      </c>
      <c r="I1451" s="12">
        <v>4.9321653440888102</v>
      </c>
      <c r="J1451" s="12">
        <v>6.5692552505312696</v>
      </c>
      <c r="K1451" s="12">
        <v>7.4302516389398301</v>
      </c>
      <c r="L1451" s="12">
        <v>7.1837081533912803</v>
      </c>
      <c r="M1451" s="12">
        <v>5.4927383934235801</v>
      </c>
      <c r="N1451" s="12"/>
      <c r="O1451" s="12"/>
    </row>
    <row r="1452" spans="1:15" x14ac:dyDescent="0.3">
      <c r="A1452" s="11" t="str">
        <f t="shared" si="22"/>
        <v>DISTRIBUCION VOLUMEN X CRITERIO (Consumiciones)Sin Cafeina&lt;2MIL</v>
      </c>
      <c r="B1452" s="11" t="s">
        <v>47</v>
      </c>
      <c r="C1452" s="11" t="s">
        <v>115</v>
      </c>
      <c r="D1452" s="11" t="s">
        <v>151</v>
      </c>
      <c r="E1452" s="12">
        <v>2.77965402136957</v>
      </c>
      <c r="F1452" s="12">
        <v>4.6006281190425904</v>
      </c>
      <c r="G1452" s="12">
        <v>4.7042960057132497</v>
      </c>
      <c r="H1452" s="12">
        <v>4.5834299377852696</v>
      </c>
      <c r="I1452" s="12">
        <v>3.7420317473709699</v>
      </c>
      <c r="J1452" s="12">
        <v>1.9023119119880101</v>
      </c>
      <c r="K1452" s="12">
        <v>2.43164507932324</v>
      </c>
      <c r="L1452" s="12">
        <v>3.6285920838604699</v>
      </c>
      <c r="M1452" s="12">
        <v>2.45162115199388</v>
      </c>
      <c r="N1452" s="12"/>
      <c r="O1452" s="12"/>
    </row>
    <row r="1453" spans="1:15" x14ac:dyDescent="0.3">
      <c r="A1453" s="11" t="str">
        <f t="shared" si="22"/>
        <v>DISTRIBUCION VOLUMEN X CRITERIO (Consumiciones)Sin Cafeina2-5MIL</v>
      </c>
      <c r="B1453" s="11" t="s">
        <v>47</v>
      </c>
      <c r="C1453" s="11" t="s">
        <v>115</v>
      </c>
      <c r="D1453" s="11" t="s">
        <v>152</v>
      </c>
      <c r="E1453" s="12">
        <v>10.035879934168101</v>
      </c>
      <c r="F1453" s="12">
        <v>10.9766822495</v>
      </c>
      <c r="G1453" s="12">
        <v>7.1121770098549302</v>
      </c>
      <c r="H1453" s="12">
        <v>8.0503019745804192</v>
      </c>
      <c r="I1453" s="12">
        <v>6.6248082162760999</v>
      </c>
      <c r="J1453" s="12">
        <v>7.0247124263752898</v>
      </c>
      <c r="K1453" s="12">
        <v>7.5904303164625802</v>
      </c>
      <c r="L1453" s="12">
        <v>4.9611113050525502</v>
      </c>
      <c r="M1453" s="12">
        <v>7.5632734521216198</v>
      </c>
      <c r="N1453" s="12"/>
      <c r="O1453" s="12"/>
    </row>
    <row r="1454" spans="1:15" x14ac:dyDescent="0.3">
      <c r="A1454" s="11" t="str">
        <f t="shared" si="22"/>
        <v>DISTRIBUCION VOLUMEN X CRITERIO (Consumiciones)Sin Cafeina5-10MIL</v>
      </c>
      <c r="B1454" s="11" t="s">
        <v>47</v>
      </c>
      <c r="C1454" s="11" t="s">
        <v>115</v>
      </c>
      <c r="D1454" s="11" t="s">
        <v>153</v>
      </c>
      <c r="E1454" s="12">
        <v>5.2166132685332798</v>
      </c>
      <c r="F1454" s="12">
        <v>3.05996598337939</v>
      </c>
      <c r="G1454" s="12">
        <v>3.95157594371131</v>
      </c>
      <c r="H1454" s="12">
        <v>3.7802589203457302</v>
      </c>
      <c r="I1454" s="12">
        <v>6.9410560997388497</v>
      </c>
      <c r="J1454" s="12">
        <v>3.3603046288788798</v>
      </c>
      <c r="K1454" s="12">
        <v>5.6175523129449596</v>
      </c>
      <c r="L1454" s="12">
        <v>7.0365581571694502</v>
      </c>
      <c r="M1454" s="12">
        <v>4.3940452025420198</v>
      </c>
      <c r="N1454" s="12"/>
      <c r="O1454" s="12"/>
    </row>
    <row r="1455" spans="1:15" x14ac:dyDescent="0.3">
      <c r="A1455" s="11" t="str">
        <f t="shared" si="22"/>
        <v>DISTRIBUCION VOLUMEN X CRITERIO (Consumiciones)Sin Cafeina10-30MIL</v>
      </c>
      <c r="B1455" s="11" t="s">
        <v>47</v>
      </c>
      <c r="C1455" s="11" t="s">
        <v>115</v>
      </c>
      <c r="D1455" s="11" t="s">
        <v>154</v>
      </c>
      <c r="E1455" s="12">
        <v>13.4284929344209</v>
      </c>
      <c r="F1455" s="12">
        <v>11.955863142524001</v>
      </c>
      <c r="G1455" s="12">
        <v>12.3153912875109</v>
      </c>
      <c r="H1455" s="12">
        <v>16.887815765321601</v>
      </c>
      <c r="I1455" s="12">
        <v>17.233065638562199</v>
      </c>
      <c r="J1455" s="12">
        <v>18.930002689210198</v>
      </c>
      <c r="K1455" s="12">
        <v>20.535962923021099</v>
      </c>
      <c r="L1455" s="12">
        <v>17.9169614453753</v>
      </c>
      <c r="M1455" s="12">
        <v>17.8355608673258</v>
      </c>
      <c r="N1455" s="12"/>
      <c r="O1455" s="12"/>
    </row>
    <row r="1456" spans="1:15" x14ac:dyDescent="0.3">
      <c r="A1456" s="11" t="str">
        <f t="shared" si="22"/>
        <v>DISTRIBUCION VOLUMEN X CRITERIO (Consumiciones)Sin Cafeina30-100MIL</v>
      </c>
      <c r="B1456" s="11" t="s">
        <v>47</v>
      </c>
      <c r="C1456" s="11" t="s">
        <v>115</v>
      </c>
      <c r="D1456" s="11" t="s">
        <v>155</v>
      </c>
      <c r="E1456" s="12">
        <v>17.7355812141755</v>
      </c>
      <c r="F1456" s="12">
        <v>22.953586600646599</v>
      </c>
      <c r="G1456" s="12">
        <v>21.1907876543948</v>
      </c>
      <c r="H1456" s="12">
        <v>18.8717183285403</v>
      </c>
      <c r="I1456" s="12">
        <v>23.547596142529699</v>
      </c>
      <c r="J1456" s="12">
        <v>23.7869488382814</v>
      </c>
      <c r="K1456" s="12">
        <v>24.8552906000901</v>
      </c>
      <c r="L1456" s="12">
        <v>25.494576440004099</v>
      </c>
      <c r="M1456" s="12">
        <v>24.437914998958899</v>
      </c>
      <c r="N1456" s="12"/>
      <c r="O1456" s="12"/>
    </row>
    <row r="1457" spans="1:15" x14ac:dyDescent="0.3">
      <c r="A1457" s="11" t="str">
        <f t="shared" si="22"/>
        <v>DISTRIBUCION VOLUMEN X CRITERIO (Consumiciones)Sin Cafeina100-200MIL</v>
      </c>
      <c r="B1457" s="11" t="s">
        <v>47</v>
      </c>
      <c r="C1457" s="11" t="s">
        <v>115</v>
      </c>
      <c r="D1457" s="11" t="s">
        <v>156</v>
      </c>
      <c r="E1457" s="12">
        <v>8.0657622519050491</v>
      </c>
      <c r="F1457" s="12">
        <v>5.4387384236822696</v>
      </c>
      <c r="G1457" s="12">
        <v>8.5687029810357807</v>
      </c>
      <c r="H1457" s="12">
        <v>10.333860611368401</v>
      </c>
      <c r="I1457" s="12">
        <v>9.1288655176914801</v>
      </c>
      <c r="J1457" s="12">
        <v>10.657936506331801</v>
      </c>
      <c r="K1457" s="12">
        <v>9.3147016264304696</v>
      </c>
      <c r="L1457" s="12">
        <v>5.5716777353217903</v>
      </c>
      <c r="M1457" s="12">
        <v>10.321177077993299</v>
      </c>
      <c r="N1457" s="12"/>
      <c r="O1457" s="12"/>
    </row>
    <row r="1458" spans="1:15" x14ac:dyDescent="0.3">
      <c r="A1458" s="11" t="str">
        <f t="shared" si="22"/>
        <v>DISTRIBUCION VOLUMEN X CRITERIO (Consumiciones)Sin Cafeina200-500MIL</v>
      </c>
      <c r="B1458" s="11" t="s">
        <v>47</v>
      </c>
      <c r="C1458" s="11" t="s">
        <v>115</v>
      </c>
      <c r="D1458" s="11" t="s">
        <v>157</v>
      </c>
      <c r="E1458" s="12">
        <v>18.430881662513499</v>
      </c>
      <c r="F1458" s="12">
        <v>11.2739818636471</v>
      </c>
      <c r="G1458" s="12">
        <v>12.9636515235233</v>
      </c>
      <c r="H1458" s="12">
        <v>14.1775075089</v>
      </c>
      <c r="I1458" s="12">
        <v>11.803269868549201</v>
      </c>
      <c r="J1458" s="12">
        <v>10.4442403385574</v>
      </c>
      <c r="K1458" s="12">
        <v>11.3156466586628</v>
      </c>
      <c r="L1458" s="12">
        <v>13.620278771911799</v>
      </c>
      <c r="M1458" s="12">
        <v>11.5505572690953</v>
      </c>
      <c r="N1458" s="12"/>
      <c r="O1458" s="12"/>
    </row>
    <row r="1459" spans="1:15" x14ac:dyDescent="0.3">
      <c r="A1459" s="11" t="str">
        <f t="shared" si="22"/>
        <v>DISTRIBUCION VOLUMEN X CRITERIO (Consumiciones)Sin Cafeina&gt;500MIL</v>
      </c>
      <c r="B1459" s="11" t="s">
        <v>47</v>
      </c>
      <c r="C1459" s="11" t="s">
        <v>115</v>
      </c>
      <c r="D1459" s="11" t="s">
        <v>158</v>
      </c>
      <c r="E1459" s="12">
        <v>24.307142451773998</v>
      </c>
      <c r="F1459" s="12">
        <v>29.740550208122901</v>
      </c>
      <c r="G1459" s="12">
        <v>29.193429138285399</v>
      </c>
      <c r="H1459" s="12">
        <v>23.31510607825</v>
      </c>
      <c r="I1459" s="12">
        <v>20.979315940051301</v>
      </c>
      <c r="J1459" s="12">
        <v>23.893561869021301</v>
      </c>
      <c r="K1459" s="12">
        <v>18.3387576254833</v>
      </c>
      <c r="L1459" s="12">
        <v>21.7702586437366</v>
      </c>
      <c r="M1459" s="12">
        <v>21.445843282755199</v>
      </c>
      <c r="N1459" s="12"/>
      <c r="O1459" s="12"/>
    </row>
    <row r="1460" spans="1:15" x14ac:dyDescent="0.3">
      <c r="A1460" s="11" t="str">
        <f t="shared" si="22"/>
        <v>DISTRIBUCION VOLUMEN X CRITERIO (Consumiciones)Sin CafeinaDE 15 A 19 AÑOS</v>
      </c>
      <c r="B1460" s="11" t="s">
        <v>47</v>
      </c>
      <c r="C1460" s="11" t="s">
        <v>115</v>
      </c>
      <c r="D1460" s="11" t="s">
        <v>159</v>
      </c>
      <c r="E1460" s="12">
        <v>1.4026394671536999</v>
      </c>
      <c r="F1460" s="12">
        <v>1.11019456299066</v>
      </c>
      <c r="G1460" s="12">
        <v>1.7879099376779799</v>
      </c>
      <c r="H1460" s="12">
        <v>1.49856165084687</v>
      </c>
      <c r="I1460" s="12">
        <v>0.97129885307295705</v>
      </c>
      <c r="J1460" s="12">
        <v>2.9226932945655699</v>
      </c>
      <c r="K1460" s="12">
        <v>3.2641129367090902</v>
      </c>
      <c r="L1460" s="12">
        <v>2.6242359137020501</v>
      </c>
      <c r="M1460" s="12">
        <v>2.05088147514055</v>
      </c>
      <c r="N1460" s="12"/>
      <c r="O1460" s="12"/>
    </row>
    <row r="1461" spans="1:15" x14ac:dyDescent="0.3">
      <c r="A1461" s="11" t="str">
        <f t="shared" si="22"/>
        <v>DISTRIBUCION VOLUMEN X CRITERIO (Consumiciones)Sin CafeinaDE 20 A 24 AÑOS</v>
      </c>
      <c r="B1461" s="11" t="s">
        <v>47</v>
      </c>
      <c r="C1461" s="11" t="s">
        <v>115</v>
      </c>
      <c r="D1461" s="11" t="s">
        <v>160</v>
      </c>
      <c r="E1461" s="12">
        <v>12.142425977805001</v>
      </c>
      <c r="F1461" s="12">
        <v>2.7688077719990201</v>
      </c>
      <c r="G1461" s="12">
        <v>2.7822916683064398</v>
      </c>
      <c r="H1461" s="12">
        <v>6.2159081066373201</v>
      </c>
      <c r="I1461" s="12">
        <v>4.1605734543508097</v>
      </c>
      <c r="J1461" s="12">
        <v>0.77800670887176504</v>
      </c>
      <c r="K1461" s="12">
        <v>1.5178658772111699</v>
      </c>
      <c r="L1461" s="12">
        <v>3.9338050381860898</v>
      </c>
      <c r="M1461" s="12">
        <v>2.2928670408176899</v>
      </c>
      <c r="N1461" s="12"/>
      <c r="O1461" s="12"/>
    </row>
    <row r="1462" spans="1:15" x14ac:dyDescent="0.3">
      <c r="A1462" s="11" t="str">
        <f t="shared" si="22"/>
        <v>DISTRIBUCION VOLUMEN X CRITERIO (Consumiciones)Sin CafeinaDE 25 A 34 AÑOS</v>
      </c>
      <c r="B1462" s="11" t="s">
        <v>47</v>
      </c>
      <c r="C1462" s="11" t="s">
        <v>115</v>
      </c>
      <c r="D1462" s="11" t="s">
        <v>161</v>
      </c>
      <c r="E1462" s="12">
        <v>5.7389011850774097</v>
      </c>
      <c r="F1462" s="12">
        <v>8.0485301839060099</v>
      </c>
      <c r="G1462" s="12">
        <v>9.4439923032805506</v>
      </c>
      <c r="H1462" s="12">
        <v>6.5503374083642996</v>
      </c>
      <c r="I1462" s="12">
        <v>4.7349907359940202</v>
      </c>
      <c r="J1462" s="12">
        <v>8.4684240217239708</v>
      </c>
      <c r="K1462" s="12">
        <v>7.3013275988520299</v>
      </c>
      <c r="L1462" s="12">
        <v>8.5919291983153308</v>
      </c>
      <c r="M1462" s="12">
        <v>6.8945444494098496</v>
      </c>
      <c r="N1462" s="12"/>
      <c r="O1462" s="12"/>
    </row>
    <row r="1463" spans="1:15" x14ac:dyDescent="0.3">
      <c r="A1463" s="11" t="str">
        <f t="shared" si="22"/>
        <v>DISTRIBUCION VOLUMEN X CRITERIO (Consumiciones)Sin CafeinaDE 35 A 49 AÑOS</v>
      </c>
      <c r="B1463" s="11" t="s">
        <v>47</v>
      </c>
      <c r="C1463" s="11" t="s">
        <v>115</v>
      </c>
      <c r="D1463" s="11" t="s">
        <v>162</v>
      </c>
      <c r="E1463" s="12">
        <v>28.873402570333301</v>
      </c>
      <c r="F1463" s="12">
        <v>31.045976989100499</v>
      </c>
      <c r="G1463" s="12">
        <v>36.140547512340298</v>
      </c>
      <c r="H1463" s="12">
        <v>33.919260842519101</v>
      </c>
      <c r="I1463" s="12">
        <v>31.8337596212839</v>
      </c>
      <c r="J1463" s="12">
        <v>27.741993533763701</v>
      </c>
      <c r="K1463" s="12">
        <v>26.582208428894599</v>
      </c>
      <c r="L1463" s="12">
        <v>29.530560579620701</v>
      </c>
      <c r="M1463" s="12">
        <v>30.538748254158101</v>
      </c>
      <c r="N1463" s="12"/>
      <c r="O1463" s="12"/>
    </row>
    <row r="1464" spans="1:15" x14ac:dyDescent="0.3">
      <c r="A1464" s="11" t="str">
        <f t="shared" si="22"/>
        <v>DISTRIBUCION VOLUMEN X CRITERIO (Consumiciones)Sin CafeinaDE 50 A 59 AÑOS</v>
      </c>
      <c r="B1464" s="11" t="s">
        <v>47</v>
      </c>
      <c r="C1464" s="11" t="s">
        <v>115</v>
      </c>
      <c r="D1464" s="11" t="s">
        <v>163</v>
      </c>
      <c r="E1464" s="12">
        <v>21.103729098629199</v>
      </c>
      <c r="F1464" s="12">
        <v>24.509954147699499</v>
      </c>
      <c r="G1464" s="12">
        <v>22.379717769462601</v>
      </c>
      <c r="H1464" s="12">
        <v>22.3793085950111</v>
      </c>
      <c r="I1464" s="12">
        <v>30.111476821032099</v>
      </c>
      <c r="J1464" s="12">
        <v>22.9523686280377</v>
      </c>
      <c r="K1464" s="12">
        <v>25.214086766173601</v>
      </c>
      <c r="L1464" s="12">
        <v>21.146254281379999</v>
      </c>
      <c r="M1464" s="12">
        <v>27.1471146575227</v>
      </c>
      <c r="N1464" s="12"/>
      <c r="O1464" s="12"/>
    </row>
    <row r="1465" spans="1:15" x14ac:dyDescent="0.3">
      <c r="A1465" s="11" t="str">
        <f t="shared" si="22"/>
        <v>DISTRIBUCION VOLUMEN X CRITERIO (Consumiciones)Sin CafeinaDE 60 A 75 AÑOS</v>
      </c>
      <c r="B1465" s="11" t="s">
        <v>47</v>
      </c>
      <c r="C1465" s="11" t="s">
        <v>115</v>
      </c>
      <c r="D1465" s="11" t="s">
        <v>164</v>
      </c>
      <c r="E1465" s="12">
        <v>30.7389321405171</v>
      </c>
      <c r="F1465" s="12">
        <v>32.516538292564398</v>
      </c>
      <c r="G1465" s="12">
        <v>27.4655502540474</v>
      </c>
      <c r="H1465" s="12">
        <v>29.4366159599012</v>
      </c>
      <c r="I1465" s="12">
        <v>28.187898680112198</v>
      </c>
      <c r="J1465" s="12">
        <v>37.136547175419402</v>
      </c>
      <c r="K1465" s="12">
        <v>36.1203801772525</v>
      </c>
      <c r="L1465" s="12">
        <v>34.173222500957799</v>
      </c>
      <c r="M1465" s="12">
        <v>31.075834381548798</v>
      </c>
      <c r="N1465" s="12"/>
      <c r="O1465" s="12"/>
    </row>
    <row r="1466" spans="1:15" x14ac:dyDescent="0.3">
      <c r="A1466" s="11" t="str">
        <f t="shared" si="22"/>
        <v>DISTRIBUCION VOLUMEN X CRITERIO (Consumiciones)Sin CafeinaNIVEL ALTO</v>
      </c>
      <c r="B1466" s="11" t="s">
        <v>47</v>
      </c>
      <c r="C1466" s="11" t="s">
        <v>115</v>
      </c>
      <c r="D1466" s="11" t="s">
        <v>165</v>
      </c>
      <c r="E1466" s="12">
        <v>22.217245275425999</v>
      </c>
      <c r="F1466" s="12">
        <v>21.8250715742039</v>
      </c>
      <c r="G1466" s="12">
        <v>23.016869500516101</v>
      </c>
      <c r="H1466" s="12">
        <v>24.0648499488616</v>
      </c>
      <c r="I1466" s="12">
        <v>26.513389476786202</v>
      </c>
      <c r="J1466" s="12">
        <v>24.3857934888762</v>
      </c>
      <c r="K1466" s="12">
        <v>25.093418364804901</v>
      </c>
      <c r="L1466" s="12">
        <v>22.571731204239299</v>
      </c>
      <c r="M1466" s="12">
        <v>23.9864040465785</v>
      </c>
      <c r="N1466" s="12"/>
      <c r="O1466" s="12"/>
    </row>
    <row r="1467" spans="1:15" x14ac:dyDescent="0.3">
      <c r="A1467" s="11" t="str">
        <f t="shared" si="22"/>
        <v>DISTRIBUCION VOLUMEN X CRITERIO (Consumiciones)Sin CafeinaNIVEL MEDIO ALTO</v>
      </c>
      <c r="B1467" s="11" t="s">
        <v>47</v>
      </c>
      <c r="C1467" s="11" t="s">
        <v>115</v>
      </c>
      <c r="D1467" s="11" t="s">
        <v>166</v>
      </c>
      <c r="E1467" s="12">
        <v>11.6290996610379</v>
      </c>
      <c r="F1467" s="12">
        <v>10.6629490617667</v>
      </c>
      <c r="G1467" s="12">
        <v>12.569921400899499</v>
      </c>
      <c r="H1467" s="12">
        <v>17.1666577717662</v>
      </c>
      <c r="I1467" s="12">
        <v>17.882548728121201</v>
      </c>
      <c r="J1467" s="12">
        <v>19.849606424988199</v>
      </c>
      <c r="K1467" s="12">
        <v>12.630055775116601</v>
      </c>
      <c r="L1467" s="12">
        <v>17.989891281340601</v>
      </c>
      <c r="M1467" s="12">
        <v>17.252726679387301</v>
      </c>
      <c r="N1467" s="12"/>
      <c r="O1467" s="12"/>
    </row>
    <row r="1468" spans="1:15" x14ac:dyDescent="0.3">
      <c r="A1468" s="11" t="str">
        <f t="shared" si="22"/>
        <v>DISTRIBUCION VOLUMEN X CRITERIO (Consumiciones)Sin CafeinaNIVEL MEDIO</v>
      </c>
      <c r="B1468" s="11" t="s">
        <v>47</v>
      </c>
      <c r="C1468" s="11" t="s">
        <v>115</v>
      </c>
      <c r="D1468" s="11" t="s">
        <v>167</v>
      </c>
      <c r="E1468" s="12">
        <v>32.4933316823765</v>
      </c>
      <c r="F1468" s="12">
        <v>40.135472263108603</v>
      </c>
      <c r="G1468" s="12">
        <v>32.342598466638002</v>
      </c>
      <c r="H1468" s="12">
        <v>27.422266589791398</v>
      </c>
      <c r="I1468" s="12">
        <v>26.021194260443099</v>
      </c>
      <c r="J1468" s="12">
        <v>27.671290558041399</v>
      </c>
      <c r="K1468" s="12">
        <v>28.811766615611401</v>
      </c>
      <c r="L1468" s="12">
        <v>28.166992709225902</v>
      </c>
      <c r="M1468" s="12">
        <v>23.096536079109899</v>
      </c>
      <c r="N1468" s="12"/>
      <c r="O1468" s="12"/>
    </row>
    <row r="1469" spans="1:15" x14ac:dyDescent="0.3">
      <c r="A1469" s="11" t="str">
        <f t="shared" si="22"/>
        <v>DISTRIBUCION VOLUMEN X CRITERIO (Consumiciones)Sin CafeinaNIVEL MEDIO BAJO</v>
      </c>
      <c r="B1469" s="11" t="s">
        <v>47</v>
      </c>
      <c r="C1469" s="11" t="s">
        <v>115</v>
      </c>
      <c r="D1469" s="11" t="s">
        <v>168</v>
      </c>
      <c r="E1469" s="12">
        <v>10.4339023974988</v>
      </c>
      <c r="F1469" s="12">
        <v>12.033998112136</v>
      </c>
      <c r="G1469" s="12">
        <v>17.097731230850702</v>
      </c>
      <c r="H1469" s="12">
        <v>10.074647171377899</v>
      </c>
      <c r="I1469" s="12">
        <v>14.8304951329196</v>
      </c>
      <c r="J1469" s="12">
        <v>9.0034302594784492</v>
      </c>
      <c r="K1469" s="12">
        <v>13.658887294191601</v>
      </c>
      <c r="L1469" s="12">
        <v>11.6801657271309</v>
      </c>
      <c r="M1469" s="12">
        <v>15.1364009415065</v>
      </c>
      <c r="N1469" s="12"/>
      <c r="O1469" s="12"/>
    </row>
    <row r="1470" spans="1:15" x14ac:dyDescent="0.3">
      <c r="A1470" s="11" t="str">
        <f t="shared" si="22"/>
        <v>DISTRIBUCION VOLUMEN X CRITERIO (Consumiciones)Sin CafeinaNIVEL BAJO</v>
      </c>
      <c r="B1470" s="11" t="s">
        <v>47</v>
      </c>
      <c r="C1470" s="11" t="s">
        <v>115</v>
      </c>
      <c r="D1470" s="11" t="s">
        <v>169</v>
      </c>
      <c r="E1470" s="12">
        <v>23.2264390410005</v>
      </c>
      <c r="F1470" s="12">
        <v>15.342513859435</v>
      </c>
      <c r="G1470" s="12">
        <v>14.9728898956682</v>
      </c>
      <c r="H1470" s="12">
        <v>21.271574143661699</v>
      </c>
      <c r="I1470" s="12">
        <v>14.7523754586531</v>
      </c>
      <c r="J1470" s="12">
        <v>19.089909598054099</v>
      </c>
      <c r="K1470" s="12">
        <v>19.805855878298701</v>
      </c>
      <c r="L1470" s="12">
        <v>19.591232334819701</v>
      </c>
      <c r="M1470" s="12">
        <v>20.527926165041301</v>
      </c>
      <c r="N1470" s="12"/>
      <c r="O1470" s="12"/>
    </row>
    <row r="1471" spans="1:15" x14ac:dyDescent="0.3">
      <c r="A1471" s="11" t="str">
        <f t="shared" si="22"/>
        <v>DISTRIBUCION VOLUMEN X CRITERIO (Consumiciones)Sin CafeinaHOMBRE</v>
      </c>
      <c r="B1471" s="11" t="s">
        <v>47</v>
      </c>
      <c r="C1471" s="11" t="s">
        <v>115</v>
      </c>
      <c r="D1471" s="11" t="s">
        <v>170</v>
      </c>
      <c r="E1471" s="12">
        <v>60.002476435171602</v>
      </c>
      <c r="F1471" s="12">
        <v>56.931373513599297</v>
      </c>
      <c r="G1471" s="12">
        <v>53.796175462954899</v>
      </c>
      <c r="H1471" s="12">
        <v>48.245721479959798</v>
      </c>
      <c r="I1471" s="12">
        <v>50.321267351478603</v>
      </c>
      <c r="J1471" s="12">
        <v>54.099933477431897</v>
      </c>
      <c r="K1471" s="12">
        <v>47.052897697046497</v>
      </c>
      <c r="L1471" s="12">
        <v>46.2688196228276</v>
      </c>
      <c r="M1471" s="12">
        <v>49.939359770687403</v>
      </c>
      <c r="N1471" s="12"/>
      <c r="O1471" s="12"/>
    </row>
    <row r="1472" spans="1:15" x14ac:dyDescent="0.3">
      <c r="A1472" s="11" t="str">
        <f t="shared" si="22"/>
        <v>DISTRIBUCION VOLUMEN X CRITERIO (Consumiciones)Sin CafeinaMUJER</v>
      </c>
      <c r="B1472" s="11" t="s">
        <v>47</v>
      </c>
      <c r="C1472" s="11" t="s">
        <v>115</v>
      </c>
      <c r="D1472" s="11" t="s">
        <v>171</v>
      </c>
      <c r="E1472" s="12">
        <v>39.997523564828398</v>
      </c>
      <c r="F1472" s="12">
        <v>43.068602133149902</v>
      </c>
      <c r="G1472" s="12">
        <v>46.203829784331298</v>
      </c>
      <c r="H1472" s="12">
        <v>51.754278520040202</v>
      </c>
      <c r="I1472" s="12">
        <v>49.678732648521397</v>
      </c>
      <c r="J1472" s="12">
        <v>45.9001120167257</v>
      </c>
      <c r="K1472" s="12">
        <v>52.947080873651203</v>
      </c>
      <c r="L1472" s="12">
        <v>53.7311803771724</v>
      </c>
      <c r="M1472" s="12">
        <v>50.060640229312597</v>
      </c>
      <c r="N1472" s="12"/>
      <c r="O1472" s="12"/>
    </row>
    <row r="1473" spans="1:15" x14ac:dyDescent="0.3">
      <c r="A1473" s="11" t="str">
        <f t="shared" si="22"/>
        <v>DISTRIBUCION VOLUMEN X CRITERIO (Consumiciones)Frutas con gasT.ESPAÑA</v>
      </c>
      <c r="B1473" s="11" t="s">
        <v>47</v>
      </c>
      <c r="C1473" s="11" t="s">
        <v>116</v>
      </c>
      <c r="D1473" s="11" t="s">
        <v>142</v>
      </c>
      <c r="E1473" s="12">
        <v>100</v>
      </c>
      <c r="F1473" s="12">
        <v>100</v>
      </c>
      <c r="G1473" s="12">
        <v>100</v>
      </c>
      <c r="H1473" s="12">
        <v>100</v>
      </c>
      <c r="I1473" s="12">
        <v>100</v>
      </c>
      <c r="J1473" s="12">
        <v>100</v>
      </c>
      <c r="K1473" s="12">
        <v>100</v>
      </c>
      <c r="L1473" s="12">
        <v>100</v>
      </c>
      <c r="M1473" s="12">
        <v>100</v>
      </c>
      <c r="N1473" s="12"/>
      <c r="O1473" s="12"/>
    </row>
    <row r="1474" spans="1:15" x14ac:dyDescent="0.3">
      <c r="A1474" s="11" t="str">
        <f t="shared" si="22"/>
        <v>DISTRIBUCION VOLUMEN X CRITERIO (Consumiciones)Frutas con gasBCN AM</v>
      </c>
      <c r="B1474" s="11" t="s">
        <v>47</v>
      </c>
      <c r="C1474" s="11" t="s">
        <v>116</v>
      </c>
      <c r="D1474" s="11" t="s">
        <v>143</v>
      </c>
      <c r="E1474" s="12">
        <v>9.0228288067038598</v>
      </c>
      <c r="F1474" s="12">
        <v>7.9582229868396999</v>
      </c>
      <c r="G1474" s="12">
        <v>7.9059735222971304</v>
      </c>
      <c r="H1474" s="12">
        <v>5.44456112988476</v>
      </c>
      <c r="I1474" s="12">
        <v>6.5208157277542904</v>
      </c>
      <c r="J1474" s="12">
        <v>8.2041411124633701</v>
      </c>
      <c r="K1474" s="12">
        <v>8.09633088297287</v>
      </c>
      <c r="L1474" s="12">
        <v>5.2671073298665902</v>
      </c>
      <c r="M1474" s="12">
        <v>13.9024223532919</v>
      </c>
      <c r="N1474" s="12"/>
      <c r="O1474" s="12"/>
    </row>
    <row r="1475" spans="1:15" x14ac:dyDescent="0.3">
      <c r="A1475" s="11" t="str">
        <f t="shared" si="22"/>
        <v>DISTRIBUCION VOLUMEN X CRITERIO (Consumiciones)Frutas con gasREST.CAT ARAGON</v>
      </c>
      <c r="B1475" s="11" t="s">
        <v>47</v>
      </c>
      <c r="C1475" s="11" t="s">
        <v>116</v>
      </c>
      <c r="D1475" s="11" t="s">
        <v>144</v>
      </c>
      <c r="E1475" s="12">
        <v>14.094474801905999</v>
      </c>
      <c r="F1475" s="12">
        <v>10.8144121551602</v>
      </c>
      <c r="G1475" s="12">
        <v>12.153967724708499</v>
      </c>
      <c r="H1475" s="12">
        <v>12.1739190711377</v>
      </c>
      <c r="I1475" s="12">
        <v>12.643749764188399</v>
      </c>
      <c r="J1475" s="12">
        <v>10.186548250478401</v>
      </c>
      <c r="K1475" s="12">
        <v>10.1843752383782</v>
      </c>
      <c r="L1475" s="12">
        <v>10.5872966812892</v>
      </c>
      <c r="M1475" s="12">
        <v>15.2858783635835</v>
      </c>
      <c r="N1475" s="12"/>
      <c r="O1475" s="12"/>
    </row>
    <row r="1476" spans="1:15" x14ac:dyDescent="0.3">
      <c r="A1476" s="11" t="str">
        <f t="shared" ref="A1476:A1539" si="23">B1476&amp;C1476&amp;D1476</f>
        <v>DISTRIBUCION VOLUMEN X CRITERIO (Consumiciones)Frutas con gasLEVANTE</v>
      </c>
      <c r="B1476" s="11" t="s">
        <v>47</v>
      </c>
      <c r="C1476" s="11" t="s">
        <v>116</v>
      </c>
      <c r="D1476" s="11" t="s">
        <v>145</v>
      </c>
      <c r="E1476" s="12">
        <v>15.6831906389264</v>
      </c>
      <c r="F1476" s="12">
        <v>19.567062164304001</v>
      </c>
      <c r="G1476" s="12">
        <v>13.935768392840799</v>
      </c>
      <c r="H1476" s="12">
        <v>16.685146867689099</v>
      </c>
      <c r="I1476" s="12">
        <v>16.787758566200299</v>
      </c>
      <c r="J1476" s="12">
        <v>15.2440721555169</v>
      </c>
      <c r="K1476" s="12">
        <v>13.4926549408019</v>
      </c>
      <c r="L1476" s="12">
        <v>15.848876742634999</v>
      </c>
      <c r="M1476" s="12">
        <v>10.831991285543101</v>
      </c>
      <c r="N1476" s="12"/>
      <c r="O1476" s="12"/>
    </row>
    <row r="1477" spans="1:15" x14ac:dyDescent="0.3">
      <c r="A1477" s="11" t="str">
        <f t="shared" si="23"/>
        <v>DISTRIBUCION VOLUMEN X CRITERIO (Consumiciones)Frutas con gasANDALUCIA</v>
      </c>
      <c r="B1477" s="11" t="s">
        <v>47</v>
      </c>
      <c r="C1477" s="11" t="s">
        <v>116</v>
      </c>
      <c r="D1477" s="11" t="s">
        <v>146</v>
      </c>
      <c r="E1477" s="12">
        <v>24.619409893500801</v>
      </c>
      <c r="F1477" s="12">
        <v>22.7482669109529</v>
      </c>
      <c r="G1477" s="12">
        <v>24.8140090921659</v>
      </c>
      <c r="H1477" s="12">
        <v>26.320894203275301</v>
      </c>
      <c r="I1477" s="12">
        <v>25.634155830825801</v>
      </c>
      <c r="J1477" s="12">
        <v>25.177089858886799</v>
      </c>
      <c r="K1477" s="12">
        <v>26.648216027846601</v>
      </c>
      <c r="L1477" s="12">
        <v>22.5728983094656</v>
      </c>
      <c r="M1477" s="12">
        <v>21.639649435932199</v>
      </c>
      <c r="N1477" s="12"/>
      <c r="O1477" s="12"/>
    </row>
    <row r="1478" spans="1:15" x14ac:dyDescent="0.3">
      <c r="A1478" s="11" t="str">
        <f t="shared" si="23"/>
        <v>DISTRIBUCION VOLUMEN X CRITERIO (Consumiciones)Frutas con gasMDD AM</v>
      </c>
      <c r="B1478" s="11" t="s">
        <v>47</v>
      </c>
      <c r="C1478" s="11" t="s">
        <v>116</v>
      </c>
      <c r="D1478" s="11" t="s">
        <v>147</v>
      </c>
      <c r="E1478" s="12">
        <v>14.5394354884625</v>
      </c>
      <c r="F1478" s="12">
        <v>11.394683726065299</v>
      </c>
      <c r="G1478" s="12">
        <v>14.0322382433017</v>
      </c>
      <c r="H1478" s="12">
        <v>16.516232562169701</v>
      </c>
      <c r="I1478" s="12">
        <v>16.6945516049188</v>
      </c>
      <c r="J1478" s="12">
        <v>18.980689373811401</v>
      </c>
      <c r="K1478" s="12">
        <v>20.304108335106498</v>
      </c>
      <c r="L1478" s="12">
        <v>18.587538883376101</v>
      </c>
      <c r="M1478" s="12">
        <v>12.890433979282999</v>
      </c>
      <c r="N1478" s="12"/>
      <c r="O1478" s="12"/>
    </row>
    <row r="1479" spans="1:15" x14ac:dyDescent="0.3">
      <c r="A1479" s="11" t="str">
        <f t="shared" si="23"/>
        <v>DISTRIBUCION VOLUMEN X CRITERIO (Consumiciones)Frutas con gasRTO CENTRO</v>
      </c>
      <c r="B1479" s="11" t="s">
        <v>47</v>
      </c>
      <c r="C1479" s="11" t="s">
        <v>116</v>
      </c>
      <c r="D1479" s="11" t="s">
        <v>148</v>
      </c>
      <c r="E1479" s="12">
        <v>7.9178660200681703</v>
      </c>
      <c r="F1479" s="12">
        <v>11.664616366727399</v>
      </c>
      <c r="G1479" s="12">
        <v>11.3857104259908</v>
      </c>
      <c r="H1479" s="12">
        <v>10.780968720214901</v>
      </c>
      <c r="I1479" s="12">
        <v>8.1540360202540398</v>
      </c>
      <c r="J1479" s="12">
        <v>10.827186254408099</v>
      </c>
      <c r="K1479" s="12">
        <v>10.5511464234239</v>
      </c>
      <c r="L1479" s="12">
        <v>9.4117164355805691</v>
      </c>
      <c r="M1479" s="12">
        <v>10.3897114919023</v>
      </c>
      <c r="N1479" s="12"/>
      <c r="O1479" s="12"/>
    </row>
    <row r="1480" spans="1:15" x14ac:dyDescent="0.3">
      <c r="A1480" s="11" t="str">
        <f t="shared" si="23"/>
        <v>DISTRIBUCION VOLUMEN X CRITERIO (Consumiciones)Frutas con gasNORTE-CENTRO</v>
      </c>
      <c r="B1480" s="11" t="s">
        <v>47</v>
      </c>
      <c r="C1480" s="11" t="s">
        <v>116</v>
      </c>
      <c r="D1480" s="11" t="s">
        <v>149</v>
      </c>
      <c r="E1480" s="12">
        <v>7.69653224911983</v>
      </c>
      <c r="F1480" s="12">
        <v>7.3527636293441496</v>
      </c>
      <c r="G1480" s="12">
        <v>7.2389526388696899</v>
      </c>
      <c r="H1480" s="12">
        <v>5.6625214452820396</v>
      </c>
      <c r="I1480" s="12">
        <v>6.8595183316422501</v>
      </c>
      <c r="J1480" s="12">
        <v>5.4073775092092902</v>
      </c>
      <c r="K1480" s="12">
        <v>4.6079516940408496</v>
      </c>
      <c r="L1480" s="12">
        <v>8.65831250214638</v>
      </c>
      <c r="M1480" s="12">
        <v>6.6663988566832098</v>
      </c>
      <c r="N1480" s="12"/>
      <c r="O1480" s="12"/>
    </row>
    <row r="1481" spans="1:15" x14ac:dyDescent="0.3">
      <c r="A1481" s="11" t="str">
        <f t="shared" si="23"/>
        <v>DISTRIBUCION VOLUMEN X CRITERIO (Consumiciones)Frutas con gasNOROESTE</v>
      </c>
      <c r="B1481" s="11" t="s">
        <v>47</v>
      </c>
      <c r="C1481" s="11" t="s">
        <v>116</v>
      </c>
      <c r="D1481" s="11" t="s">
        <v>150</v>
      </c>
      <c r="E1481" s="12">
        <v>6.4262739216457696</v>
      </c>
      <c r="F1481" s="12">
        <v>8.4999889935722504</v>
      </c>
      <c r="G1481" s="12">
        <v>8.5333709236834601</v>
      </c>
      <c r="H1481" s="12">
        <v>6.4157594662507602</v>
      </c>
      <c r="I1481" s="12">
        <v>6.7054121257288903</v>
      </c>
      <c r="J1481" s="12">
        <v>5.9729063548579804</v>
      </c>
      <c r="K1481" s="12">
        <v>6.11521244263868</v>
      </c>
      <c r="L1481" s="12">
        <v>9.0662458857276107</v>
      </c>
      <c r="M1481" s="12">
        <v>8.3935214286759194</v>
      </c>
      <c r="N1481" s="12"/>
      <c r="O1481" s="12"/>
    </row>
    <row r="1482" spans="1:15" s="24" customFormat="1" x14ac:dyDescent="0.3">
      <c r="A1482" s="24" t="str">
        <f t="shared" si="23"/>
        <v>DISTRIBUCION VOLUMEN X CRITERIO (Consumiciones)Frutas con gas&lt;2MIL</v>
      </c>
      <c r="B1482" s="11" t="s">
        <v>47</v>
      </c>
      <c r="C1482" s="11" t="s">
        <v>116</v>
      </c>
      <c r="D1482" s="11" t="s">
        <v>151</v>
      </c>
      <c r="E1482" s="12">
        <v>5.8273652142169503</v>
      </c>
      <c r="F1482" s="12">
        <v>4.8213741440385798</v>
      </c>
      <c r="G1482" s="12">
        <v>4.6336341464957398</v>
      </c>
      <c r="H1482" s="12">
        <v>3.8296438783467601</v>
      </c>
      <c r="I1482" s="12">
        <v>3.9222829731619</v>
      </c>
      <c r="J1482" s="12">
        <v>3.2112320981687201</v>
      </c>
      <c r="K1482" s="12">
        <v>3.9668603133945499</v>
      </c>
      <c r="L1482" s="12">
        <v>5.1616048237979797</v>
      </c>
      <c r="M1482" s="12">
        <v>3.87916125750457</v>
      </c>
      <c r="N1482" s="25"/>
      <c r="O1482" s="25"/>
    </row>
    <row r="1483" spans="1:15" x14ac:dyDescent="0.3">
      <c r="A1483" s="11" t="str">
        <f t="shared" si="23"/>
        <v>DISTRIBUCION VOLUMEN X CRITERIO (Consumiciones)Frutas con gas2-5MIL</v>
      </c>
      <c r="B1483" s="11" t="s">
        <v>47</v>
      </c>
      <c r="C1483" s="11" t="s">
        <v>116</v>
      </c>
      <c r="D1483" s="11" t="s">
        <v>152</v>
      </c>
      <c r="E1483" s="12">
        <v>4.9586633094293404</v>
      </c>
      <c r="F1483" s="12">
        <v>5.5263781740844298</v>
      </c>
      <c r="G1483" s="12">
        <v>7.2622884752143104</v>
      </c>
      <c r="H1483" s="12">
        <v>4.9639823238887404</v>
      </c>
      <c r="I1483" s="12">
        <v>4.7606831295988297</v>
      </c>
      <c r="J1483" s="12">
        <v>4.76723226193785</v>
      </c>
      <c r="K1483" s="12">
        <v>5.1237358428450399</v>
      </c>
      <c r="L1483" s="12">
        <v>4.3599231460243599</v>
      </c>
      <c r="M1483" s="12">
        <v>4.47938818449534</v>
      </c>
      <c r="N1483" s="12"/>
      <c r="O1483" s="12"/>
    </row>
    <row r="1484" spans="1:15" x14ac:dyDescent="0.3">
      <c r="A1484" s="11" t="str">
        <f t="shared" si="23"/>
        <v>DISTRIBUCION VOLUMEN X CRITERIO (Consumiciones)Frutas con gas5-10MIL</v>
      </c>
      <c r="B1484" s="11" t="s">
        <v>47</v>
      </c>
      <c r="C1484" s="11" t="s">
        <v>116</v>
      </c>
      <c r="D1484" s="11" t="s">
        <v>153</v>
      </c>
      <c r="E1484" s="12">
        <v>7.0193926358141496</v>
      </c>
      <c r="F1484" s="12">
        <v>4.0000275160693803</v>
      </c>
      <c r="G1484" s="12">
        <v>6.9365129709298303</v>
      </c>
      <c r="H1484" s="12">
        <v>6.9655939693267497</v>
      </c>
      <c r="I1484" s="12">
        <v>8.0123563273183294</v>
      </c>
      <c r="J1484" s="12">
        <v>6.47658699347061</v>
      </c>
      <c r="K1484" s="12">
        <v>6.9757707394039601</v>
      </c>
      <c r="L1484" s="12">
        <v>7.5322824654726501</v>
      </c>
      <c r="M1484" s="12">
        <v>5.4789725593896597</v>
      </c>
      <c r="N1484" s="12"/>
      <c r="O1484" s="12"/>
    </row>
    <row r="1485" spans="1:15" x14ac:dyDescent="0.3">
      <c r="A1485" s="11" t="str">
        <f t="shared" si="23"/>
        <v>DISTRIBUCION VOLUMEN X CRITERIO (Consumiciones)Frutas con gas10-30MIL</v>
      </c>
      <c r="B1485" s="11" t="s">
        <v>47</v>
      </c>
      <c r="C1485" s="11" t="s">
        <v>116</v>
      </c>
      <c r="D1485" s="11" t="s">
        <v>154</v>
      </c>
      <c r="E1485" s="12">
        <v>15.98294641114</v>
      </c>
      <c r="F1485" s="12">
        <v>19.3152012313653</v>
      </c>
      <c r="G1485" s="12">
        <v>16.477870036786101</v>
      </c>
      <c r="H1485" s="12">
        <v>20.250616064465799</v>
      </c>
      <c r="I1485" s="12">
        <v>18.436681378608601</v>
      </c>
      <c r="J1485" s="12">
        <v>20.398274192268602</v>
      </c>
      <c r="K1485" s="12">
        <v>18.880740648549299</v>
      </c>
      <c r="L1485" s="12">
        <v>19.184740545533099</v>
      </c>
      <c r="M1485" s="12">
        <v>18.4421061568396</v>
      </c>
      <c r="N1485" s="12"/>
      <c r="O1485" s="12"/>
    </row>
    <row r="1486" spans="1:15" x14ac:dyDescent="0.3">
      <c r="A1486" s="11" t="str">
        <f t="shared" si="23"/>
        <v>DISTRIBUCION VOLUMEN X CRITERIO (Consumiciones)Frutas con gas30-100MIL</v>
      </c>
      <c r="B1486" s="11" t="s">
        <v>47</v>
      </c>
      <c r="C1486" s="11" t="s">
        <v>116</v>
      </c>
      <c r="D1486" s="11" t="s">
        <v>155</v>
      </c>
      <c r="E1486" s="12">
        <v>21.3081799267494</v>
      </c>
      <c r="F1486" s="12">
        <v>20.997402483050099</v>
      </c>
      <c r="G1486" s="12">
        <v>23.477089314129699</v>
      </c>
      <c r="H1486" s="12">
        <v>21.342989342344701</v>
      </c>
      <c r="I1486" s="12">
        <v>19.9087667568262</v>
      </c>
      <c r="J1486" s="12">
        <v>20.463633290494901</v>
      </c>
      <c r="K1486" s="12">
        <v>20.4242148073503</v>
      </c>
      <c r="L1486" s="12">
        <v>19.568247667901201</v>
      </c>
      <c r="M1486" s="12">
        <v>21.179120990075099</v>
      </c>
      <c r="N1486" s="12"/>
      <c r="O1486" s="12"/>
    </row>
    <row r="1487" spans="1:15" x14ac:dyDescent="0.3">
      <c r="A1487" s="11" t="str">
        <f t="shared" si="23"/>
        <v>DISTRIBUCION VOLUMEN X CRITERIO (Consumiciones)Frutas con gas100-200MIL</v>
      </c>
      <c r="B1487" s="11" t="s">
        <v>47</v>
      </c>
      <c r="C1487" s="11" t="s">
        <v>116</v>
      </c>
      <c r="D1487" s="11" t="s">
        <v>156</v>
      </c>
      <c r="E1487" s="12">
        <v>8.3291525471143704</v>
      </c>
      <c r="F1487" s="12">
        <v>9.5556366456472102</v>
      </c>
      <c r="G1487" s="12">
        <v>9.0278105337920103</v>
      </c>
      <c r="H1487" s="12">
        <v>8.27334546399792</v>
      </c>
      <c r="I1487" s="12">
        <v>8.4390465947581408</v>
      </c>
      <c r="J1487" s="12">
        <v>8.4922805683948095</v>
      </c>
      <c r="K1487" s="12">
        <v>8.4833687304028</v>
      </c>
      <c r="L1487" s="12">
        <v>7.4513327440954198</v>
      </c>
      <c r="M1487" s="12">
        <v>10.1544336262535</v>
      </c>
      <c r="N1487" s="12"/>
      <c r="O1487" s="12"/>
    </row>
    <row r="1488" spans="1:15" x14ac:dyDescent="0.3">
      <c r="A1488" s="11" t="str">
        <f t="shared" si="23"/>
        <v>DISTRIBUCION VOLUMEN X CRITERIO (Consumiciones)Frutas con gas200-500MIL</v>
      </c>
      <c r="B1488" s="11" t="s">
        <v>47</v>
      </c>
      <c r="C1488" s="11" t="s">
        <v>116</v>
      </c>
      <c r="D1488" s="11" t="s">
        <v>157</v>
      </c>
      <c r="E1488" s="12">
        <v>14.8824694409908</v>
      </c>
      <c r="F1488" s="12">
        <v>19.123376128582201</v>
      </c>
      <c r="G1488" s="12">
        <v>14.0063542149536</v>
      </c>
      <c r="H1488" s="12">
        <v>13.188611038904799</v>
      </c>
      <c r="I1488" s="12">
        <v>14.0911099111482</v>
      </c>
      <c r="J1488" s="12">
        <v>12.062932996326399</v>
      </c>
      <c r="K1488" s="12">
        <v>11.420742013578</v>
      </c>
      <c r="L1488" s="12">
        <v>16.017131278953499</v>
      </c>
      <c r="M1488" s="12">
        <v>17.885636183415102</v>
      </c>
      <c r="N1488" s="12"/>
      <c r="O1488" s="12"/>
    </row>
    <row r="1489" spans="1:15" x14ac:dyDescent="0.3">
      <c r="A1489" s="11" t="str">
        <f t="shared" si="23"/>
        <v>DISTRIBUCION VOLUMEN X CRITERIO (Consumiciones)Frutas con gas&gt;500MIL</v>
      </c>
      <c r="B1489" s="11" t="s">
        <v>47</v>
      </c>
      <c r="C1489" s="11" t="s">
        <v>116</v>
      </c>
      <c r="D1489" s="11" t="s">
        <v>158</v>
      </c>
      <c r="E1489" s="12">
        <v>21.6918285444895</v>
      </c>
      <c r="F1489" s="12">
        <v>16.660615953562999</v>
      </c>
      <c r="G1489" s="12">
        <v>18.178435789627802</v>
      </c>
      <c r="H1489" s="12">
        <v>21.185217918724501</v>
      </c>
      <c r="I1489" s="12">
        <v>22.429064814630699</v>
      </c>
      <c r="J1489" s="12">
        <v>24.1278333960753</v>
      </c>
      <c r="K1489" s="12">
        <v>24.724565298559899</v>
      </c>
      <c r="L1489" s="12">
        <v>20.724730098308701</v>
      </c>
      <c r="M1489" s="12">
        <v>18.501185838623801</v>
      </c>
      <c r="N1489" s="12"/>
      <c r="O1489" s="12"/>
    </row>
    <row r="1490" spans="1:15" x14ac:dyDescent="0.3">
      <c r="A1490" s="11" t="str">
        <f t="shared" si="23"/>
        <v>DISTRIBUCION VOLUMEN X CRITERIO (Consumiciones)Frutas con gasDE 15 A 19 AÑOS</v>
      </c>
      <c r="B1490" s="11" t="s">
        <v>47</v>
      </c>
      <c r="C1490" s="11" t="s">
        <v>116</v>
      </c>
      <c r="D1490" s="11" t="s">
        <v>159</v>
      </c>
      <c r="E1490" s="12">
        <v>7.1605215052248798</v>
      </c>
      <c r="F1490" s="12">
        <v>5.0709533598390699</v>
      </c>
      <c r="G1490" s="12">
        <v>6.1014831019629199</v>
      </c>
      <c r="H1490" s="12">
        <v>5.2564491811801402</v>
      </c>
      <c r="I1490" s="12">
        <v>4.1833898537501302</v>
      </c>
      <c r="J1490" s="12">
        <v>5.1663760247798596</v>
      </c>
      <c r="K1490" s="12">
        <v>2.69061944202442</v>
      </c>
      <c r="L1490" s="12">
        <v>3.2156708365190099</v>
      </c>
      <c r="M1490" s="12">
        <v>2.68317303506816</v>
      </c>
      <c r="N1490" s="12"/>
      <c r="O1490" s="12"/>
    </row>
    <row r="1491" spans="1:15" x14ac:dyDescent="0.3">
      <c r="A1491" s="11" t="str">
        <f t="shared" si="23"/>
        <v>DISTRIBUCION VOLUMEN X CRITERIO (Consumiciones)Frutas con gasDE 20 A 24 AÑOS</v>
      </c>
      <c r="B1491" s="11" t="s">
        <v>47</v>
      </c>
      <c r="C1491" s="11" t="s">
        <v>116</v>
      </c>
      <c r="D1491" s="11" t="s">
        <v>160</v>
      </c>
      <c r="E1491" s="12">
        <v>3.7288108212787301</v>
      </c>
      <c r="F1491" s="12">
        <v>6.0003615188193002</v>
      </c>
      <c r="G1491" s="12">
        <v>5.4772709405810396</v>
      </c>
      <c r="H1491" s="12">
        <v>2.7771451347370202</v>
      </c>
      <c r="I1491" s="12">
        <v>3.0158980660808101</v>
      </c>
      <c r="J1491" s="12">
        <v>4.2317869349195298</v>
      </c>
      <c r="K1491" s="12">
        <v>5.1571509440779799</v>
      </c>
      <c r="L1491" s="12">
        <v>2.7408314761494199</v>
      </c>
      <c r="M1491" s="12">
        <v>3.7448013885188201</v>
      </c>
      <c r="N1491" s="12"/>
      <c r="O1491" s="12"/>
    </row>
    <row r="1492" spans="1:15" x14ac:dyDescent="0.3">
      <c r="A1492" s="11" t="str">
        <f t="shared" si="23"/>
        <v>DISTRIBUCION VOLUMEN X CRITERIO (Consumiciones)Frutas con gasDE 25 A 34 AÑOS</v>
      </c>
      <c r="B1492" s="11" t="s">
        <v>47</v>
      </c>
      <c r="C1492" s="11" t="s">
        <v>116</v>
      </c>
      <c r="D1492" s="11" t="s">
        <v>161</v>
      </c>
      <c r="E1492" s="12">
        <v>7.1167882420780604</v>
      </c>
      <c r="F1492" s="12">
        <v>12.6802979863317</v>
      </c>
      <c r="G1492" s="12">
        <v>6.91685484432083</v>
      </c>
      <c r="H1492" s="12">
        <v>6.8110285070617804</v>
      </c>
      <c r="I1492" s="12">
        <v>7.1230999666922399</v>
      </c>
      <c r="J1492" s="12">
        <v>8.6086979521250697</v>
      </c>
      <c r="K1492" s="12">
        <v>7.4738576917363604</v>
      </c>
      <c r="L1492" s="12">
        <v>10.6253802482391</v>
      </c>
      <c r="M1492" s="12">
        <v>7.5137920142900203</v>
      </c>
      <c r="N1492" s="12"/>
      <c r="O1492" s="12"/>
    </row>
    <row r="1493" spans="1:15" x14ac:dyDescent="0.3">
      <c r="A1493" s="11" t="str">
        <f t="shared" si="23"/>
        <v>DISTRIBUCION VOLUMEN X CRITERIO (Consumiciones)Frutas con gasDE 35 A 49 AÑOS</v>
      </c>
      <c r="B1493" s="11" t="s">
        <v>47</v>
      </c>
      <c r="C1493" s="11" t="s">
        <v>116</v>
      </c>
      <c r="D1493" s="11" t="s">
        <v>162</v>
      </c>
      <c r="E1493" s="12">
        <v>32.5771340774496</v>
      </c>
      <c r="F1493" s="12">
        <v>34.423898171917003</v>
      </c>
      <c r="G1493" s="12">
        <v>36.396571868502399</v>
      </c>
      <c r="H1493" s="12">
        <v>32.919507841608201</v>
      </c>
      <c r="I1493" s="12">
        <v>33.236337834005603</v>
      </c>
      <c r="J1493" s="12">
        <v>33.417448585734</v>
      </c>
      <c r="K1493" s="12">
        <v>29.969925204453201</v>
      </c>
      <c r="L1493" s="12">
        <v>31.145937602235499</v>
      </c>
      <c r="M1493" s="12">
        <v>30.601015967151</v>
      </c>
      <c r="N1493" s="12"/>
      <c r="O1493" s="12"/>
    </row>
    <row r="1494" spans="1:15" x14ac:dyDescent="0.3">
      <c r="A1494" s="11" t="str">
        <f t="shared" si="23"/>
        <v>DISTRIBUCION VOLUMEN X CRITERIO (Consumiciones)Frutas con gasDE 50 A 59 AÑOS</v>
      </c>
      <c r="B1494" s="11" t="s">
        <v>47</v>
      </c>
      <c r="C1494" s="11" t="s">
        <v>116</v>
      </c>
      <c r="D1494" s="11" t="s">
        <v>163</v>
      </c>
      <c r="E1494" s="12">
        <v>23.284815461941601</v>
      </c>
      <c r="F1494" s="12">
        <v>20.3123200872386</v>
      </c>
      <c r="G1494" s="12">
        <v>21.809568732057599</v>
      </c>
      <c r="H1494" s="12">
        <v>23.0401559656875</v>
      </c>
      <c r="I1494" s="12">
        <v>20.582127160998201</v>
      </c>
      <c r="J1494" s="12">
        <v>17.681659633410799</v>
      </c>
      <c r="K1494" s="12">
        <v>21.662038951497301</v>
      </c>
      <c r="L1494" s="12">
        <v>21.400853491234599</v>
      </c>
      <c r="M1494" s="12">
        <v>23.836277284541101</v>
      </c>
      <c r="N1494" s="12"/>
      <c r="O1494" s="12"/>
    </row>
    <row r="1495" spans="1:15" x14ac:dyDescent="0.3">
      <c r="A1495" s="11" t="str">
        <f t="shared" si="23"/>
        <v>DISTRIBUCION VOLUMEN X CRITERIO (Consumiciones)Frutas con gasDE 60 A 75 AÑOS</v>
      </c>
      <c r="B1495" s="11" t="s">
        <v>47</v>
      </c>
      <c r="C1495" s="11" t="s">
        <v>116</v>
      </c>
      <c r="D1495" s="11" t="s">
        <v>164</v>
      </c>
      <c r="E1495" s="12">
        <v>26.131939742304901</v>
      </c>
      <c r="F1495" s="12">
        <v>21.51218580882</v>
      </c>
      <c r="G1495" s="12">
        <v>23.298250512575098</v>
      </c>
      <c r="H1495" s="12">
        <v>29.1957196083528</v>
      </c>
      <c r="I1495" s="12">
        <v>31.859136976036702</v>
      </c>
      <c r="J1495" s="12">
        <v>30.894034492241399</v>
      </c>
      <c r="K1495" s="12">
        <v>33.046402948462102</v>
      </c>
      <c r="L1495" s="12">
        <v>30.871320200196301</v>
      </c>
      <c r="M1495" s="12">
        <v>31.6209403104309</v>
      </c>
      <c r="N1495" s="12"/>
      <c r="O1495" s="12"/>
    </row>
    <row r="1496" spans="1:15" x14ac:dyDescent="0.3">
      <c r="A1496" s="11" t="str">
        <f t="shared" si="23"/>
        <v>DISTRIBUCION VOLUMEN X CRITERIO (Consumiciones)Frutas con gasNIVEL ALTO</v>
      </c>
      <c r="B1496" s="11" t="s">
        <v>47</v>
      </c>
      <c r="C1496" s="11" t="s">
        <v>116</v>
      </c>
      <c r="D1496" s="11" t="s">
        <v>165</v>
      </c>
      <c r="E1496" s="12">
        <v>21.840291930711601</v>
      </c>
      <c r="F1496" s="12">
        <v>23.2819474265279</v>
      </c>
      <c r="G1496" s="12">
        <v>25.609790478978798</v>
      </c>
      <c r="H1496" s="12">
        <v>23.7071657568668</v>
      </c>
      <c r="I1496" s="12">
        <v>23.092217870891702</v>
      </c>
      <c r="J1496" s="12">
        <v>21.372345409373899</v>
      </c>
      <c r="K1496" s="12">
        <v>19.486773272736801</v>
      </c>
      <c r="L1496" s="12">
        <v>18.628369817282</v>
      </c>
      <c r="M1496" s="12">
        <v>23.651641887048299</v>
      </c>
      <c r="N1496" s="12"/>
      <c r="O1496" s="12"/>
    </row>
    <row r="1497" spans="1:15" x14ac:dyDescent="0.3">
      <c r="A1497" s="11" t="str">
        <f t="shared" si="23"/>
        <v>DISTRIBUCION VOLUMEN X CRITERIO (Consumiciones)Frutas con gasNIVEL MEDIO ALTO</v>
      </c>
      <c r="B1497" s="11" t="s">
        <v>47</v>
      </c>
      <c r="C1497" s="11" t="s">
        <v>116</v>
      </c>
      <c r="D1497" s="11" t="s">
        <v>166</v>
      </c>
      <c r="E1497" s="12">
        <v>14.421437041260299</v>
      </c>
      <c r="F1497" s="12">
        <v>10.352620545783401</v>
      </c>
      <c r="G1497" s="12">
        <v>12.5462898956958</v>
      </c>
      <c r="H1497" s="12">
        <v>14.543658261849099</v>
      </c>
      <c r="I1497" s="12">
        <v>12.907319228314799</v>
      </c>
      <c r="J1497" s="12">
        <v>12.091838971471899</v>
      </c>
      <c r="K1497" s="12">
        <v>11.3703363189992</v>
      </c>
      <c r="L1497" s="12">
        <v>13.2998986004696</v>
      </c>
      <c r="M1497" s="12">
        <v>13.6649116718706</v>
      </c>
      <c r="N1497" s="12"/>
      <c r="O1497" s="12"/>
    </row>
    <row r="1498" spans="1:15" x14ac:dyDescent="0.3">
      <c r="A1498" s="11" t="str">
        <f t="shared" si="23"/>
        <v>DISTRIBUCION VOLUMEN X CRITERIO (Consumiciones)Frutas con gasNIVEL MEDIO</v>
      </c>
      <c r="B1498" s="11" t="s">
        <v>47</v>
      </c>
      <c r="C1498" s="11" t="s">
        <v>116</v>
      </c>
      <c r="D1498" s="11" t="s">
        <v>167</v>
      </c>
      <c r="E1498" s="12">
        <v>26.195552836003301</v>
      </c>
      <c r="F1498" s="12">
        <v>27.6852085464065</v>
      </c>
      <c r="G1498" s="12">
        <v>31.175254164080101</v>
      </c>
      <c r="H1498" s="12">
        <v>29.693160038124901</v>
      </c>
      <c r="I1498" s="12">
        <v>29.868704133367402</v>
      </c>
      <c r="J1498" s="12">
        <v>35.9873847049058</v>
      </c>
      <c r="K1498" s="12">
        <v>35.605984446701598</v>
      </c>
      <c r="L1498" s="12">
        <v>31.982984399655098</v>
      </c>
      <c r="M1498" s="12">
        <v>27.242055216982401</v>
      </c>
      <c r="N1498" s="12"/>
      <c r="O1498" s="12"/>
    </row>
    <row r="1499" spans="1:15" x14ac:dyDescent="0.3">
      <c r="A1499" s="11" t="str">
        <f t="shared" si="23"/>
        <v>DISTRIBUCION VOLUMEN X CRITERIO (Consumiciones)Frutas con gasNIVEL MEDIO BAJO</v>
      </c>
      <c r="B1499" s="11" t="s">
        <v>47</v>
      </c>
      <c r="C1499" s="11" t="s">
        <v>116</v>
      </c>
      <c r="D1499" s="11" t="s">
        <v>168</v>
      </c>
      <c r="E1499" s="12">
        <v>14.575509175632201</v>
      </c>
      <c r="F1499" s="12">
        <v>17.376732242398798</v>
      </c>
      <c r="G1499" s="12">
        <v>15.0096054187935</v>
      </c>
      <c r="H1499" s="12">
        <v>10.572737197816499</v>
      </c>
      <c r="I1499" s="12">
        <v>10.2552729512177</v>
      </c>
      <c r="J1499" s="12">
        <v>13.0249208056716</v>
      </c>
      <c r="K1499" s="12">
        <v>15.9757024879657</v>
      </c>
      <c r="L1499" s="12">
        <v>15.0652336979017</v>
      </c>
      <c r="M1499" s="12">
        <v>12.6547843773886</v>
      </c>
      <c r="N1499" s="12"/>
      <c r="O1499" s="12"/>
    </row>
    <row r="1500" spans="1:15" x14ac:dyDescent="0.3">
      <c r="A1500" s="11" t="str">
        <f t="shared" si="23"/>
        <v>DISTRIBUCION VOLUMEN X CRITERIO (Consumiciones)Frutas con gasNIVEL BAJO</v>
      </c>
      <c r="B1500" s="11" t="s">
        <v>47</v>
      </c>
      <c r="C1500" s="11" t="s">
        <v>116</v>
      </c>
      <c r="D1500" s="11" t="s">
        <v>169</v>
      </c>
      <c r="E1500" s="12">
        <v>22.9672228067815</v>
      </c>
      <c r="F1500" s="12">
        <v>21.3035039386078</v>
      </c>
      <c r="G1500" s="12">
        <v>15.6590510063099</v>
      </c>
      <c r="H1500" s="12">
        <v>21.483282211246902</v>
      </c>
      <c r="I1500" s="12">
        <v>23.876471616797701</v>
      </c>
      <c r="J1500" s="12">
        <v>17.523517354998202</v>
      </c>
      <c r="K1500" s="12">
        <v>17.5611994588062</v>
      </c>
      <c r="L1500" s="12">
        <v>21.023502639821999</v>
      </c>
      <c r="M1500" s="12">
        <v>22.786609245008499</v>
      </c>
      <c r="N1500" s="12"/>
      <c r="O1500" s="12"/>
    </row>
    <row r="1501" spans="1:15" x14ac:dyDescent="0.3">
      <c r="A1501" s="11" t="str">
        <f t="shared" si="23"/>
        <v>DISTRIBUCION VOLUMEN X CRITERIO (Consumiciones)Frutas con gasHOMBRE</v>
      </c>
      <c r="B1501" s="11" t="s">
        <v>47</v>
      </c>
      <c r="C1501" s="11" t="s">
        <v>116</v>
      </c>
      <c r="D1501" s="11" t="s">
        <v>170</v>
      </c>
      <c r="E1501" s="12">
        <v>46.824930422563099</v>
      </c>
      <c r="F1501" s="12">
        <v>51.705276650794801</v>
      </c>
      <c r="G1501" s="12">
        <v>57.054154501760699</v>
      </c>
      <c r="H1501" s="12">
        <v>55.556918811194898</v>
      </c>
      <c r="I1501" s="12">
        <v>51.710278466674602</v>
      </c>
      <c r="J1501" s="12">
        <v>57.0778877985843</v>
      </c>
      <c r="K1501" s="12">
        <v>58.708803231103403</v>
      </c>
      <c r="L1501" s="12">
        <v>54.734201284394103</v>
      </c>
      <c r="M1501" s="12">
        <v>53.3875364751202</v>
      </c>
      <c r="N1501" s="12"/>
      <c r="O1501" s="12"/>
    </row>
    <row r="1502" spans="1:15" x14ac:dyDescent="0.3">
      <c r="A1502" s="11" t="str">
        <f t="shared" si="23"/>
        <v>DISTRIBUCION VOLUMEN X CRITERIO (Consumiciones)Frutas con gasMUJER</v>
      </c>
      <c r="B1502" s="11" t="s">
        <v>47</v>
      </c>
      <c r="C1502" s="11" t="s">
        <v>116</v>
      </c>
      <c r="D1502" s="11" t="s">
        <v>171</v>
      </c>
      <c r="E1502" s="12">
        <v>53.175069577436901</v>
      </c>
      <c r="F1502" s="12">
        <v>48.294723349205199</v>
      </c>
      <c r="G1502" s="12">
        <v>42.945827425955599</v>
      </c>
      <c r="H1502" s="12">
        <v>44.443081188805102</v>
      </c>
      <c r="I1502" s="12">
        <v>48.289701248452801</v>
      </c>
      <c r="J1502" s="12">
        <v>42.9221122014157</v>
      </c>
      <c r="K1502" s="12">
        <v>41.291196768896597</v>
      </c>
      <c r="L1502" s="12">
        <v>45.265798715605897</v>
      </c>
      <c r="M1502" s="12">
        <v>46.6124635248798</v>
      </c>
      <c r="N1502" s="12"/>
      <c r="O1502" s="12"/>
    </row>
    <row r="1503" spans="1:15" x14ac:dyDescent="0.3">
      <c r="A1503" s="11" t="str">
        <f t="shared" si="23"/>
        <v>DISTRIBUCION VOLUMEN X CRITERIO (Consumiciones)Frutas sin gasT.ESPAÑA</v>
      </c>
      <c r="B1503" s="11" t="s">
        <v>47</v>
      </c>
      <c r="C1503" s="11" t="s">
        <v>117</v>
      </c>
      <c r="D1503" s="11" t="s">
        <v>142</v>
      </c>
      <c r="E1503" s="12">
        <v>100</v>
      </c>
      <c r="F1503" s="12">
        <v>100</v>
      </c>
      <c r="G1503" s="12">
        <v>100</v>
      </c>
      <c r="H1503" s="12">
        <v>100</v>
      </c>
      <c r="I1503" s="12">
        <v>100</v>
      </c>
      <c r="J1503" s="12">
        <v>100</v>
      </c>
      <c r="K1503" s="12">
        <v>100</v>
      </c>
      <c r="L1503" s="12">
        <v>100</v>
      </c>
      <c r="M1503" s="12">
        <v>100</v>
      </c>
      <c r="N1503" s="12"/>
      <c r="O1503" s="12"/>
    </row>
    <row r="1504" spans="1:15" x14ac:dyDescent="0.3">
      <c r="A1504" s="11" t="str">
        <f t="shared" si="23"/>
        <v>DISTRIBUCION VOLUMEN X CRITERIO (Consumiciones)Frutas sin gasBCN AM</v>
      </c>
      <c r="B1504" s="11" t="s">
        <v>47</v>
      </c>
      <c r="C1504" s="11" t="s">
        <v>117</v>
      </c>
      <c r="D1504" s="11" t="s">
        <v>143</v>
      </c>
      <c r="E1504" s="12">
        <v>9.9296516665426608</v>
      </c>
      <c r="F1504" s="12">
        <v>10.6683960033081</v>
      </c>
      <c r="G1504" s="12">
        <v>14.554941924970199</v>
      </c>
      <c r="H1504" s="12">
        <v>5.5741016926976004</v>
      </c>
      <c r="I1504" s="12">
        <v>9.6795332868998898</v>
      </c>
      <c r="J1504" s="12">
        <v>8.8941965335799402</v>
      </c>
      <c r="K1504" s="12">
        <v>8.7319130409020005</v>
      </c>
      <c r="L1504" s="12">
        <v>8.1260151001751701</v>
      </c>
      <c r="M1504" s="12">
        <v>9.4404188002191294</v>
      </c>
      <c r="N1504" s="12"/>
      <c r="O1504" s="12"/>
    </row>
    <row r="1505" spans="1:15" x14ac:dyDescent="0.3">
      <c r="A1505" s="11" t="str">
        <f t="shared" si="23"/>
        <v>DISTRIBUCION VOLUMEN X CRITERIO (Consumiciones)Frutas sin gasREST.CAT ARAGON</v>
      </c>
      <c r="B1505" s="11" t="s">
        <v>47</v>
      </c>
      <c r="C1505" s="11" t="s">
        <v>117</v>
      </c>
      <c r="D1505" s="11" t="s">
        <v>144</v>
      </c>
      <c r="E1505" s="12">
        <v>13.6427763950259</v>
      </c>
      <c r="F1505" s="12">
        <v>13.051911481365901</v>
      </c>
      <c r="G1505" s="12">
        <v>13.353794285926501</v>
      </c>
      <c r="H1505" s="12">
        <v>11.542578814139601</v>
      </c>
      <c r="I1505" s="12">
        <v>10.1007080784713</v>
      </c>
      <c r="J1505" s="12">
        <v>11.0684503575007</v>
      </c>
      <c r="K1505" s="12">
        <v>13.2306307072222</v>
      </c>
      <c r="L1505" s="12">
        <v>11.6558753963226</v>
      </c>
      <c r="M1505" s="12">
        <v>12.2118388804103</v>
      </c>
      <c r="N1505" s="12"/>
      <c r="O1505" s="12"/>
    </row>
    <row r="1506" spans="1:15" x14ac:dyDescent="0.3">
      <c r="A1506" s="11" t="str">
        <f t="shared" si="23"/>
        <v>DISTRIBUCION VOLUMEN X CRITERIO (Consumiciones)Frutas sin gasLEVANTE</v>
      </c>
      <c r="B1506" s="11" t="s">
        <v>47</v>
      </c>
      <c r="C1506" s="11" t="s">
        <v>117</v>
      </c>
      <c r="D1506" s="11" t="s">
        <v>145</v>
      </c>
      <c r="E1506" s="12">
        <v>17.407928328385001</v>
      </c>
      <c r="F1506" s="12">
        <v>16.282176776815401</v>
      </c>
      <c r="G1506" s="12">
        <v>10.7726943538838</v>
      </c>
      <c r="H1506" s="12">
        <v>17.0812854664014</v>
      </c>
      <c r="I1506" s="12">
        <v>9.4266433740290303</v>
      </c>
      <c r="J1506" s="12">
        <v>8.8552726124459902</v>
      </c>
      <c r="K1506" s="12">
        <v>8.9755371181176802</v>
      </c>
      <c r="L1506" s="12">
        <v>10.1766605979833</v>
      </c>
      <c r="M1506" s="12">
        <v>8.1825927628964994</v>
      </c>
      <c r="N1506" s="12"/>
      <c r="O1506" s="12"/>
    </row>
    <row r="1507" spans="1:15" x14ac:dyDescent="0.3">
      <c r="A1507" s="11" t="str">
        <f t="shared" si="23"/>
        <v>DISTRIBUCION VOLUMEN X CRITERIO (Consumiciones)Frutas sin gasANDALUCIA</v>
      </c>
      <c r="B1507" s="11" t="s">
        <v>47</v>
      </c>
      <c r="C1507" s="11" t="s">
        <v>117</v>
      </c>
      <c r="D1507" s="11" t="s">
        <v>146</v>
      </c>
      <c r="E1507" s="12">
        <v>10.613597797624299</v>
      </c>
      <c r="F1507" s="12">
        <v>9.3165819192742791</v>
      </c>
      <c r="G1507" s="12">
        <v>10.059418981474099</v>
      </c>
      <c r="H1507" s="12">
        <v>12.5149240858158</v>
      </c>
      <c r="I1507" s="12">
        <v>21.4223485962738</v>
      </c>
      <c r="J1507" s="12">
        <v>25.425682054719001</v>
      </c>
      <c r="K1507" s="12">
        <v>24.149499110546099</v>
      </c>
      <c r="L1507" s="12">
        <v>23.568059950088099</v>
      </c>
      <c r="M1507" s="12">
        <v>22.346373061786199</v>
      </c>
      <c r="N1507" s="12"/>
      <c r="O1507" s="12"/>
    </row>
    <row r="1508" spans="1:15" x14ac:dyDescent="0.3">
      <c r="A1508" s="11" t="str">
        <f t="shared" si="23"/>
        <v>DISTRIBUCION VOLUMEN X CRITERIO (Consumiciones)Frutas sin gasMDD AM</v>
      </c>
      <c r="B1508" s="11" t="s">
        <v>47</v>
      </c>
      <c r="C1508" s="11" t="s">
        <v>117</v>
      </c>
      <c r="D1508" s="11" t="s">
        <v>147</v>
      </c>
      <c r="E1508" s="12">
        <v>16.3639280179659</v>
      </c>
      <c r="F1508" s="12">
        <v>16.942896374537899</v>
      </c>
      <c r="G1508" s="12">
        <v>19.504199075158699</v>
      </c>
      <c r="H1508" s="12">
        <v>19.420567450079002</v>
      </c>
      <c r="I1508" s="12">
        <v>14.142164165649801</v>
      </c>
      <c r="J1508" s="12">
        <v>14.352632036835899</v>
      </c>
      <c r="K1508" s="12">
        <v>16.679676782353599</v>
      </c>
      <c r="L1508" s="12">
        <v>16.896401477152601</v>
      </c>
      <c r="M1508" s="12">
        <v>18.267024999314401</v>
      </c>
      <c r="N1508" s="12"/>
      <c r="O1508" s="12"/>
    </row>
    <row r="1509" spans="1:15" x14ac:dyDescent="0.3">
      <c r="A1509" s="11" t="str">
        <f t="shared" si="23"/>
        <v>DISTRIBUCION VOLUMEN X CRITERIO (Consumiciones)Frutas sin gasRTO CENTRO</v>
      </c>
      <c r="B1509" s="11" t="s">
        <v>47</v>
      </c>
      <c r="C1509" s="11" t="s">
        <v>117</v>
      </c>
      <c r="D1509" s="11" t="s">
        <v>148</v>
      </c>
      <c r="E1509" s="12">
        <v>10.9189206055093</v>
      </c>
      <c r="F1509" s="12">
        <v>11.9807249871794</v>
      </c>
      <c r="G1509" s="12">
        <v>8.5737324885351498</v>
      </c>
      <c r="H1509" s="12">
        <v>10.697286925405299</v>
      </c>
      <c r="I1509" s="12">
        <v>12.385091446692901</v>
      </c>
      <c r="J1509" s="12">
        <v>12.601458358171</v>
      </c>
      <c r="K1509" s="12">
        <v>11.7106047900412</v>
      </c>
      <c r="L1509" s="12">
        <v>11.252740101303999</v>
      </c>
      <c r="M1509" s="12">
        <v>11.016181091490299</v>
      </c>
      <c r="N1509" s="12"/>
      <c r="O1509" s="12"/>
    </row>
    <row r="1510" spans="1:15" x14ac:dyDescent="0.3">
      <c r="A1510" s="11" t="str">
        <f t="shared" si="23"/>
        <v>DISTRIBUCION VOLUMEN X CRITERIO (Consumiciones)Frutas sin gasNORTE-CENTRO</v>
      </c>
      <c r="B1510" s="11" t="s">
        <v>47</v>
      </c>
      <c r="C1510" s="11" t="s">
        <v>117</v>
      </c>
      <c r="D1510" s="11" t="s">
        <v>149</v>
      </c>
      <c r="E1510" s="12">
        <v>7.0745181903205197</v>
      </c>
      <c r="F1510" s="12">
        <v>6.6985123182350197</v>
      </c>
      <c r="G1510" s="12">
        <v>9.9750829676778192</v>
      </c>
      <c r="H1510" s="12">
        <v>9.5766882770823791</v>
      </c>
      <c r="I1510" s="12">
        <v>8.1010696141152607</v>
      </c>
      <c r="J1510" s="12">
        <v>6.7428838178953399</v>
      </c>
      <c r="K1510" s="12">
        <v>7.8829707890699598</v>
      </c>
      <c r="L1510" s="12">
        <v>8.3507068984217891</v>
      </c>
      <c r="M1510" s="12">
        <v>8.4802388770939796</v>
      </c>
      <c r="N1510" s="12"/>
      <c r="O1510" s="12"/>
    </row>
    <row r="1511" spans="1:15" x14ac:dyDescent="0.3">
      <c r="A1511" s="11" t="str">
        <f t="shared" si="23"/>
        <v>DISTRIBUCION VOLUMEN X CRITERIO (Consumiciones)Frutas sin gasNOROESTE</v>
      </c>
      <c r="B1511" s="11" t="s">
        <v>47</v>
      </c>
      <c r="C1511" s="11" t="s">
        <v>117</v>
      </c>
      <c r="D1511" s="11" t="s">
        <v>150</v>
      </c>
      <c r="E1511" s="12">
        <v>14.048665397788501</v>
      </c>
      <c r="F1511" s="12">
        <v>15.0587926226078</v>
      </c>
      <c r="G1511" s="12">
        <v>13.2061471766793</v>
      </c>
      <c r="H1511" s="12">
        <v>13.592573460138301</v>
      </c>
      <c r="I1511" s="12">
        <v>14.7424319487435</v>
      </c>
      <c r="J1511" s="12">
        <v>12.0594475896491</v>
      </c>
      <c r="K1511" s="12">
        <v>8.63915478044464</v>
      </c>
      <c r="L1511" s="12">
        <v>9.9735358234641591</v>
      </c>
      <c r="M1511" s="12">
        <v>10.055350659405599</v>
      </c>
      <c r="N1511" s="12"/>
      <c r="O1511" s="12"/>
    </row>
    <row r="1512" spans="1:15" x14ac:dyDescent="0.3">
      <c r="A1512" s="11" t="str">
        <f t="shared" si="23"/>
        <v>DISTRIBUCION VOLUMEN X CRITERIO (Consumiciones)Frutas sin gas&lt;2MIL</v>
      </c>
      <c r="B1512" s="11" t="s">
        <v>47</v>
      </c>
      <c r="C1512" s="11" t="s">
        <v>117</v>
      </c>
      <c r="D1512" s="11" t="s">
        <v>151</v>
      </c>
      <c r="E1512" s="12">
        <v>7.37136047580531</v>
      </c>
      <c r="F1512" s="12">
        <v>2.6665070625750098</v>
      </c>
      <c r="G1512" s="12">
        <v>3.4908154550875401</v>
      </c>
      <c r="H1512" s="12">
        <v>3.8792748306083502</v>
      </c>
      <c r="I1512" s="12">
        <v>5.9259867266126296</v>
      </c>
      <c r="J1512" s="12">
        <v>2.99191394204589</v>
      </c>
      <c r="K1512" s="12">
        <v>3.68162829970669</v>
      </c>
      <c r="L1512" s="12">
        <v>4.3380804371314001</v>
      </c>
      <c r="M1512" s="12">
        <v>3.9922755249830502</v>
      </c>
      <c r="N1512" s="12"/>
      <c r="O1512" s="12"/>
    </row>
    <row r="1513" spans="1:15" x14ac:dyDescent="0.3">
      <c r="A1513" s="11" t="str">
        <f t="shared" si="23"/>
        <v>DISTRIBUCION VOLUMEN X CRITERIO (Consumiciones)Frutas sin gas2-5MIL</v>
      </c>
      <c r="B1513" s="11" t="s">
        <v>47</v>
      </c>
      <c r="C1513" s="11" t="s">
        <v>117</v>
      </c>
      <c r="D1513" s="11" t="s">
        <v>152</v>
      </c>
      <c r="E1513" s="12">
        <v>4.8155030349869596</v>
      </c>
      <c r="F1513" s="12">
        <v>5.6928129864111598</v>
      </c>
      <c r="G1513" s="12">
        <v>3.5092143688219699</v>
      </c>
      <c r="H1513" s="12">
        <v>5.7599133114667902</v>
      </c>
      <c r="I1513" s="12">
        <v>4.91223508736637</v>
      </c>
      <c r="J1513" s="12">
        <v>4.05326583942594</v>
      </c>
      <c r="K1513" s="12">
        <v>6.6092740226633602</v>
      </c>
      <c r="L1513" s="12">
        <v>4.9149305903070797</v>
      </c>
      <c r="M1513" s="12">
        <v>5.5715263299878899</v>
      </c>
      <c r="N1513" s="12"/>
      <c r="O1513" s="12"/>
    </row>
    <row r="1514" spans="1:15" x14ac:dyDescent="0.3">
      <c r="A1514" s="11" t="str">
        <f t="shared" si="23"/>
        <v>DISTRIBUCION VOLUMEN X CRITERIO (Consumiciones)Frutas sin gas5-10MIL</v>
      </c>
      <c r="B1514" s="11" t="s">
        <v>47</v>
      </c>
      <c r="C1514" s="11" t="s">
        <v>117</v>
      </c>
      <c r="D1514" s="11" t="s">
        <v>153</v>
      </c>
      <c r="E1514" s="12">
        <v>8.9403667265903604</v>
      </c>
      <c r="F1514" s="12">
        <v>5.19310998908015</v>
      </c>
      <c r="G1514" s="12">
        <v>8.6165101036465295</v>
      </c>
      <c r="H1514" s="12">
        <v>6.7604018062271196</v>
      </c>
      <c r="I1514" s="12">
        <v>6.9552008942550998</v>
      </c>
      <c r="J1514" s="12">
        <v>9.4493699029157501</v>
      </c>
      <c r="K1514" s="12">
        <v>9.5677099233691294</v>
      </c>
      <c r="L1514" s="12">
        <v>7.91797455249473</v>
      </c>
      <c r="M1514" s="12">
        <v>6.1669014663875004</v>
      </c>
      <c r="N1514" s="12"/>
      <c r="O1514" s="12"/>
    </row>
    <row r="1515" spans="1:15" x14ac:dyDescent="0.3">
      <c r="A1515" s="11" t="str">
        <f t="shared" si="23"/>
        <v>DISTRIBUCION VOLUMEN X CRITERIO (Consumiciones)Frutas sin gas10-30MIL</v>
      </c>
      <c r="B1515" s="11" t="s">
        <v>47</v>
      </c>
      <c r="C1515" s="11" t="s">
        <v>117</v>
      </c>
      <c r="D1515" s="11" t="s">
        <v>154</v>
      </c>
      <c r="E1515" s="12">
        <v>14.115541517357499</v>
      </c>
      <c r="F1515" s="12">
        <v>19.782087798160699</v>
      </c>
      <c r="G1515" s="12">
        <v>16.193825775473201</v>
      </c>
      <c r="H1515" s="12">
        <v>18.3270088228387</v>
      </c>
      <c r="I1515" s="12">
        <v>16.471644598126101</v>
      </c>
      <c r="J1515" s="12">
        <v>20.947070878269301</v>
      </c>
      <c r="K1515" s="12">
        <v>18.256419075148202</v>
      </c>
      <c r="L1515" s="12">
        <v>20.5848792493391</v>
      </c>
      <c r="M1515" s="12">
        <v>19.614860430751701</v>
      </c>
      <c r="N1515" s="12"/>
      <c r="O1515" s="12"/>
    </row>
    <row r="1516" spans="1:15" x14ac:dyDescent="0.3">
      <c r="A1516" s="11" t="str">
        <f t="shared" si="23"/>
        <v>DISTRIBUCION VOLUMEN X CRITERIO (Consumiciones)Frutas sin gas30-100MIL</v>
      </c>
      <c r="B1516" s="11" t="s">
        <v>47</v>
      </c>
      <c r="C1516" s="11" t="s">
        <v>117</v>
      </c>
      <c r="D1516" s="11" t="s">
        <v>155</v>
      </c>
      <c r="E1516" s="12">
        <v>22.257235045678801</v>
      </c>
      <c r="F1516" s="12">
        <v>21.775115705136599</v>
      </c>
      <c r="G1516" s="12">
        <v>26.3734332365526</v>
      </c>
      <c r="H1516" s="12">
        <v>24.994021108034499</v>
      </c>
      <c r="I1516" s="12">
        <v>26.494057910229099</v>
      </c>
      <c r="J1516" s="12">
        <v>22.397703875314601</v>
      </c>
      <c r="K1516" s="12">
        <v>26.465067839380499</v>
      </c>
      <c r="L1516" s="12">
        <v>23.697895015657402</v>
      </c>
      <c r="M1516" s="12">
        <v>23.1312440090995</v>
      </c>
      <c r="N1516" s="12"/>
      <c r="O1516" s="12"/>
    </row>
    <row r="1517" spans="1:15" x14ac:dyDescent="0.3">
      <c r="A1517" s="11" t="str">
        <f t="shared" si="23"/>
        <v>DISTRIBUCION VOLUMEN X CRITERIO (Consumiciones)Frutas sin gas100-200MIL</v>
      </c>
      <c r="B1517" s="11" t="s">
        <v>47</v>
      </c>
      <c r="C1517" s="11" t="s">
        <v>117</v>
      </c>
      <c r="D1517" s="11" t="s">
        <v>156</v>
      </c>
      <c r="E1517" s="12">
        <v>5.2312286436844504</v>
      </c>
      <c r="F1517" s="12">
        <v>4.6900620708330196</v>
      </c>
      <c r="G1517" s="12">
        <v>4.9952122308790798</v>
      </c>
      <c r="H1517" s="12">
        <v>10.8684467872443</v>
      </c>
      <c r="I1517" s="12">
        <v>5.9033788874570901</v>
      </c>
      <c r="J1517" s="12">
        <v>9.6028906166928198</v>
      </c>
      <c r="K1517" s="12">
        <v>6.5320506132144098</v>
      </c>
      <c r="L1517" s="12">
        <v>5.9455019511802298</v>
      </c>
      <c r="M1517" s="12">
        <v>8.7687778658586701</v>
      </c>
      <c r="N1517" s="12"/>
      <c r="O1517" s="12"/>
    </row>
    <row r="1518" spans="1:15" x14ac:dyDescent="0.3">
      <c r="A1518" s="11" t="str">
        <f t="shared" si="23"/>
        <v>DISTRIBUCION VOLUMEN X CRITERIO (Consumiciones)Frutas sin gas200-500MIL</v>
      </c>
      <c r="B1518" s="11" t="s">
        <v>47</v>
      </c>
      <c r="C1518" s="11" t="s">
        <v>117</v>
      </c>
      <c r="D1518" s="11" t="s">
        <v>157</v>
      </c>
      <c r="E1518" s="12">
        <v>15.538861193849501</v>
      </c>
      <c r="F1518" s="12">
        <v>20.373950883406799</v>
      </c>
      <c r="G1518" s="12">
        <v>17.276878235730099</v>
      </c>
      <c r="H1518" s="12">
        <v>11.521651920790401</v>
      </c>
      <c r="I1518" s="12">
        <v>16.6959342897106</v>
      </c>
      <c r="J1518" s="12">
        <v>18.009208987301399</v>
      </c>
      <c r="K1518" s="12">
        <v>13.2298707103652</v>
      </c>
      <c r="L1518" s="12">
        <v>18.738601434605101</v>
      </c>
      <c r="M1518" s="12">
        <v>17.524523231141799</v>
      </c>
      <c r="N1518" s="12"/>
      <c r="O1518" s="12"/>
    </row>
    <row r="1519" spans="1:15" x14ac:dyDescent="0.3">
      <c r="A1519" s="11" t="str">
        <f t="shared" si="23"/>
        <v>DISTRIBUCION VOLUMEN X CRITERIO (Consumiciones)Frutas sin gas&gt;500MIL</v>
      </c>
      <c r="B1519" s="11" t="s">
        <v>47</v>
      </c>
      <c r="C1519" s="11" t="s">
        <v>117</v>
      </c>
      <c r="D1519" s="11" t="s">
        <v>158</v>
      </c>
      <c r="E1519" s="12">
        <v>21.7298905612586</v>
      </c>
      <c r="F1519" s="12">
        <v>19.826323437691698</v>
      </c>
      <c r="G1519" s="12">
        <v>19.5441143452442</v>
      </c>
      <c r="H1519" s="12">
        <v>17.8892767839702</v>
      </c>
      <c r="I1519" s="12">
        <v>16.6415473725563</v>
      </c>
      <c r="J1519" s="12">
        <v>12.5485985132867</v>
      </c>
      <c r="K1519" s="12">
        <v>15.6579704992406</v>
      </c>
      <c r="L1519" s="12">
        <v>13.862135838267299</v>
      </c>
      <c r="M1519" s="12">
        <v>15.2299102744064</v>
      </c>
      <c r="N1519" s="12"/>
      <c r="O1519" s="12"/>
    </row>
    <row r="1520" spans="1:15" x14ac:dyDescent="0.3">
      <c r="A1520" s="11" t="str">
        <f t="shared" si="23"/>
        <v>DISTRIBUCION VOLUMEN X CRITERIO (Consumiciones)Frutas sin gasDE 15 A 19 AÑOS</v>
      </c>
      <c r="B1520" s="11" t="s">
        <v>47</v>
      </c>
      <c r="C1520" s="11" t="s">
        <v>117</v>
      </c>
      <c r="D1520" s="11" t="s">
        <v>159</v>
      </c>
      <c r="E1520" s="12">
        <v>0.53559139242977405</v>
      </c>
      <c r="F1520" s="12" t="s">
        <v>134</v>
      </c>
      <c r="G1520" s="12" t="s">
        <v>134</v>
      </c>
      <c r="H1520" s="12">
        <v>0.95683733741656996</v>
      </c>
      <c r="I1520" s="12">
        <v>7.3362272000060704</v>
      </c>
      <c r="J1520" s="12">
        <v>3.93480162655591</v>
      </c>
      <c r="K1520" s="12">
        <v>1.5631995352426</v>
      </c>
      <c r="L1520" s="12">
        <v>1.74986767911732</v>
      </c>
      <c r="M1520" s="12">
        <v>4.2917264826661699</v>
      </c>
      <c r="N1520" s="12"/>
      <c r="O1520" s="12"/>
    </row>
    <row r="1521" spans="1:15" x14ac:dyDescent="0.3">
      <c r="A1521" s="11" t="str">
        <f t="shared" si="23"/>
        <v>DISTRIBUCION VOLUMEN X CRITERIO (Consumiciones)Frutas sin gasDE 20 A 24 AÑOS</v>
      </c>
      <c r="B1521" s="11" t="s">
        <v>47</v>
      </c>
      <c r="C1521" s="11" t="s">
        <v>117</v>
      </c>
      <c r="D1521" s="11" t="s">
        <v>160</v>
      </c>
      <c r="E1521" s="12">
        <v>2.2209656114816698</v>
      </c>
      <c r="F1521" s="12">
        <v>3.3172069309016399</v>
      </c>
      <c r="G1521" s="12">
        <v>1.09588649507727</v>
      </c>
      <c r="H1521" s="12">
        <v>1.87979603569375</v>
      </c>
      <c r="I1521" s="12">
        <v>4.3429350621253002</v>
      </c>
      <c r="J1521" s="12">
        <v>2.78104488817428</v>
      </c>
      <c r="K1521" s="12">
        <v>4.26239277925698</v>
      </c>
      <c r="L1521" s="12">
        <v>6.1629457770668896</v>
      </c>
      <c r="M1521" s="12">
        <v>3.2451978727081499</v>
      </c>
      <c r="N1521" s="12"/>
      <c r="O1521" s="12"/>
    </row>
    <row r="1522" spans="1:15" x14ac:dyDescent="0.3">
      <c r="A1522" s="11" t="str">
        <f t="shared" si="23"/>
        <v>DISTRIBUCION VOLUMEN X CRITERIO (Consumiciones)Frutas sin gasDE 25 A 34 AÑOS</v>
      </c>
      <c r="B1522" s="11" t="s">
        <v>47</v>
      </c>
      <c r="C1522" s="11" t="s">
        <v>117</v>
      </c>
      <c r="D1522" s="11" t="s">
        <v>161</v>
      </c>
      <c r="E1522" s="12">
        <v>4.8154670327692202</v>
      </c>
      <c r="F1522" s="12">
        <v>7.9398105910343704</v>
      </c>
      <c r="G1522" s="12">
        <v>4.1979534795780298</v>
      </c>
      <c r="H1522" s="12">
        <v>6.7328973602459099</v>
      </c>
      <c r="I1522" s="12">
        <v>7.2637635006519004</v>
      </c>
      <c r="J1522" s="12">
        <v>13.083810484325699</v>
      </c>
      <c r="K1522" s="12">
        <v>16.676475778642502</v>
      </c>
      <c r="L1522" s="12">
        <v>11.0548709213863</v>
      </c>
      <c r="M1522" s="12">
        <v>12.9548093976861</v>
      </c>
      <c r="N1522" s="12"/>
      <c r="O1522" s="12"/>
    </row>
    <row r="1523" spans="1:15" x14ac:dyDescent="0.3">
      <c r="A1523" s="11" t="str">
        <f t="shared" si="23"/>
        <v>DISTRIBUCION VOLUMEN X CRITERIO (Consumiciones)Frutas sin gasDE 35 A 49 AÑOS</v>
      </c>
      <c r="B1523" s="11" t="s">
        <v>47</v>
      </c>
      <c r="C1523" s="11" t="s">
        <v>117</v>
      </c>
      <c r="D1523" s="11" t="s">
        <v>162</v>
      </c>
      <c r="E1523" s="12">
        <v>28.069297068699399</v>
      </c>
      <c r="F1523" s="12">
        <v>29.0090897286311</v>
      </c>
      <c r="G1523" s="12">
        <v>37.990277405499903</v>
      </c>
      <c r="H1523" s="12">
        <v>26.409267267117102</v>
      </c>
      <c r="I1523" s="12">
        <v>27.299727282561498</v>
      </c>
      <c r="J1523" s="12">
        <v>29.143190408217801</v>
      </c>
      <c r="K1523" s="12">
        <v>30.0329117282973</v>
      </c>
      <c r="L1523" s="12">
        <v>27.278858870293899</v>
      </c>
      <c r="M1523" s="12">
        <v>30.274227791655999</v>
      </c>
      <c r="N1523" s="12"/>
      <c r="O1523" s="12"/>
    </row>
    <row r="1524" spans="1:15" x14ac:dyDescent="0.3">
      <c r="A1524" s="11" t="str">
        <f t="shared" si="23"/>
        <v>DISTRIBUCION VOLUMEN X CRITERIO (Consumiciones)Frutas sin gasDE 50 A 59 AÑOS</v>
      </c>
      <c r="B1524" s="11" t="s">
        <v>47</v>
      </c>
      <c r="C1524" s="11" t="s">
        <v>117</v>
      </c>
      <c r="D1524" s="11" t="s">
        <v>163</v>
      </c>
      <c r="E1524" s="12">
        <v>16.294091716049699</v>
      </c>
      <c r="F1524" s="12">
        <v>20.720056239771399</v>
      </c>
      <c r="G1524" s="12">
        <v>17.8082427658731</v>
      </c>
      <c r="H1524" s="12">
        <v>23.499529557636102</v>
      </c>
      <c r="I1524" s="12">
        <v>22.936072717059002</v>
      </c>
      <c r="J1524" s="12">
        <v>23.380468440368698</v>
      </c>
      <c r="K1524" s="12">
        <v>22.364556322851801</v>
      </c>
      <c r="L1524" s="12">
        <v>21.7522683081128</v>
      </c>
      <c r="M1524" s="12">
        <v>21.158167426975599</v>
      </c>
      <c r="N1524" s="12"/>
      <c r="O1524" s="12"/>
    </row>
    <row r="1525" spans="1:15" x14ac:dyDescent="0.3">
      <c r="A1525" s="11" t="str">
        <f t="shared" si="23"/>
        <v>DISTRIBUCION VOLUMEN X CRITERIO (Consumiciones)Frutas sin gasDE 60 A 75 AÑOS</v>
      </c>
      <c r="B1525" s="11" t="s">
        <v>47</v>
      </c>
      <c r="C1525" s="11" t="s">
        <v>117</v>
      </c>
      <c r="D1525" s="11" t="s">
        <v>164</v>
      </c>
      <c r="E1525" s="12">
        <v>48.064576777929503</v>
      </c>
      <c r="F1525" s="12">
        <v>39.013842147168603</v>
      </c>
      <c r="G1525" s="12">
        <v>38.907653359138202</v>
      </c>
      <c r="H1525" s="12">
        <v>40.5216741391244</v>
      </c>
      <c r="I1525" s="12">
        <v>30.821264748471801</v>
      </c>
      <c r="J1525" s="12">
        <v>27.6767042909756</v>
      </c>
      <c r="K1525" s="12">
        <v>25.1004548387969</v>
      </c>
      <c r="L1525" s="12">
        <v>32.0011805303728</v>
      </c>
      <c r="M1525" s="12">
        <v>28.075886972155001</v>
      </c>
      <c r="N1525" s="12"/>
      <c r="O1525" s="12"/>
    </row>
    <row r="1526" spans="1:15" x14ac:dyDescent="0.3">
      <c r="A1526" s="11" t="str">
        <f t="shared" si="23"/>
        <v>DISTRIBUCION VOLUMEN X CRITERIO (Consumiciones)Frutas sin gasNIVEL ALTO</v>
      </c>
      <c r="B1526" s="11" t="s">
        <v>47</v>
      </c>
      <c r="C1526" s="11" t="s">
        <v>117</v>
      </c>
      <c r="D1526" s="11" t="s">
        <v>165</v>
      </c>
      <c r="E1526" s="12">
        <v>23.680986748783699</v>
      </c>
      <c r="F1526" s="12">
        <v>22.2524434365417</v>
      </c>
      <c r="G1526" s="12">
        <v>29.199258041154401</v>
      </c>
      <c r="H1526" s="12">
        <v>27.2190175361287</v>
      </c>
      <c r="I1526" s="12">
        <v>21.724823929294601</v>
      </c>
      <c r="J1526" s="12">
        <v>19.678080161366701</v>
      </c>
      <c r="K1526" s="12">
        <v>21.5281926630676</v>
      </c>
      <c r="L1526" s="12">
        <v>23.017786626583302</v>
      </c>
      <c r="M1526" s="12">
        <v>22.215499587692101</v>
      </c>
      <c r="N1526" s="12"/>
      <c r="O1526" s="12"/>
    </row>
    <row r="1527" spans="1:15" x14ac:dyDescent="0.3">
      <c r="A1527" s="11" t="str">
        <f t="shared" si="23"/>
        <v>DISTRIBUCION VOLUMEN X CRITERIO (Consumiciones)Frutas sin gasNIVEL MEDIO ALTO</v>
      </c>
      <c r="B1527" s="11" t="s">
        <v>47</v>
      </c>
      <c r="C1527" s="11" t="s">
        <v>117</v>
      </c>
      <c r="D1527" s="11" t="s">
        <v>166</v>
      </c>
      <c r="E1527" s="12">
        <v>13.703100110966799</v>
      </c>
      <c r="F1527" s="12">
        <v>14.922130053156099</v>
      </c>
      <c r="G1527" s="12">
        <v>15.7795866781286</v>
      </c>
      <c r="H1527" s="12">
        <v>11.237116837886701</v>
      </c>
      <c r="I1527" s="12">
        <v>16.8259495292445</v>
      </c>
      <c r="J1527" s="12">
        <v>14.6201856619483</v>
      </c>
      <c r="K1527" s="12">
        <v>15.849689367386301</v>
      </c>
      <c r="L1527" s="12">
        <v>16.4809674390544</v>
      </c>
      <c r="M1527" s="12">
        <v>13.056993513405301</v>
      </c>
      <c r="N1527" s="12"/>
      <c r="O1527" s="12"/>
    </row>
    <row r="1528" spans="1:15" x14ac:dyDescent="0.3">
      <c r="A1528" s="11" t="str">
        <f t="shared" si="23"/>
        <v>DISTRIBUCION VOLUMEN X CRITERIO (Consumiciones)Frutas sin gasNIVEL MEDIO</v>
      </c>
      <c r="B1528" s="11" t="s">
        <v>47</v>
      </c>
      <c r="C1528" s="11" t="s">
        <v>117</v>
      </c>
      <c r="D1528" s="11" t="s">
        <v>167</v>
      </c>
      <c r="E1528" s="12">
        <v>23.0014408887588</v>
      </c>
      <c r="F1528" s="12">
        <v>22.982068405136101</v>
      </c>
      <c r="G1528" s="12">
        <v>27.2809054013726</v>
      </c>
      <c r="H1528" s="12">
        <v>25.5328002784698</v>
      </c>
      <c r="I1528" s="12">
        <v>22.682793750083</v>
      </c>
      <c r="J1528" s="12">
        <v>26.7710061898057</v>
      </c>
      <c r="K1528" s="12">
        <v>25.5308191606801</v>
      </c>
      <c r="L1528" s="12">
        <v>23.129206163150599</v>
      </c>
      <c r="M1528" s="12">
        <v>27.794376031168301</v>
      </c>
      <c r="N1528" s="12"/>
      <c r="O1528" s="12"/>
    </row>
    <row r="1529" spans="1:15" x14ac:dyDescent="0.3">
      <c r="A1529" s="11" t="str">
        <f t="shared" si="23"/>
        <v>DISTRIBUCION VOLUMEN X CRITERIO (Consumiciones)Frutas sin gasNIVEL MEDIO BAJO</v>
      </c>
      <c r="B1529" s="11" t="s">
        <v>47</v>
      </c>
      <c r="C1529" s="11" t="s">
        <v>117</v>
      </c>
      <c r="D1529" s="11" t="s">
        <v>168</v>
      </c>
      <c r="E1529" s="12">
        <v>12.1320993373192</v>
      </c>
      <c r="F1529" s="12">
        <v>12.2081025635436</v>
      </c>
      <c r="G1529" s="12">
        <v>5.5280548264745502</v>
      </c>
      <c r="H1529" s="12">
        <v>7.6325254191627598</v>
      </c>
      <c r="I1529" s="12">
        <v>13.4169625691994</v>
      </c>
      <c r="J1529" s="12">
        <v>17.490252908822001</v>
      </c>
      <c r="K1529" s="12">
        <v>18.6063203399633</v>
      </c>
      <c r="L1529" s="12">
        <v>13.1241600475191</v>
      </c>
      <c r="M1529" s="12">
        <v>14.7605840039847</v>
      </c>
      <c r="N1529" s="12"/>
      <c r="O1529" s="12"/>
    </row>
    <row r="1530" spans="1:15" x14ac:dyDescent="0.3">
      <c r="A1530" s="11" t="str">
        <f t="shared" si="23"/>
        <v>DISTRIBUCION VOLUMEN X CRITERIO (Consumiciones)Frutas sin gasNIVEL BAJO</v>
      </c>
      <c r="B1530" s="11" t="s">
        <v>47</v>
      </c>
      <c r="C1530" s="11" t="s">
        <v>117</v>
      </c>
      <c r="D1530" s="11" t="s">
        <v>169</v>
      </c>
      <c r="E1530" s="12">
        <v>27.482364913678701</v>
      </c>
      <c r="F1530" s="12">
        <v>27.6352668166369</v>
      </c>
      <c r="G1530" s="12">
        <v>22.212210058610601</v>
      </c>
      <c r="H1530" s="12">
        <v>28.378552271870898</v>
      </c>
      <c r="I1530" s="12">
        <v>25.349451243929298</v>
      </c>
      <c r="J1530" s="12">
        <v>21.440499244399</v>
      </c>
      <c r="K1530" s="12">
        <v>18.484965587599898</v>
      </c>
      <c r="L1530" s="12">
        <v>24.247875068604401</v>
      </c>
      <c r="M1530" s="12">
        <v>22.172562807596702</v>
      </c>
      <c r="N1530" s="12"/>
      <c r="O1530" s="12"/>
    </row>
    <row r="1531" spans="1:15" x14ac:dyDescent="0.3">
      <c r="A1531" s="11" t="str">
        <f t="shared" si="23"/>
        <v>DISTRIBUCION VOLUMEN X CRITERIO (Consumiciones)Frutas sin gasHOMBRE</v>
      </c>
      <c r="B1531" s="11" t="s">
        <v>47</v>
      </c>
      <c r="C1531" s="11" t="s">
        <v>117</v>
      </c>
      <c r="D1531" s="11" t="s">
        <v>170</v>
      </c>
      <c r="E1531" s="12">
        <v>49.417020088437503</v>
      </c>
      <c r="F1531" s="12">
        <v>54.245334164176597</v>
      </c>
      <c r="G1531" s="12">
        <v>49.804934750350398</v>
      </c>
      <c r="H1531" s="12">
        <v>52.344157673641703</v>
      </c>
      <c r="I1531" s="12">
        <v>48.231891429233002</v>
      </c>
      <c r="J1531" s="12">
        <v>41.655378299913998</v>
      </c>
      <c r="K1531" s="12">
        <v>42.496557471864001</v>
      </c>
      <c r="L1531" s="12">
        <v>51.025446108741903</v>
      </c>
      <c r="M1531" s="12">
        <v>45.164900832460098</v>
      </c>
      <c r="N1531" s="12"/>
      <c r="O1531" s="12"/>
    </row>
    <row r="1532" spans="1:15" x14ac:dyDescent="0.3">
      <c r="A1532" s="11" t="str">
        <f t="shared" si="23"/>
        <v>DISTRIBUCION VOLUMEN X CRITERIO (Consumiciones)Frutas sin gasMUJER</v>
      </c>
      <c r="B1532" s="11" t="s">
        <v>47</v>
      </c>
      <c r="C1532" s="11" t="s">
        <v>117</v>
      </c>
      <c r="D1532" s="11" t="s">
        <v>171</v>
      </c>
      <c r="E1532" s="12">
        <v>50.582971911069698</v>
      </c>
      <c r="F1532" s="12">
        <v>45.754665835823403</v>
      </c>
      <c r="G1532" s="12">
        <v>50.195084006825397</v>
      </c>
      <c r="H1532" s="12">
        <v>47.655842326358297</v>
      </c>
      <c r="I1532" s="12">
        <v>51.768108570767097</v>
      </c>
      <c r="J1532" s="12">
        <v>58.344637810980601</v>
      </c>
      <c r="K1532" s="12">
        <v>57.503429646833297</v>
      </c>
      <c r="L1532" s="12">
        <v>48.974553891258097</v>
      </c>
      <c r="M1532" s="12">
        <v>54.835099167539902</v>
      </c>
      <c r="N1532" s="12"/>
      <c r="O1532" s="12"/>
    </row>
    <row r="1533" spans="1:15" x14ac:dyDescent="0.3">
      <c r="A1533" s="11" t="str">
        <f t="shared" si="23"/>
        <v>DISTRIBUCION VOLUMEN X CRITERIO (Consumiciones)MixersT.ESPAÑA</v>
      </c>
      <c r="B1533" s="11" t="s">
        <v>47</v>
      </c>
      <c r="C1533" s="11" t="s">
        <v>118</v>
      </c>
      <c r="D1533" s="11" t="s">
        <v>142</v>
      </c>
      <c r="E1533" s="12">
        <v>100</v>
      </c>
      <c r="F1533" s="12">
        <v>100</v>
      </c>
      <c r="G1533" s="12">
        <v>100</v>
      </c>
      <c r="H1533" s="12">
        <v>100</v>
      </c>
      <c r="I1533" s="12">
        <v>100</v>
      </c>
      <c r="J1533" s="12">
        <v>100</v>
      </c>
      <c r="K1533" s="12">
        <v>100</v>
      </c>
      <c r="L1533" s="12">
        <v>100</v>
      </c>
      <c r="M1533" s="12">
        <v>100</v>
      </c>
      <c r="N1533" s="12"/>
      <c r="O1533" s="12"/>
    </row>
    <row r="1534" spans="1:15" x14ac:dyDescent="0.3">
      <c r="A1534" s="11" t="str">
        <f t="shared" si="23"/>
        <v>DISTRIBUCION VOLUMEN X CRITERIO (Consumiciones)MixersBCN AM</v>
      </c>
      <c r="B1534" s="11" t="s">
        <v>47</v>
      </c>
      <c r="C1534" s="11" t="s">
        <v>118</v>
      </c>
      <c r="D1534" s="11" t="s">
        <v>143</v>
      </c>
      <c r="E1534" s="12">
        <v>8.8133455181563392</v>
      </c>
      <c r="F1534" s="12">
        <v>9.7043163689565404</v>
      </c>
      <c r="G1534" s="12">
        <v>3.6930291483412501</v>
      </c>
      <c r="H1534" s="12">
        <v>7.4841202542302598</v>
      </c>
      <c r="I1534" s="12">
        <v>12.2230551767286</v>
      </c>
      <c r="J1534" s="12">
        <v>10.5729626276628</v>
      </c>
      <c r="K1534" s="12">
        <v>5.9037472497471297</v>
      </c>
      <c r="L1534" s="12">
        <v>10.6692469586649</v>
      </c>
      <c r="M1534" s="12">
        <v>12.3660328640931</v>
      </c>
      <c r="N1534" s="12"/>
      <c r="O1534" s="12"/>
    </row>
    <row r="1535" spans="1:15" x14ac:dyDescent="0.3">
      <c r="A1535" s="11" t="str">
        <f t="shared" si="23"/>
        <v>DISTRIBUCION VOLUMEN X CRITERIO (Consumiciones)MixersREST.CAT ARAGON</v>
      </c>
      <c r="B1535" s="11" t="s">
        <v>47</v>
      </c>
      <c r="C1535" s="11" t="s">
        <v>118</v>
      </c>
      <c r="D1535" s="11" t="s">
        <v>144</v>
      </c>
      <c r="E1535" s="12">
        <v>24.917913731808198</v>
      </c>
      <c r="F1535" s="12">
        <v>27.0303782770536</v>
      </c>
      <c r="G1535" s="12">
        <v>20.060371561426798</v>
      </c>
      <c r="H1535" s="12">
        <v>17.0888248864118</v>
      </c>
      <c r="I1535" s="12">
        <v>19.995110110822001</v>
      </c>
      <c r="J1535" s="12">
        <v>27.229198057267499</v>
      </c>
      <c r="K1535" s="12">
        <v>28.693897488712398</v>
      </c>
      <c r="L1535" s="12">
        <v>17.099249521668199</v>
      </c>
      <c r="M1535" s="12">
        <v>26.894410581747302</v>
      </c>
      <c r="N1535" s="12"/>
      <c r="O1535" s="12"/>
    </row>
    <row r="1536" spans="1:15" x14ac:dyDescent="0.3">
      <c r="A1536" s="11" t="str">
        <f t="shared" si="23"/>
        <v>DISTRIBUCION VOLUMEN X CRITERIO (Consumiciones)MixersLEVANTE</v>
      </c>
      <c r="B1536" s="11" t="s">
        <v>47</v>
      </c>
      <c r="C1536" s="11" t="s">
        <v>118</v>
      </c>
      <c r="D1536" s="11" t="s">
        <v>145</v>
      </c>
      <c r="E1536" s="12">
        <v>10.7325069316471</v>
      </c>
      <c r="F1536" s="12">
        <v>13.9789025289443</v>
      </c>
      <c r="G1536" s="12">
        <v>20.628158051768398</v>
      </c>
      <c r="H1536" s="12">
        <v>19.3755193005499</v>
      </c>
      <c r="I1536" s="12">
        <v>7.0586944739604096</v>
      </c>
      <c r="J1536" s="12">
        <v>15.947799409676101</v>
      </c>
      <c r="K1536" s="12">
        <v>10.790728488407201</v>
      </c>
      <c r="L1536" s="12">
        <v>7.9561547946179001</v>
      </c>
      <c r="M1536" s="12">
        <v>6.8722680923553199</v>
      </c>
      <c r="N1536" s="12"/>
      <c r="O1536" s="12"/>
    </row>
    <row r="1537" spans="1:15" x14ac:dyDescent="0.3">
      <c r="A1537" s="11" t="str">
        <f t="shared" si="23"/>
        <v>DISTRIBUCION VOLUMEN X CRITERIO (Consumiciones)MixersANDALUCIA</v>
      </c>
      <c r="B1537" s="11" t="s">
        <v>47</v>
      </c>
      <c r="C1537" s="11" t="s">
        <v>118</v>
      </c>
      <c r="D1537" s="11" t="s">
        <v>146</v>
      </c>
      <c r="E1537" s="12">
        <v>16.043718576755101</v>
      </c>
      <c r="F1537" s="12">
        <v>12.283570522418501</v>
      </c>
      <c r="G1537" s="12">
        <v>13.8731889406015</v>
      </c>
      <c r="H1537" s="12">
        <v>13.321225162104399</v>
      </c>
      <c r="I1537" s="12">
        <v>19.261887032404299</v>
      </c>
      <c r="J1537" s="12">
        <v>12.0817964009079</v>
      </c>
      <c r="K1537" s="12">
        <v>16.119803524098899</v>
      </c>
      <c r="L1537" s="12">
        <v>10.3527446868202</v>
      </c>
      <c r="M1537" s="12">
        <v>7.4335142223327901</v>
      </c>
      <c r="N1537" s="12"/>
      <c r="O1537" s="12"/>
    </row>
    <row r="1538" spans="1:15" x14ac:dyDescent="0.3">
      <c r="A1538" s="11" t="str">
        <f t="shared" si="23"/>
        <v>DISTRIBUCION VOLUMEN X CRITERIO (Consumiciones)MixersMDD AM</v>
      </c>
      <c r="B1538" s="11" t="s">
        <v>47</v>
      </c>
      <c r="C1538" s="11" t="s">
        <v>118</v>
      </c>
      <c r="D1538" s="11" t="s">
        <v>147</v>
      </c>
      <c r="E1538" s="12">
        <v>8.0731278781983296</v>
      </c>
      <c r="F1538" s="12">
        <v>9.4916472061391897</v>
      </c>
      <c r="G1538" s="12">
        <v>9.2202834455302298</v>
      </c>
      <c r="H1538" s="12">
        <v>8.4718929395518305</v>
      </c>
      <c r="I1538" s="12">
        <v>8.1099462762936092</v>
      </c>
      <c r="J1538" s="12">
        <v>3.9622489063951498</v>
      </c>
      <c r="K1538" s="12">
        <v>6.2059562454853001</v>
      </c>
      <c r="L1538" s="12">
        <v>6.5348937229322797</v>
      </c>
      <c r="M1538" s="12">
        <v>9.1355920270625095</v>
      </c>
      <c r="N1538" s="12"/>
      <c r="O1538" s="12"/>
    </row>
    <row r="1539" spans="1:15" x14ac:dyDescent="0.3">
      <c r="A1539" s="11" t="str">
        <f t="shared" si="23"/>
        <v>DISTRIBUCION VOLUMEN X CRITERIO (Consumiciones)MixersRTO CENTRO</v>
      </c>
      <c r="B1539" s="11" t="s">
        <v>47</v>
      </c>
      <c r="C1539" s="11" t="s">
        <v>118</v>
      </c>
      <c r="D1539" s="11" t="s">
        <v>148</v>
      </c>
      <c r="E1539" s="12">
        <v>4.40134510502455</v>
      </c>
      <c r="F1539" s="12">
        <v>3.9835511474693801</v>
      </c>
      <c r="G1539" s="12">
        <v>2.9342341731019901</v>
      </c>
      <c r="H1539" s="12">
        <v>9.4517371197617592</v>
      </c>
      <c r="I1539" s="12">
        <v>5.2461166749869204</v>
      </c>
      <c r="J1539" s="12">
        <v>6.5908181728965696</v>
      </c>
      <c r="K1539" s="12">
        <v>6.6816308659976</v>
      </c>
      <c r="L1539" s="12">
        <v>10.335867933596299</v>
      </c>
      <c r="M1539" s="12">
        <v>8.0107630682367894</v>
      </c>
      <c r="N1539" s="12"/>
      <c r="O1539" s="12"/>
    </row>
    <row r="1540" spans="1:15" x14ac:dyDescent="0.3">
      <c r="A1540" s="11" t="str">
        <f t="shared" ref="A1540:A1603" si="24">B1540&amp;C1540&amp;D1540</f>
        <v>DISTRIBUCION VOLUMEN X CRITERIO (Consumiciones)MixersNORTE-CENTRO</v>
      </c>
      <c r="B1540" s="11" t="s">
        <v>47</v>
      </c>
      <c r="C1540" s="11" t="s">
        <v>118</v>
      </c>
      <c r="D1540" s="11" t="s">
        <v>149</v>
      </c>
      <c r="E1540" s="12">
        <v>11.6492673865301</v>
      </c>
      <c r="F1540" s="12">
        <v>8.8321390012247996</v>
      </c>
      <c r="G1540" s="12">
        <v>13.3501879353416</v>
      </c>
      <c r="H1540" s="12">
        <v>8.5385149802448694</v>
      </c>
      <c r="I1540" s="12">
        <v>14.943306104273599</v>
      </c>
      <c r="J1540" s="12">
        <v>9.6694335720037206</v>
      </c>
      <c r="K1540" s="12">
        <v>15.5681231708142</v>
      </c>
      <c r="L1540" s="12">
        <v>14.9021427852133</v>
      </c>
      <c r="M1540" s="12">
        <v>11.049456382772901</v>
      </c>
      <c r="N1540" s="12"/>
      <c r="O1540" s="12"/>
    </row>
    <row r="1541" spans="1:15" x14ac:dyDescent="0.3">
      <c r="A1541" s="11" t="str">
        <f t="shared" si="24"/>
        <v>DISTRIBUCION VOLUMEN X CRITERIO (Consumiciones)MixersNOROESTE</v>
      </c>
      <c r="B1541" s="11" t="s">
        <v>47</v>
      </c>
      <c r="C1541" s="11" t="s">
        <v>118</v>
      </c>
      <c r="D1541" s="11" t="s">
        <v>150</v>
      </c>
      <c r="E1541" s="12">
        <v>15.3687689530868</v>
      </c>
      <c r="F1541" s="12">
        <v>14.695488101522001</v>
      </c>
      <c r="G1541" s="12">
        <v>16.240541147451399</v>
      </c>
      <c r="H1541" s="12">
        <v>16.268168112968901</v>
      </c>
      <c r="I1541" s="12">
        <v>13.161876713436699</v>
      </c>
      <c r="J1541" s="12">
        <v>13.94573102937</v>
      </c>
      <c r="K1541" s="12">
        <v>10.036122174531</v>
      </c>
      <c r="L1541" s="12">
        <v>22.149689492663398</v>
      </c>
      <c r="M1541" s="12">
        <v>18.237960601788501</v>
      </c>
      <c r="N1541" s="12"/>
      <c r="O1541" s="12"/>
    </row>
    <row r="1542" spans="1:15" x14ac:dyDescent="0.3">
      <c r="A1542" s="11" t="str">
        <f t="shared" si="24"/>
        <v>DISTRIBUCION VOLUMEN X CRITERIO (Consumiciones)Mixers&lt;2MIL</v>
      </c>
      <c r="B1542" s="11" t="s">
        <v>47</v>
      </c>
      <c r="C1542" s="11" t="s">
        <v>118</v>
      </c>
      <c r="D1542" s="11" t="s">
        <v>151</v>
      </c>
      <c r="E1542" s="12">
        <v>9.2568540369279404</v>
      </c>
      <c r="F1542" s="12">
        <v>8.2714327672151207</v>
      </c>
      <c r="G1542" s="12">
        <v>10.3170906084096</v>
      </c>
      <c r="H1542" s="12">
        <v>6.5486503490664196</v>
      </c>
      <c r="I1542" s="12">
        <v>6.6533895949479804</v>
      </c>
      <c r="J1542" s="12">
        <v>3.7406259766968302</v>
      </c>
      <c r="K1542" s="12">
        <v>1.0968710535971899</v>
      </c>
      <c r="L1542" s="12">
        <v>3.01770223560567</v>
      </c>
      <c r="M1542" s="12">
        <v>8.8549311688850203</v>
      </c>
      <c r="N1542" s="12"/>
      <c r="O1542" s="12"/>
    </row>
    <row r="1543" spans="1:15" x14ac:dyDescent="0.3">
      <c r="A1543" s="11" t="str">
        <f t="shared" si="24"/>
        <v>DISTRIBUCION VOLUMEN X CRITERIO (Consumiciones)Mixers2-5MIL</v>
      </c>
      <c r="B1543" s="11" t="s">
        <v>47</v>
      </c>
      <c r="C1543" s="11" t="s">
        <v>118</v>
      </c>
      <c r="D1543" s="11" t="s">
        <v>152</v>
      </c>
      <c r="E1543" s="12">
        <v>6.9501167038120304</v>
      </c>
      <c r="F1543" s="12">
        <v>3.6715220425988702</v>
      </c>
      <c r="G1543" s="12">
        <v>4.0741045176536099</v>
      </c>
      <c r="H1543" s="12">
        <v>3.0942637802902899</v>
      </c>
      <c r="I1543" s="12">
        <v>2.8937880744341502</v>
      </c>
      <c r="J1543" s="12">
        <v>4.7808238128588796</v>
      </c>
      <c r="K1543" s="12">
        <v>2.9706644297866598</v>
      </c>
      <c r="L1543" s="12">
        <v>1.29546914241777</v>
      </c>
      <c r="M1543" s="12">
        <v>2.0410716938950402</v>
      </c>
      <c r="N1543" s="12"/>
      <c r="O1543" s="12"/>
    </row>
    <row r="1544" spans="1:15" x14ac:dyDescent="0.3">
      <c r="A1544" s="11" t="str">
        <f t="shared" si="24"/>
        <v>DISTRIBUCION VOLUMEN X CRITERIO (Consumiciones)Mixers5-10MIL</v>
      </c>
      <c r="B1544" s="11" t="s">
        <v>47</v>
      </c>
      <c r="C1544" s="11" t="s">
        <v>118</v>
      </c>
      <c r="D1544" s="11" t="s">
        <v>153</v>
      </c>
      <c r="E1544" s="12">
        <v>2.7990670205710599</v>
      </c>
      <c r="F1544" s="12">
        <v>1.5216328495073099</v>
      </c>
      <c r="G1544" s="12">
        <v>4.5546390613096603</v>
      </c>
      <c r="H1544" s="12">
        <v>5.7055115649524204</v>
      </c>
      <c r="I1544" s="12">
        <v>14.734861098328601</v>
      </c>
      <c r="J1544" s="12">
        <v>10.506055569590901</v>
      </c>
      <c r="K1544" s="12">
        <v>9.7259208138952999</v>
      </c>
      <c r="L1544" s="12">
        <v>6.0298507362151001</v>
      </c>
      <c r="M1544" s="12">
        <v>6.6804752180343101</v>
      </c>
      <c r="N1544" s="12"/>
      <c r="O1544" s="12"/>
    </row>
    <row r="1545" spans="1:15" x14ac:dyDescent="0.3">
      <c r="A1545" s="11" t="str">
        <f t="shared" si="24"/>
        <v>DISTRIBUCION VOLUMEN X CRITERIO (Consumiciones)Mixers10-30MIL</v>
      </c>
      <c r="B1545" s="11" t="s">
        <v>47</v>
      </c>
      <c r="C1545" s="11" t="s">
        <v>118</v>
      </c>
      <c r="D1545" s="11" t="s">
        <v>154</v>
      </c>
      <c r="E1545" s="12">
        <v>13.705756648210899</v>
      </c>
      <c r="F1545" s="12">
        <v>12.7428389708958</v>
      </c>
      <c r="G1545" s="12">
        <v>30.619445099305299</v>
      </c>
      <c r="H1545" s="12">
        <v>18.261378314257101</v>
      </c>
      <c r="I1545" s="12">
        <v>11.565445031045201</v>
      </c>
      <c r="J1545" s="12">
        <v>17.3378904964467</v>
      </c>
      <c r="K1545" s="12">
        <v>15.8518705402627</v>
      </c>
      <c r="L1545" s="12">
        <v>22.920035309495301</v>
      </c>
      <c r="M1545" s="12">
        <v>14.641089964202299</v>
      </c>
      <c r="N1545" s="12"/>
      <c r="O1545" s="12"/>
    </row>
    <row r="1546" spans="1:15" x14ac:dyDescent="0.3">
      <c r="A1546" s="11" t="str">
        <f t="shared" si="24"/>
        <v>DISTRIBUCION VOLUMEN X CRITERIO (Consumiciones)Mixers30-100MIL</v>
      </c>
      <c r="B1546" s="11" t="s">
        <v>47</v>
      </c>
      <c r="C1546" s="11" t="s">
        <v>118</v>
      </c>
      <c r="D1546" s="11" t="s">
        <v>155</v>
      </c>
      <c r="E1546" s="12">
        <v>21.725360876241901</v>
      </c>
      <c r="F1546" s="12">
        <v>26.4523372829475</v>
      </c>
      <c r="G1546" s="12">
        <v>20.923964711668098</v>
      </c>
      <c r="H1546" s="12">
        <v>31.076460607289899</v>
      </c>
      <c r="I1546" s="12">
        <v>22.5149276417254</v>
      </c>
      <c r="J1546" s="12">
        <v>24.0090042333218</v>
      </c>
      <c r="K1546" s="12">
        <v>15.07795548308</v>
      </c>
      <c r="L1546" s="12">
        <v>21.8079579734829</v>
      </c>
      <c r="M1546" s="12">
        <v>17.1855369137952</v>
      </c>
      <c r="N1546" s="12"/>
      <c r="O1546" s="12"/>
    </row>
    <row r="1547" spans="1:15" x14ac:dyDescent="0.3">
      <c r="A1547" s="11" t="str">
        <f t="shared" si="24"/>
        <v>DISTRIBUCION VOLUMEN X CRITERIO (Consumiciones)Mixers100-200MIL</v>
      </c>
      <c r="B1547" s="11" t="s">
        <v>47</v>
      </c>
      <c r="C1547" s="11" t="s">
        <v>118</v>
      </c>
      <c r="D1547" s="11" t="s">
        <v>156</v>
      </c>
      <c r="E1547" s="12">
        <v>8.9650072046514602</v>
      </c>
      <c r="F1547" s="12">
        <v>9.2801864102874791</v>
      </c>
      <c r="G1547" s="12">
        <v>13.392727850177801</v>
      </c>
      <c r="H1547" s="12">
        <v>10.4934523004101</v>
      </c>
      <c r="I1547" s="12">
        <v>10.348974471245899</v>
      </c>
      <c r="J1547" s="12">
        <v>12.4081456663137</v>
      </c>
      <c r="K1547" s="12">
        <v>19.901458192243101</v>
      </c>
      <c r="L1547" s="12">
        <v>12.1269255782671</v>
      </c>
      <c r="M1547" s="12">
        <v>11.214267079929799</v>
      </c>
      <c r="N1547" s="12"/>
      <c r="O1547" s="12"/>
    </row>
    <row r="1548" spans="1:15" x14ac:dyDescent="0.3">
      <c r="A1548" s="11" t="str">
        <f t="shared" si="24"/>
        <v>DISTRIBUCION VOLUMEN X CRITERIO (Consumiciones)Mixers200-500MIL</v>
      </c>
      <c r="B1548" s="11" t="s">
        <v>47</v>
      </c>
      <c r="C1548" s="11" t="s">
        <v>118</v>
      </c>
      <c r="D1548" s="11" t="s">
        <v>157</v>
      </c>
      <c r="E1548" s="12">
        <v>14.000135244432901</v>
      </c>
      <c r="F1548" s="12">
        <v>16.385634057189598</v>
      </c>
      <c r="G1548" s="12">
        <v>7.2009246712618102</v>
      </c>
      <c r="H1548" s="12">
        <v>13.162453884733299</v>
      </c>
      <c r="I1548" s="12">
        <v>12.532800837416801</v>
      </c>
      <c r="J1548" s="12">
        <v>12.084693236892999</v>
      </c>
      <c r="K1548" s="12">
        <v>18.7141085957977</v>
      </c>
      <c r="L1548" s="12">
        <v>19.223191104054902</v>
      </c>
      <c r="M1548" s="12">
        <v>24.304670115133199</v>
      </c>
      <c r="N1548" s="12"/>
      <c r="O1548" s="12"/>
    </row>
    <row r="1549" spans="1:15" x14ac:dyDescent="0.3">
      <c r="A1549" s="11" t="str">
        <f t="shared" si="24"/>
        <v>DISTRIBUCION VOLUMEN X CRITERIO (Consumiciones)Mixers&gt;500MIL</v>
      </c>
      <c r="B1549" s="11" t="s">
        <v>47</v>
      </c>
      <c r="C1549" s="11" t="s">
        <v>118</v>
      </c>
      <c r="D1549" s="11" t="s">
        <v>158</v>
      </c>
      <c r="E1549" s="12">
        <v>22.597687468168001</v>
      </c>
      <c r="F1549" s="12">
        <v>21.6744132231631</v>
      </c>
      <c r="G1549" s="12">
        <v>8.9170999824411794</v>
      </c>
      <c r="H1549" s="12">
        <v>11.6578457339434</v>
      </c>
      <c r="I1549" s="12">
        <v>18.755811391582501</v>
      </c>
      <c r="J1549" s="12">
        <v>15.1327519429493</v>
      </c>
      <c r="K1549" s="12">
        <v>16.661161940689801</v>
      </c>
      <c r="L1549" s="12">
        <v>13.5788584902261</v>
      </c>
      <c r="M1549" s="12">
        <v>15.077968428218</v>
      </c>
      <c r="N1549" s="12"/>
      <c r="O1549" s="12"/>
    </row>
    <row r="1550" spans="1:15" x14ac:dyDescent="0.3">
      <c r="A1550" s="11" t="str">
        <f t="shared" si="24"/>
        <v>DISTRIBUCION VOLUMEN X CRITERIO (Consumiciones)MixersDE 15 A 19 AÑOS</v>
      </c>
      <c r="B1550" s="11" t="s">
        <v>47</v>
      </c>
      <c r="C1550" s="11" t="s">
        <v>118</v>
      </c>
      <c r="D1550" s="11" t="s">
        <v>159</v>
      </c>
      <c r="E1550" s="12" t="s">
        <v>134</v>
      </c>
      <c r="F1550" s="12">
        <v>1.4702529492027201</v>
      </c>
      <c r="G1550" s="12">
        <v>4.91578412025064</v>
      </c>
      <c r="H1550" s="12" t="s">
        <v>134</v>
      </c>
      <c r="I1550" s="12">
        <v>10.2061915665216</v>
      </c>
      <c r="J1550" s="12" t="s">
        <v>134</v>
      </c>
      <c r="K1550" s="12" t="s">
        <v>134</v>
      </c>
      <c r="L1550" s="12" t="s">
        <v>134</v>
      </c>
      <c r="M1550" s="12" t="s">
        <v>134</v>
      </c>
      <c r="N1550" s="12"/>
      <c r="O1550" s="12"/>
    </row>
    <row r="1551" spans="1:15" x14ac:dyDescent="0.3">
      <c r="A1551" s="11" t="str">
        <f t="shared" si="24"/>
        <v>DISTRIBUCION VOLUMEN X CRITERIO (Consumiciones)MixersDE 20 A 24 AÑOS</v>
      </c>
      <c r="B1551" s="11" t="s">
        <v>47</v>
      </c>
      <c r="C1551" s="11" t="s">
        <v>118</v>
      </c>
      <c r="D1551" s="11" t="s">
        <v>160</v>
      </c>
      <c r="E1551" s="12">
        <v>1.0595241230789401</v>
      </c>
      <c r="F1551" s="12">
        <v>1.4185139619443099</v>
      </c>
      <c r="G1551" s="12" t="s">
        <v>134</v>
      </c>
      <c r="H1551" s="12" t="s">
        <v>134</v>
      </c>
      <c r="I1551" s="12">
        <v>0.253649893231222</v>
      </c>
      <c r="J1551" s="12" t="s">
        <v>134</v>
      </c>
      <c r="K1551" s="12" t="s">
        <v>134</v>
      </c>
      <c r="L1551" s="12" t="s">
        <v>134</v>
      </c>
      <c r="M1551" s="12">
        <v>1.2893360147060899</v>
      </c>
      <c r="N1551" s="12"/>
      <c r="O1551" s="12"/>
    </row>
    <row r="1552" spans="1:15" x14ac:dyDescent="0.3">
      <c r="A1552" s="11" t="str">
        <f t="shared" si="24"/>
        <v>DISTRIBUCION VOLUMEN X CRITERIO (Consumiciones)MixersDE 25 A 34 AÑOS</v>
      </c>
      <c r="B1552" s="11" t="s">
        <v>47</v>
      </c>
      <c r="C1552" s="11" t="s">
        <v>118</v>
      </c>
      <c r="D1552" s="11" t="s">
        <v>161</v>
      </c>
      <c r="E1552" s="12">
        <v>0.461432549280615</v>
      </c>
      <c r="F1552" s="12">
        <v>12.4791856222816</v>
      </c>
      <c r="G1552" s="12">
        <v>5.4299532487665099</v>
      </c>
      <c r="H1552" s="12">
        <v>1.38688845169275</v>
      </c>
      <c r="I1552" s="12">
        <v>1.73238324459951</v>
      </c>
      <c r="J1552" s="12">
        <v>2.2544159013042102</v>
      </c>
      <c r="K1552" s="12">
        <v>4.2743227322470299</v>
      </c>
      <c r="L1552" s="12">
        <v>4.2700745291702402</v>
      </c>
      <c r="M1552" s="12">
        <v>0.60532205843733999</v>
      </c>
      <c r="N1552" s="12"/>
      <c r="O1552" s="12"/>
    </row>
    <row r="1553" spans="1:15" x14ac:dyDescent="0.3">
      <c r="A1553" s="11" t="str">
        <f t="shared" si="24"/>
        <v>DISTRIBUCION VOLUMEN X CRITERIO (Consumiciones)MixersDE 35 A 49 AÑOS</v>
      </c>
      <c r="B1553" s="11" t="s">
        <v>47</v>
      </c>
      <c r="C1553" s="11" t="s">
        <v>118</v>
      </c>
      <c r="D1553" s="11" t="s">
        <v>162</v>
      </c>
      <c r="E1553" s="12">
        <v>14.9481498887119</v>
      </c>
      <c r="F1553" s="12">
        <v>7.13356528502056</v>
      </c>
      <c r="G1553" s="12">
        <v>12.212554766380199</v>
      </c>
      <c r="H1553" s="12">
        <v>12.893909877396201</v>
      </c>
      <c r="I1553" s="12">
        <v>8.5601804982666891</v>
      </c>
      <c r="J1553" s="12">
        <v>14.711461341428199</v>
      </c>
      <c r="K1553" s="12">
        <v>6.2879010051688002</v>
      </c>
      <c r="L1553" s="12">
        <v>9.0807575038571393</v>
      </c>
      <c r="M1553" s="12">
        <v>19.482503265331498</v>
      </c>
      <c r="N1553" s="12"/>
      <c r="O1553" s="12"/>
    </row>
    <row r="1554" spans="1:15" x14ac:dyDescent="0.3">
      <c r="A1554" s="11" t="str">
        <f t="shared" si="24"/>
        <v>DISTRIBUCION VOLUMEN X CRITERIO (Consumiciones)MixersDE 50 A 59 AÑOS</v>
      </c>
      <c r="B1554" s="11" t="s">
        <v>47</v>
      </c>
      <c r="C1554" s="11" t="s">
        <v>118</v>
      </c>
      <c r="D1554" s="11" t="s">
        <v>163</v>
      </c>
      <c r="E1554" s="12">
        <v>22.390648069422699</v>
      </c>
      <c r="F1554" s="12">
        <v>26.871424962465301</v>
      </c>
      <c r="G1554" s="12">
        <v>33.035185497393798</v>
      </c>
      <c r="H1554" s="12">
        <v>26.999376357071</v>
      </c>
      <c r="I1554" s="12">
        <v>23.665371682707502</v>
      </c>
      <c r="J1554" s="12">
        <v>21.272980087504202</v>
      </c>
      <c r="K1554" s="12">
        <v>25.933207585564599</v>
      </c>
      <c r="L1554" s="12">
        <v>23.651275961353502</v>
      </c>
      <c r="M1554" s="12">
        <v>29.104534664344701</v>
      </c>
      <c r="N1554" s="12"/>
      <c r="O1554" s="12"/>
    </row>
    <row r="1555" spans="1:15" x14ac:dyDescent="0.3">
      <c r="A1555" s="11" t="str">
        <f t="shared" si="24"/>
        <v>DISTRIBUCION VOLUMEN X CRITERIO (Consumiciones)MixersDE 60 A 75 AÑOS</v>
      </c>
      <c r="B1555" s="11" t="s">
        <v>47</v>
      </c>
      <c r="C1555" s="11" t="s">
        <v>118</v>
      </c>
      <c r="D1555" s="11" t="s">
        <v>164</v>
      </c>
      <c r="E1555" s="12">
        <v>61.140249660631198</v>
      </c>
      <c r="F1555" s="12">
        <v>50.627050030500101</v>
      </c>
      <c r="G1555" s="12">
        <v>44.406536358300698</v>
      </c>
      <c r="H1555" s="12">
        <v>58.719826140587301</v>
      </c>
      <c r="I1555" s="12">
        <v>55.582217536853101</v>
      </c>
      <c r="J1555" s="12">
        <v>61.761134393089201</v>
      </c>
      <c r="K1555" s="12">
        <v>63.504587552996597</v>
      </c>
      <c r="L1555" s="12">
        <v>62.997878533854397</v>
      </c>
      <c r="M1555" s="12">
        <v>49.518298814114502</v>
      </c>
      <c r="N1555" s="12"/>
      <c r="O1555" s="12"/>
    </row>
    <row r="1556" spans="1:15" x14ac:dyDescent="0.3">
      <c r="A1556" s="11" t="str">
        <f t="shared" si="24"/>
        <v>DISTRIBUCION VOLUMEN X CRITERIO (Consumiciones)MixersNIVEL ALTO</v>
      </c>
      <c r="B1556" s="11" t="s">
        <v>47</v>
      </c>
      <c r="C1556" s="11" t="s">
        <v>118</v>
      </c>
      <c r="D1556" s="11" t="s">
        <v>165</v>
      </c>
      <c r="E1556" s="12">
        <v>22.963010203704201</v>
      </c>
      <c r="F1556" s="12">
        <v>20.751693254163101</v>
      </c>
      <c r="G1556" s="12">
        <v>14.6502366942967</v>
      </c>
      <c r="H1556" s="12">
        <v>26.294031519459299</v>
      </c>
      <c r="I1556" s="12">
        <v>31.414767651244901</v>
      </c>
      <c r="J1556" s="12">
        <v>21.836814725858801</v>
      </c>
      <c r="K1556" s="12">
        <v>23.011362877766999</v>
      </c>
      <c r="L1556" s="12">
        <v>24.644229218034798</v>
      </c>
      <c r="M1556" s="12">
        <v>25.643348053240501</v>
      </c>
      <c r="N1556" s="12"/>
      <c r="O1556" s="12"/>
    </row>
    <row r="1557" spans="1:15" x14ac:dyDescent="0.3">
      <c r="A1557" s="11" t="str">
        <f t="shared" si="24"/>
        <v>DISTRIBUCION VOLUMEN X CRITERIO (Consumiciones)MixersNIVEL MEDIO ALTO</v>
      </c>
      <c r="B1557" s="11" t="s">
        <v>47</v>
      </c>
      <c r="C1557" s="11" t="s">
        <v>118</v>
      </c>
      <c r="D1557" s="11" t="s">
        <v>166</v>
      </c>
      <c r="E1557" s="12">
        <v>9.9268407521957993</v>
      </c>
      <c r="F1557" s="12">
        <v>8.9275109899777405</v>
      </c>
      <c r="G1557" s="12">
        <v>15.844530287565901</v>
      </c>
      <c r="H1557" s="12">
        <v>6.1627964336332903</v>
      </c>
      <c r="I1557" s="12">
        <v>10.705332117368499</v>
      </c>
      <c r="J1557" s="12">
        <v>10.276712867587801</v>
      </c>
      <c r="K1557" s="12">
        <v>12.254182985562601</v>
      </c>
      <c r="L1557" s="12">
        <v>7.57506551487569</v>
      </c>
      <c r="M1557" s="12">
        <v>14.538998683501299</v>
      </c>
      <c r="N1557" s="12"/>
      <c r="O1557" s="12"/>
    </row>
    <row r="1558" spans="1:15" x14ac:dyDescent="0.3">
      <c r="A1558" s="11" t="str">
        <f t="shared" si="24"/>
        <v>DISTRIBUCION VOLUMEN X CRITERIO (Consumiciones)MixersNIVEL MEDIO</v>
      </c>
      <c r="B1558" s="11" t="s">
        <v>47</v>
      </c>
      <c r="C1558" s="11" t="s">
        <v>118</v>
      </c>
      <c r="D1558" s="11" t="s">
        <v>167</v>
      </c>
      <c r="E1558" s="12">
        <v>21.5864024004259</v>
      </c>
      <c r="F1558" s="12">
        <v>24.4739632861831</v>
      </c>
      <c r="G1558" s="12">
        <v>23.977649930289399</v>
      </c>
      <c r="H1558" s="12">
        <v>25.844253514846599</v>
      </c>
      <c r="I1558" s="12">
        <v>15.128266627250101</v>
      </c>
      <c r="J1558" s="12">
        <v>36.786474810730198</v>
      </c>
      <c r="K1558" s="12">
        <v>25.203793795144101</v>
      </c>
      <c r="L1558" s="12">
        <v>23.742843545997498</v>
      </c>
      <c r="M1558" s="12">
        <v>19.416004529999601</v>
      </c>
      <c r="N1558" s="12"/>
      <c r="O1558" s="12"/>
    </row>
    <row r="1559" spans="1:15" x14ac:dyDescent="0.3">
      <c r="A1559" s="11" t="str">
        <f t="shared" si="24"/>
        <v>DISTRIBUCION VOLUMEN X CRITERIO (Consumiciones)MixersNIVEL MEDIO BAJO</v>
      </c>
      <c r="B1559" s="11" t="s">
        <v>47</v>
      </c>
      <c r="C1559" s="11" t="s">
        <v>118</v>
      </c>
      <c r="D1559" s="11" t="s">
        <v>168</v>
      </c>
      <c r="E1559" s="12">
        <v>19.3644872978251</v>
      </c>
      <c r="F1559" s="12">
        <v>10.906015065905599</v>
      </c>
      <c r="G1559" s="12">
        <v>10.859311876128499</v>
      </c>
      <c r="H1559" s="12">
        <v>10.735581736494201</v>
      </c>
      <c r="I1559" s="12">
        <v>13.9642294380625</v>
      </c>
      <c r="J1559" s="12">
        <v>14.0721552577967</v>
      </c>
      <c r="K1559" s="12">
        <v>19.878678110726501</v>
      </c>
      <c r="L1559" s="12">
        <v>9.5340419706093193</v>
      </c>
      <c r="M1559" s="12">
        <v>15.254419427513101</v>
      </c>
      <c r="N1559" s="12"/>
      <c r="O1559" s="12"/>
    </row>
    <row r="1560" spans="1:15" x14ac:dyDescent="0.3">
      <c r="A1560" s="11" t="str">
        <f t="shared" si="24"/>
        <v>DISTRIBUCION VOLUMEN X CRITERIO (Consumiciones)MixersNIVEL BAJO</v>
      </c>
      <c r="B1560" s="11" t="s">
        <v>47</v>
      </c>
      <c r="C1560" s="11" t="s">
        <v>118</v>
      </c>
      <c r="D1560" s="11" t="s">
        <v>169</v>
      </c>
      <c r="E1560" s="12">
        <v>26.159247508261899</v>
      </c>
      <c r="F1560" s="12">
        <v>34.940803711226998</v>
      </c>
      <c r="G1560" s="12">
        <v>34.668264216173597</v>
      </c>
      <c r="H1560" s="12">
        <v>30.963334039742801</v>
      </c>
      <c r="I1560" s="12">
        <v>28.787409743894401</v>
      </c>
      <c r="J1560" s="12">
        <v>17.027830514206101</v>
      </c>
      <c r="K1560" s="12">
        <v>19.6519960424903</v>
      </c>
      <c r="L1560" s="12">
        <v>34.503816382541501</v>
      </c>
      <c r="M1560" s="12">
        <v>25.147220667302498</v>
      </c>
      <c r="N1560" s="12"/>
      <c r="O1560" s="12"/>
    </row>
    <row r="1561" spans="1:15" x14ac:dyDescent="0.3">
      <c r="A1561" s="11" t="str">
        <f t="shared" si="24"/>
        <v>DISTRIBUCION VOLUMEN X CRITERIO (Consumiciones)MixersHOMBRE</v>
      </c>
      <c r="B1561" s="11" t="s">
        <v>47</v>
      </c>
      <c r="C1561" s="11" t="s">
        <v>118</v>
      </c>
      <c r="D1561" s="11" t="s">
        <v>170</v>
      </c>
      <c r="E1561" s="12">
        <v>52.890901541756897</v>
      </c>
      <c r="F1561" s="12">
        <v>54.933149579399299</v>
      </c>
      <c r="G1561" s="12">
        <v>48.1458655274187</v>
      </c>
      <c r="H1561" s="12">
        <v>45.806559356724598</v>
      </c>
      <c r="I1561" s="12">
        <v>42.191172355578601</v>
      </c>
      <c r="J1561" s="12">
        <v>42.3699113725839</v>
      </c>
      <c r="K1561" s="12">
        <v>53.806064529138801</v>
      </c>
      <c r="L1561" s="12">
        <v>43.144909373754899</v>
      </c>
      <c r="M1561" s="12">
        <v>45.973384092825299</v>
      </c>
      <c r="N1561" s="12"/>
      <c r="O1561" s="12"/>
    </row>
    <row r="1562" spans="1:15" x14ac:dyDescent="0.3">
      <c r="A1562" s="11" t="str">
        <f t="shared" si="24"/>
        <v>DISTRIBUCION VOLUMEN X CRITERIO (Consumiciones)MixersMUJER</v>
      </c>
      <c r="B1562" s="11" t="s">
        <v>47</v>
      </c>
      <c r="C1562" s="11" t="s">
        <v>118</v>
      </c>
      <c r="D1562" s="11" t="s">
        <v>171</v>
      </c>
      <c r="E1562" s="12">
        <v>47.109098458243103</v>
      </c>
      <c r="F1562" s="12">
        <v>45.066850420600701</v>
      </c>
      <c r="G1562" s="12">
        <v>51.8541344725813</v>
      </c>
      <c r="H1562" s="12">
        <v>54.193440643275402</v>
      </c>
      <c r="I1562" s="12">
        <v>57.808827644421399</v>
      </c>
      <c r="J1562" s="12">
        <v>57.630049214681598</v>
      </c>
      <c r="K1562" s="12">
        <v>46.193935470861199</v>
      </c>
      <c r="L1562" s="12">
        <v>56.855090626245101</v>
      </c>
      <c r="M1562" s="12">
        <v>54.026637503282601</v>
      </c>
      <c r="N1562" s="12"/>
      <c r="O1562" s="12"/>
    </row>
    <row r="1563" spans="1:15" x14ac:dyDescent="0.3">
      <c r="A1563" s="11" t="str">
        <f t="shared" si="24"/>
        <v>DISTRIBUCION VOLUMEN X CRITERIO (Consumiciones)IsotonicasT.ESPAÑA</v>
      </c>
      <c r="B1563" s="11" t="s">
        <v>47</v>
      </c>
      <c r="C1563" s="11" t="s">
        <v>119</v>
      </c>
      <c r="D1563" s="11" t="s">
        <v>142</v>
      </c>
      <c r="E1563" s="12">
        <v>100</v>
      </c>
      <c r="F1563" s="12">
        <v>100</v>
      </c>
      <c r="G1563" s="12">
        <v>100</v>
      </c>
      <c r="H1563" s="12">
        <v>100</v>
      </c>
      <c r="I1563" s="12">
        <v>100</v>
      </c>
      <c r="J1563" s="12">
        <v>100</v>
      </c>
      <c r="K1563" s="12">
        <v>100</v>
      </c>
      <c r="L1563" s="12">
        <v>100</v>
      </c>
      <c r="M1563" s="12">
        <v>100</v>
      </c>
      <c r="N1563" s="12"/>
      <c r="O1563" s="12"/>
    </row>
    <row r="1564" spans="1:15" x14ac:dyDescent="0.3">
      <c r="A1564" s="11" t="str">
        <f t="shared" si="24"/>
        <v>DISTRIBUCION VOLUMEN X CRITERIO (Consumiciones)IsotonicasBCN AM</v>
      </c>
      <c r="B1564" s="11" t="s">
        <v>47</v>
      </c>
      <c r="C1564" s="11" t="s">
        <v>119</v>
      </c>
      <c r="D1564" s="11" t="s">
        <v>143</v>
      </c>
      <c r="E1564" s="12">
        <v>7.9563075720946603</v>
      </c>
      <c r="F1564" s="12">
        <v>14.0945541261259</v>
      </c>
      <c r="G1564" s="12">
        <v>13.869690388357</v>
      </c>
      <c r="H1564" s="12">
        <v>13.2199867136374</v>
      </c>
      <c r="I1564" s="12">
        <v>11.649005092927901</v>
      </c>
      <c r="J1564" s="12">
        <v>13.187368027133701</v>
      </c>
      <c r="K1564" s="12">
        <v>12.4112612248604</v>
      </c>
      <c r="L1564" s="12">
        <v>13.1262562207329</v>
      </c>
      <c r="M1564" s="12">
        <v>12.2997560417882</v>
      </c>
      <c r="N1564" s="12"/>
      <c r="O1564" s="12"/>
    </row>
    <row r="1565" spans="1:15" x14ac:dyDescent="0.3">
      <c r="A1565" s="11" t="str">
        <f t="shared" si="24"/>
        <v>DISTRIBUCION VOLUMEN X CRITERIO (Consumiciones)IsotonicasREST.CAT ARAGON</v>
      </c>
      <c r="B1565" s="11" t="s">
        <v>47</v>
      </c>
      <c r="C1565" s="11" t="s">
        <v>119</v>
      </c>
      <c r="D1565" s="11" t="s">
        <v>144</v>
      </c>
      <c r="E1565" s="12">
        <v>12.153588408359701</v>
      </c>
      <c r="F1565" s="12">
        <v>10.135360775621001</v>
      </c>
      <c r="G1565" s="12">
        <v>6.7608334651273099</v>
      </c>
      <c r="H1565" s="12">
        <v>11.4229462828526</v>
      </c>
      <c r="I1565" s="12">
        <v>10.9603868539632</v>
      </c>
      <c r="J1565" s="12">
        <v>14.016288859500399</v>
      </c>
      <c r="K1565" s="12">
        <v>13.3244997913107</v>
      </c>
      <c r="L1565" s="12">
        <v>12.3587509201337</v>
      </c>
      <c r="M1565" s="12">
        <v>13.2411629660571</v>
      </c>
      <c r="N1565" s="12"/>
      <c r="O1565" s="12"/>
    </row>
    <row r="1566" spans="1:15" x14ac:dyDescent="0.3">
      <c r="A1566" s="11" t="str">
        <f t="shared" si="24"/>
        <v>DISTRIBUCION VOLUMEN X CRITERIO (Consumiciones)IsotonicasLEVANTE</v>
      </c>
      <c r="B1566" s="11" t="s">
        <v>47</v>
      </c>
      <c r="C1566" s="11" t="s">
        <v>119</v>
      </c>
      <c r="D1566" s="11" t="s">
        <v>145</v>
      </c>
      <c r="E1566" s="12">
        <v>11.619823326351</v>
      </c>
      <c r="F1566" s="12">
        <v>11.8458932094034</v>
      </c>
      <c r="G1566" s="12">
        <v>11.275557304635299</v>
      </c>
      <c r="H1566" s="12">
        <v>13.149526673331099</v>
      </c>
      <c r="I1566" s="12">
        <v>13.4668257299942</v>
      </c>
      <c r="J1566" s="12">
        <v>13.1307096520742</v>
      </c>
      <c r="K1566" s="12">
        <v>15.9170624543362</v>
      </c>
      <c r="L1566" s="12">
        <v>13.5907178726694</v>
      </c>
      <c r="M1566" s="12">
        <v>12.069477350313401</v>
      </c>
      <c r="N1566" s="12"/>
      <c r="O1566" s="12"/>
    </row>
    <row r="1567" spans="1:15" x14ac:dyDescent="0.3">
      <c r="A1567" s="11" t="str">
        <f t="shared" si="24"/>
        <v>DISTRIBUCION VOLUMEN X CRITERIO (Consumiciones)IsotonicasANDALUCIA</v>
      </c>
      <c r="B1567" s="11" t="s">
        <v>47</v>
      </c>
      <c r="C1567" s="11" t="s">
        <v>119</v>
      </c>
      <c r="D1567" s="11" t="s">
        <v>146</v>
      </c>
      <c r="E1567" s="12">
        <v>18.033501410527801</v>
      </c>
      <c r="F1567" s="12">
        <v>16.336599614675499</v>
      </c>
      <c r="G1567" s="12">
        <v>18.561044212895698</v>
      </c>
      <c r="H1567" s="12">
        <v>17.4758386217954</v>
      </c>
      <c r="I1567" s="12">
        <v>18.1083299686427</v>
      </c>
      <c r="J1567" s="12">
        <v>18.406301169912499</v>
      </c>
      <c r="K1567" s="12">
        <v>17.922766628705499</v>
      </c>
      <c r="L1567" s="12">
        <v>17.573881785442399</v>
      </c>
      <c r="M1567" s="12">
        <v>14.090700419663801</v>
      </c>
      <c r="N1567" s="12"/>
      <c r="O1567" s="12"/>
    </row>
    <row r="1568" spans="1:15" x14ac:dyDescent="0.3">
      <c r="A1568" s="11" t="str">
        <f t="shared" si="24"/>
        <v>DISTRIBUCION VOLUMEN X CRITERIO (Consumiciones)IsotonicasMDD AM</v>
      </c>
      <c r="B1568" s="11" t="s">
        <v>47</v>
      </c>
      <c r="C1568" s="11" t="s">
        <v>119</v>
      </c>
      <c r="D1568" s="11" t="s">
        <v>147</v>
      </c>
      <c r="E1568" s="12">
        <v>12.4504939598596</v>
      </c>
      <c r="F1568" s="12">
        <v>12.523838789795599</v>
      </c>
      <c r="G1568" s="12">
        <v>20.044664366708499</v>
      </c>
      <c r="H1568" s="12">
        <v>16.921823649086701</v>
      </c>
      <c r="I1568" s="12">
        <v>13.2797223559241</v>
      </c>
      <c r="J1568" s="12">
        <v>13.253407376426001</v>
      </c>
      <c r="K1568" s="12">
        <v>12.854303206817301</v>
      </c>
      <c r="L1568" s="12">
        <v>18.665862586707199</v>
      </c>
      <c r="M1568" s="12">
        <v>19.785936865447201</v>
      </c>
      <c r="N1568" s="12"/>
      <c r="O1568" s="12"/>
    </row>
    <row r="1569" spans="1:15" x14ac:dyDescent="0.3">
      <c r="A1569" s="11" t="str">
        <f t="shared" si="24"/>
        <v>DISTRIBUCION VOLUMEN X CRITERIO (Consumiciones)IsotonicasRTO CENTRO</v>
      </c>
      <c r="B1569" s="11" t="s">
        <v>47</v>
      </c>
      <c r="C1569" s="11" t="s">
        <v>119</v>
      </c>
      <c r="D1569" s="11" t="s">
        <v>148</v>
      </c>
      <c r="E1569" s="12">
        <v>15.435910863448401</v>
      </c>
      <c r="F1569" s="12">
        <v>17.718791360812499</v>
      </c>
      <c r="G1569" s="12">
        <v>15.447324091816901</v>
      </c>
      <c r="H1569" s="12">
        <v>13.9715684614967</v>
      </c>
      <c r="I1569" s="12">
        <v>12.8573419992252</v>
      </c>
      <c r="J1569" s="12">
        <v>12.3327003151262</v>
      </c>
      <c r="K1569" s="12">
        <v>12.2513785574029</v>
      </c>
      <c r="L1569" s="12">
        <v>9.4106629292615693</v>
      </c>
      <c r="M1569" s="12">
        <v>9.4258950595031106</v>
      </c>
      <c r="N1569" s="12"/>
      <c r="O1569" s="12"/>
    </row>
    <row r="1570" spans="1:15" x14ac:dyDescent="0.3">
      <c r="A1570" s="11" t="str">
        <f t="shared" si="24"/>
        <v>DISTRIBUCION VOLUMEN X CRITERIO (Consumiciones)IsotonicasNORTE-CENTRO</v>
      </c>
      <c r="B1570" s="11" t="s">
        <v>47</v>
      </c>
      <c r="C1570" s="11" t="s">
        <v>119</v>
      </c>
      <c r="D1570" s="11" t="s">
        <v>149</v>
      </c>
      <c r="E1570" s="12">
        <v>9.8597107225790808</v>
      </c>
      <c r="F1570" s="12">
        <v>7.55511360628305</v>
      </c>
      <c r="G1570" s="12">
        <v>6.8265864010680799</v>
      </c>
      <c r="H1570" s="12">
        <v>5.8889167462464398</v>
      </c>
      <c r="I1570" s="12">
        <v>7.6648436291431503</v>
      </c>
      <c r="J1570" s="12">
        <v>5.3366694493503601</v>
      </c>
      <c r="K1570" s="12">
        <v>7.14817523903465</v>
      </c>
      <c r="L1570" s="12">
        <v>5.6575204113316797</v>
      </c>
      <c r="M1570" s="12">
        <v>8.5840604303491705</v>
      </c>
      <c r="N1570" s="12"/>
      <c r="O1570" s="12"/>
    </row>
    <row r="1571" spans="1:15" x14ac:dyDescent="0.3">
      <c r="A1571" s="11" t="str">
        <f t="shared" si="24"/>
        <v>DISTRIBUCION VOLUMEN X CRITERIO (Consumiciones)IsotonicasNOROESTE</v>
      </c>
      <c r="B1571" s="11" t="s">
        <v>47</v>
      </c>
      <c r="C1571" s="11" t="s">
        <v>119</v>
      </c>
      <c r="D1571" s="11" t="s">
        <v>150</v>
      </c>
      <c r="E1571" s="12">
        <v>12.490677493552701</v>
      </c>
      <c r="F1571" s="12">
        <v>9.7898623281979695</v>
      </c>
      <c r="G1571" s="12">
        <v>7.2143089643199998</v>
      </c>
      <c r="H1571" s="12">
        <v>7.9494128130359698</v>
      </c>
      <c r="I1571" s="12">
        <v>12.0135551429351</v>
      </c>
      <c r="J1571" s="12">
        <v>10.3365466838933</v>
      </c>
      <c r="K1571" s="12">
        <v>8.1705778902635799</v>
      </c>
      <c r="L1571" s="12">
        <v>9.6163509746107891</v>
      </c>
      <c r="M1571" s="12">
        <v>10.5030263305155</v>
      </c>
      <c r="N1571" s="12"/>
      <c r="O1571" s="12"/>
    </row>
    <row r="1572" spans="1:15" x14ac:dyDescent="0.3">
      <c r="A1572" s="11" t="str">
        <f t="shared" si="24"/>
        <v>DISTRIBUCION VOLUMEN X CRITERIO (Consumiciones)Isotonicas&lt;2MIL</v>
      </c>
      <c r="B1572" s="11" t="s">
        <v>47</v>
      </c>
      <c r="C1572" s="11" t="s">
        <v>119</v>
      </c>
      <c r="D1572" s="11" t="s">
        <v>151</v>
      </c>
      <c r="E1572" s="12">
        <v>7.2035140300741398</v>
      </c>
      <c r="F1572" s="12">
        <v>4.1964478327221997</v>
      </c>
      <c r="G1572" s="12">
        <v>5.6171866092412701</v>
      </c>
      <c r="H1572" s="12">
        <v>7.6677682743378401</v>
      </c>
      <c r="I1572" s="12">
        <v>7.4996692764026198</v>
      </c>
      <c r="J1572" s="12">
        <v>6.5504980890921596</v>
      </c>
      <c r="K1572" s="12">
        <v>6.0580631133112099</v>
      </c>
      <c r="L1572" s="12">
        <v>4.1545632154513603</v>
      </c>
      <c r="M1572" s="12">
        <v>5.0756200870332204</v>
      </c>
      <c r="N1572" s="12"/>
      <c r="O1572" s="12"/>
    </row>
    <row r="1573" spans="1:15" x14ac:dyDescent="0.3">
      <c r="A1573" s="11" t="str">
        <f t="shared" si="24"/>
        <v>DISTRIBUCION VOLUMEN X CRITERIO (Consumiciones)Isotonicas2-5MIL</v>
      </c>
      <c r="B1573" s="11" t="s">
        <v>47</v>
      </c>
      <c r="C1573" s="11" t="s">
        <v>119</v>
      </c>
      <c r="D1573" s="11" t="s">
        <v>152</v>
      </c>
      <c r="E1573" s="12">
        <v>5.9791107988833199</v>
      </c>
      <c r="F1573" s="12">
        <v>6.1878560626463104</v>
      </c>
      <c r="G1573" s="12">
        <v>7.0864121019975101</v>
      </c>
      <c r="H1573" s="12">
        <v>6.0735125501831702</v>
      </c>
      <c r="I1573" s="12">
        <v>6.4980486230479197</v>
      </c>
      <c r="J1573" s="12">
        <v>5.5413152329072402</v>
      </c>
      <c r="K1573" s="12">
        <v>4.5078806247183101</v>
      </c>
      <c r="L1573" s="12">
        <v>4.1694074838650499</v>
      </c>
      <c r="M1573" s="12">
        <v>4.3525114010500197</v>
      </c>
      <c r="N1573" s="12"/>
      <c r="O1573" s="12"/>
    </row>
    <row r="1574" spans="1:15" x14ac:dyDescent="0.3">
      <c r="A1574" s="11" t="str">
        <f t="shared" si="24"/>
        <v>DISTRIBUCION VOLUMEN X CRITERIO (Consumiciones)Isotonicas5-10MIL</v>
      </c>
      <c r="B1574" s="11" t="s">
        <v>47</v>
      </c>
      <c r="C1574" s="11" t="s">
        <v>119</v>
      </c>
      <c r="D1574" s="11" t="s">
        <v>153</v>
      </c>
      <c r="E1574" s="12">
        <v>7.6619997578807997</v>
      </c>
      <c r="F1574" s="12">
        <v>6.8380923443797599</v>
      </c>
      <c r="G1574" s="12">
        <v>5.5302991294241401</v>
      </c>
      <c r="H1574" s="12">
        <v>6.66849646921301</v>
      </c>
      <c r="I1574" s="12">
        <v>9.1609466925270304</v>
      </c>
      <c r="J1574" s="12">
        <v>6.8170091964027204</v>
      </c>
      <c r="K1574" s="12">
        <v>8.3081045595905891</v>
      </c>
      <c r="L1574" s="12">
        <v>7.4364714533726799</v>
      </c>
      <c r="M1574" s="12">
        <v>8.89578416782531</v>
      </c>
      <c r="N1574" s="12"/>
      <c r="O1574" s="12"/>
    </row>
    <row r="1575" spans="1:15" x14ac:dyDescent="0.3">
      <c r="A1575" s="11" t="str">
        <f t="shared" si="24"/>
        <v>DISTRIBUCION VOLUMEN X CRITERIO (Consumiciones)Isotonicas10-30MIL</v>
      </c>
      <c r="B1575" s="11" t="s">
        <v>47</v>
      </c>
      <c r="C1575" s="11" t="s">
        <v>119</v>
      </c>
      <c r="D1575" s="11" t="s">
        <v>154</v>
      </c>
      <c r="E1575" s="12">
        <v>15.355179241579901</v>
      </c>
      <c r="F1575" s="12">
        <v>18.2588303536285</v>
      </c>
      <c r="G1575" s="12">
        <v>17.794320476370899</v>
      </c>
      <c r="H1575" s="12">
        <v>16.243931709373602</v>
      </c>
      <c r="I1575" s="12">
        <v>14.506222128188</v>
      </c>
      <c r="J1575" s="12">
        <v>17.179853087847601</v>
      </c>
      <c r="K1575" s="12">
        <v>15.4850131086876</v>
      </c>
      <c r="L1575" s="12">
        <v>17.227145433490801</v>
      </c>
      <c r="M1575" s="12">
        <v>14.894784443657899</v>
      </c>
      <c r="N1575" s="12"/>
      <c r="O1575" s="12"/>
    </row>
    <row r="1576" spans="1:15" x14ac:dyDescent="0.3">
      <c r="A1576" s="11" t="str">
        <f t="shared" si="24"/>
        <v>DISTRIBUCION VOLUMEN X CRITERIO (Consumiciones)Isotonicas30-100MIL</v>
      </c>
      <c r="B1576" s="11" t="s">
        <v>47</v>
      </c>
      <c r="C1576" s="11" t="s">
        <v>119</v>
      </c>
      <c r="D1576" s="11" t="s">
        <v>155</v>
      </c>
      <c r="E1576" s="12">
        <v>20.240697670152901</v>
      </c>
      <c r="F1576" s="12">
        <v>17.5675848623167</v>
      </c>
      <c r="G1576" s="12">
        <v>15.5607757209744</v>
      </c>
      <c r="H1576" s="12">
        <v>17.2199404029984</v>
      </c>
      <c r="I1576" s="12">
        <v>16.299340836629401</v>
      </c>
      <c r="J1576" s="12">
        <v>19.5377541879954</v>
      </c>
      <c r="K1576" s="12">
        <v>20.571733720776201</v>
      </c>
      <c r="L1576" s="12">
        <v>16.339105857657099</v>
      </c>
      <c r="M1576" s="12">
        <v>17.3148688480576</v>
      </c>
      <c r="N1576" s="12"/>
      <c r="O1576" s="12"/>
    </row>
    <row r="1577" spans="1:15" x14ac:dyDescent="0.3">
      <c r="A1577" s="11" t="str">
        <f t="shared" si="24"/>
        <v>DISTRIBUCION VOLUMEN X CRITERIO (Consumiciones)Isotonicas100-200MIL</v>
      </c>
      <c r="B1577" s="11" t="s">
        <v>47</v>
      </c>
      <c r="C1577" s="11" t="s">
        <v>119</v>
      </c>
      <c r="D1577" s="11" t="s">
        <v>156</v>
      </c>
      <c r="E1577" s="12">
        <v>8.8691703381965095</v>
      </c>
      <c r="F1577" s="12">
        <v>8.0682811626027995</v>
      </c>
      <c r="G1577" s="12">
        <v>10.1088725546087</v>
      </c>
      <c r="H1577" s="12">
        <v>10.6015752004931</v>
      </c>
      <c r="I1577" s="12">
        <v>10.2932236350811</v>
      </c>
      <c r="J1577" s="12">
        <v>11.2701737512213</v>
      </c>
      <c r="K1577" s="12">
        <v>12.917205745995499</v>
      </c>
      <c r="L1577" s="12">
        <v>10.810280183253299</v>
      </c>
      <c r="M1577" s="12">
        <v>10.3629335061653</v>
      </c>
      <c r="N1577" s="12"/>
      <c r="O1577" s="12"/>
    </row>
    <row r="1578" spans="1:15" x14ac:dyDescent="0.3">
      <c r="A1578" s="11" t="str">
        <f t="shared" si="24"/>
        <v>DISTRIBUCION VOLUMEN X CRITERIO (Consumiciones)Isotonicas200-500MIL</v>
      </c>
      <c r="B1578" s="11" t="s">
        <v>47</v>
      </c>
      <c r="C1578" s="11" t="s">
        <v>119</v>
      </c>
      <c r="D1578" s="11" t="s">
        <v>157</v>
      </c>
      <c r="E1578" s="12">
        <v>17.025565586790599</v>
      </c>
      <c r="F1578" s="12">
        <v>20.139011460757398</v>
      </c>
      <c r="G1578" s="12">
        <v>11.7604610705104</v>
      </c>
      <c r="H1578" s="12">
        <v>12.148590080580499</v>
      </c>
      <c r="I1578" s="12">
        <v>17.768007846013401</v>
      </c>
      <c r="J1578" s="12">
        <v>13.9345270651267</v>
      </c>
      <c r="K1578" s="12">
        <v>12.4041258000798</v>
      </c>
      <c r="L1578" s="12">
        <v>15.4575946511782</v>
      </c>
      <c r="M1578" s="12">
        <v>13.8431353143671</v>
      </c>
      <c r="N1578" s="12"/>
      <c r="O1578" s="12"/>
    </row>
    <row r="1579" spans="1:15" x14ac:dyDescent="0.3">
      <c r="A1579" s="11" t="str">
        <f t="shared" si="24"/>
        <v>DISTRIBUCION VOLUMEN X CRITERIO (Consumiciones)Isotonicas&gt;500MIL</v>
      </c>
      <c r="B1579" s="11" t="s">
        <v>47</v>
      </c>
      <c r="C1579" s="11" t="s">
        <v>119</v>
      </c>
      <c r="D1579" s="11" t="s">
        <v>158</v>
      </c>
      <c r="E1579" s="12">
        <v>17.6647763332147</v>
      </c>
      <c r="F1579" s="12">
        <v>18.743897302037801</v>
      </c>
      <c r="G1579" s="12">
        <v>26.5416769343372</v>
      </c>
      <c r="H1579" s="12">
        <v>23.376205274302698</v>
      </c>
      <c r="I1579" s="12">
        <v>17.974553889417201</v>
      </c>
      <c r="J1579" s="12">
        <v>19.168860922823701</v>
      </c>
      <c r="K1579" s="12">
        <v>19.747889988661601</v>
      </c>
      <c r="L1579" s="12">
        <v>24.405428020841899</v>
      </c>
      <c r="M1579" s="12">
        <v>25.260373829571801</v>
      </c>
      <c r="N1579" s="12"/>
      <c r="O1579" s="12"/>
    </row>
    <row r="1580" spans="1:15" x14ac:dyDescent="0.3">
      <c r="A1580" s="11" t="str">
        <f t="shared" si="24"/>
        <v>DISTRIBUCION VOLUMEN X CRITERIO (Consumiciones)IsotonicasDE 15 A 19 AÑOS</v>
      </c>
      <c r="B1580" s="11" t="s">
        <v>47</v>
      </c>
      <c r="C1580" s="11" t="s">
        <v>119</v>
      </c>
      <c r="D1580" s="11" t="s">
        <v>159</v>
      </c>
      <c r="E1580" s="12">
        <v>6.6125803854097498</v>
      </c>
      <c r="F1580" s="12">
        <v>11.6682065836631</v>
      </c>
      <c r="G1580" s="12">
        <v>2.80449880282027</v>
      </c>
      <c r="H1580" s="12">
        <v>3.0094034550930502</v>
      </c>
      <c r="I1580" s="12">
        <v>5.8651492306744304</v>
      </c>
      <c r="J1580" s="12">
        <v>3.723732848819</v>
      </c>
      <c r="K1580" s="12">
        <v>5.8539724696734003</v>
      </c>
      <c r="L1580" s="12">
        <v>1.74370487921591</v>
      </c>
      <c r="M1580" s="12">
        <v>5.2049386219231497</v>
      </c>
      <c r="N1580" s="12"/>
      <c r="O1580" s="12"/>
    </row>
    <row r="1581" spans="1:15" x14ac:dyDescent="0.3">
      <c r="A1581" s="11" t="str">
        <f t="shared" si="24"/>
        <v>DISTRIBUCION VOLUMEN X CRITERIO (Consumiciones)IsotonicasDE 20 A 24 AÑOS</v>
      </c>
      <c r="B1581" s="11" t="s">
        <v>47</v>
      </c>
      <c r="C1581" s="11" t="s">
        <v>119</v>
      </c>
      <c r="D1581" s="11" t="s">
        <v>160</v>
      </c>
      <c r="E1581" s="12">
        <v>2.9454695278308698</v>
      </c>
      <c r="F1581" s="12">
        <v>2.3963028181171602</v>
      </c>
      <c r="G1581" s="12">
        <v>5.1059163849953499</v>
      </c>
      <c r="H1581" s="12">
        <v>5.3266297352628396</v>
      </c>
      <c r="I1581" s="12">
        <v>7.1690534065823304</v>
      </c>
      <c r="J1581" s="12">
        <v>4.4586890003843802</v>
      </c>
      <c r="K1581" s="12">
        <v>2.6752536137406699</v>
      </c>
      <c r="L1581" s="12">
        <v>7.52219516049463</v>
      </c>
      <c r="M1581" s="12">
        <v>4.7023356084854404</v>
      </c>
      <c r="N1581" s="12"/>
      <c r="O1581" s="12"/>
    </row>
    <row r="1582" spans="1:15" x14ac:dyDescent="0.3">
      <c r="A1582" s="11" t="str">
        <f t="shared" si="24"/>
        <v>DISTRIBUCION VOLUMEN X CRITERIO (Consumiciones)IsotonicasDE 25 A 34 AÑOS</v>
      </c>
      <c r="B1582" s="11" t="s">
        <v>47</v>
      </c>
      <c r="C1582" s="11" t="s">
        <v>119</v>
      </c>
      <c r="D1582" s="11" t="s">
        <v>161</v>
      </c>
      <c r="E1582" s="12">
        <v>10.2377101576343</v>
      </c>
      <c r="F1582" s="12">
        <v>9.4764420321379994</v>
      </c>
      <c r="G1582" s="12">
        <v>9.1525723732846895</v>
      </c>
      <c r="H1582" s="12">
        <v>8.9235970271763598</v>
      </c>
      <c r="I1582" s="12">
        <v>7.4571082735193999</v>
      </c>
      <c r="J1582" s="12">
        <v>9.1836435771652898</v>
      </c>
      <c r="K1582" s="12">
        <v>9.6626064586216192</v>
      </c>
      <c r="L1582" s="12">
        <v>8.1659427109682898</v>
      </c>
      <c r="M1582" s="12">
        <v>8.7971222943708298</v>
      </c>
      <c r="N1582" s="12"/>
      <c r="O1582" s="12"/>
    </row>
    <row r="1583" spans="1:15" x14ac:dyDescent="0.3">
      <c r="A1583" s="11" t="str">
        <f t="shared" si="24"/>
        <v>DISTRIBUCION VOLUMEN X CRITERIO (Consumiciones)IsotonicasDE 35 A 49 AÑOS</v>
      </c>
      <c r="B1583" s="11" t="s">
        <v>47</v>
      </c>
      <c r="C1583" s="11" t="s">
        <v>119</v>
      </c>
      <c r="D1583" s="11" t="s">
        <v>162</v>
      </c>
      <c r="E1583" s="12">
        <v>26.972423173008799</v>
      </c>
      <c r="F1583" s="12">
        <v>28.055791492016098</v>
      </c>
      <c r="G1583" s="12">
        <v>27.927697516265798</v>
      </c>
      <c r="H1583" s="12">
        <v>25.704249080973401</v>
      </c>
      <c r="I1583" s="12">
        <v>26.0063800567854</v>
      </c>
      <c r="J1583" s="12">
        <v>28.003147875649599</v>
      </c>
      <c r="K1583" s="12">
        <v>24.858578630048399</v>
      </c>
      <c r="L1583" s="12">
        <v>27.897324737893701</v>
      </c>
      <c r="M1583" s="12">
        <v>22.7513406490514</v>
      </c>
      <c r="N1583" s="12"/>
      <c r="O1583" s="12"/>
    </row>
    <row r="1584" spans="1:15" x14ac:dyDescent="0.3">
      <c r="A1584" s="11" t="str">
        <f t="shared" si="24"/>
        <v>DISTRIBUCION VOLUMEN X CRITERIO (Consumiciones)IsotonicasDE 50 A 59 AÑOS</v>
      </c>
      <c r="B1584" s="11" t="s">
        <v>47</v>
      </c>
      <c r="C1584" s="11" t="s">
        <v>119</v>
      </c>
      <c r="D1584" s="11" t="s">
        <v>163</v>
      </c>
      <c r="E1584" s="12">
        <v>24.038883060093301</v>
      </c>
      <c r="F1584" s="12">
        <v>27.917337071487601</v>
      </c>
      <c r="G1584" s="12">
        <v>29.4067569853874</v>
      </c>
      <c r="H1584" s="12">
        <v>31.325769794604302</v>
      </c>
      <c r="I1584" s="12">
        <v>26.3187037875716</v>
      </c>
      <c r="J1584" s="12">
        <v>26.5479030813283</v>
      </c>
      <c r="K1584" s="12">
        <v>28.613674023138302</v>
      </c>
      <c r="L1584" s="12">
        <v>28.6578908703863</v>
      </c>
      <c r="M1584" s="12">
        <v>27.0685562974021</v>
      </c>
      <c r="N1584" s="12"/>
      <c r="O1584" s="12"/>
    </row>
    <row r="1585" spans="1:15" x14ac:dyDescent="0.3">
      <c r="A1585" s="11" t="str">
        <f t="shared" si="24"/>
        <v>DISTRIBUCION VOLUMEN X CRITERIO (Consumiciones)IsotonicasDE 60 A 75 AÑOS</v>
      </c>
      <c r="B1585" s="11" t="s">
        <v>47</v>
      </c>
      <c r="C1585" s="11" t="s">
        <v>119</v>
      </c>
      <c r="D1585" s="11" t="s">
        <v>164</v>
      </c>
      <c r="E1585" s="12">
        <v>29.1929268176366</v>
      </c>
      <c r="F1585" s="12">
        <v>20.485927828763099</v>
      </c>
      <c r="G1585" s="12">
        <v>25.6025666724288</v>
      </c>
      <c r="H1585" s="12">
        <v>25.710373263750299</v>
      </c>
      <c r="I1585" s="12">
        <v>27.1836052448669</v>
      </c>
      <c r="J1585" s="12">
        <v>28.082877690045201</v>
      </c>
      <c r="K1585" s="12">
        <v>28.335938131326799</v>
      </c>
      <c r="L1585" s="12">
        <v>26.0129353495287</v>
      </c>
      <c r="M1585" s="12">
        <v>31.4757123276312</v>
      </c>
      <c r="N1585" s="12"/>
      <c r="O1585" s="12"/>
    </row>
    <row r="1586" spans="1:15" x14ac:dyDescent="0.3">
      <c r="A1586" s="11" t="str">
        <f t="shared" si="24"/>
        <v>DISTRIBUCION VOLUMEN X CRITERIO (Consumiciones)IsotonicasNIVEL ALTO</v>
      </c>
      <c r="B1586" s="11" t="s">
        <v>47</v>
      </c>
      <c r="C1586" s="11" t="s">
        <v>119</v>
      </c>
      <c r="D1586" s="11" t="s">
        <v>165</v>
      </c>
      <c r="E1586" s="12">
        <v>27.612571672786899</v>
      </c>
      <c r="F1586" s="12">
        <v>27.239897891303499</v>
      </c>
      <c r="G1586" s="12">
        <v>25.252350223804601</v>
      </c>
      <c r="H1586" s="12">
        <v>28.912302820477599</v>
      </c>
      <c r="I1586" s="12">
        <v>28.287058602497801</v>
      </c>
      <c r="J1586" s="12">
        <v>25.707962990871302</v>
      </c>
      <c r="K1586" s="12">
        <v>27.427964700266301</v>
      </c>
      <c r="L1586" s="12">
        <v>28.777496222316898</v>
      </c>
      <c r="M1586" s="12">
        <v>22.394555871765501</v>
      </c>
      <c r="N1586" s="12"/>
      <c r="O1586" s="12"/>
    </row>
    <row r="1587" spans="1:15" x14ac:dyDescent="0.3">
      <c r="A1587" s="11" t="str">
        <f t="shared" si="24"/>
        <v>DISTRIBUCION VOLUMEN X CRITERIO (Consumiciones)IsotonicasNIVEL MEDIO ALTO</v>
      </c>
      <c r="B1587" s="11" t="s">
        <v>47</v>
      </c>
      <c r="C1587" s="11" t="s">
        <v>119</v>
      </c>
      <c r="D1587" s="11" t="s">
        <v>166</v>
      </c>
      <c r="E1587" s="12">
        <v>15.027965226546501</v>
      </c>
      <c r="F1587" s="12">
        <v>19.015912475629499</v>
      </c>
      <c r="G1587" s="12">
        <v>15.8862440186988</v>
      </c>
      <c r="H1587" s="12">
        <v>15.5928440481247</v>
      </c>
      <c r="I1587" s="12">
        <v>14.812433397438401</v>
      </c>
      <c r="J1587" s="12">
        <v>18.663820765819398</v>
      </c>
      <c r="K1587" s="12">
        <v>19.872083035850402</v>
      </c>
      <c r="L1587" s="12">
        <v>19.391214754114699</v>
      </c>
      <c r="M1587" s="12">
        <v>16.5533407545907</v>
      </c>
      <c r="N1587" s="12"/>
      <c r="O1587" s="12"/>
    </row>
    <row r="1588" spans="1:15" x14ac:dyDescent="0.3">
      <c r="A1588" s="11" t="str">
        <f t="shared" si="24"/>
        <v>DISTRIBUCION VOLUMEN X CRITERIO (Consumiciones)IsotonicasNIVEL MEDIO</v>
      </c>
      <c r="B1588" s="11" t="s">
        <v>47</v>
      </c>
      <c r="C1588" s="11" t="s">
        <v>119</v>
      </c>
      <c r="D1588" s="11" t="s">
        <v>167</v>
      </c>
      <c r="E1588" s="12">
        <v>25.6223564068043</v>
      </c>
      <c r="F1588" s="12">
        <v>28.365340128303401</v>
      </c>
      <c r="G1588" s="12">
        <v>28.829412002692301</v>
      </c>
      <c r="H1588" s="12">
        <v>22.698213527178002</v>
      </c>
      <c r="I1588" s="12">
        <v>25.1703280390267</v>
      </c>
      <c r="J1588" s="12">
        <v>24.000007619924901</v>
      </c>
      <c r="K1588" s="12">
        <v>21.678507667353401</v>
      </c>
      <c r="L1588" s="12">
        <v>22.940941572944698</v>
      </c>
      <c r="M1588" s="12">
        <v>28.4880409059604</v>
      </c>
      <c r="N1588" s="12"/>
      <c r="O1588" s="12"/>
    </row>
    <row r="1589" spans="1:15" x14ac:dyDescent="0.3">
      <c r="A1589" s="11" t="str">
        <f t="shared" si="24"/>
        <v>DISTRIBUCION VOLUMEN X CRITERIO (Consumiciones)IsotonicasNIVEL MEDIO BAJO</v>
      </c>
      <c r="B1589" s="11" t="s">
        <v>47</v>
      </c>
      <c r="C1589" s="11" t="s">
        <v>119</v>
      </c>
      <c r="D1589" s="11" t="s">
        <v>168</v>
      </c>
      <c r="E1589" s="12">
        <v>13.464890881277199</v>
      </c>
      <c r="F1589" s="12">
        <v>11.876327861909299</v>
      </c>
      <c r="G1589" s="12">
        <v>13.9036012858188</v>
      </c>
      <c r="H1589" s="12">
        <v>12.8097622826993</v>
      </c>
      <c r="I1589" s="12">
        <v>14.8595146485776</v>
      </c>
      <c r="J1589" s="12">
        <v>12.179014896106599</v>
      </c>
      <c r="K1589" s="12">
        <v>11.683456228147</v>
      </c>
      <c r="L1589" s="12">
        <v>11.0965551008807</v>
      </c>
      <c r="M1589" s="12">
        <v>13.764808124285899</v>
      </c>
      <c r="N1589" s="12"/>
      <c r="O1589" s="12"/>
    </row>
    <row r="1590" spans="1:15" x14ac:dyDescent="0.3">
      <c r="A1590" s="11" t="str">
        <f t="shared" si="24"/>
        <v>DISTRIBUCION VOLUMEN X CRITERIO (Consumiciones)IsotonicasNIVEL BAJO</v>
      </c>
      <c r="B1590" s="11" t="s">
        <v>47</v>
      </c>
      <c r="C1590" s="11" t="s">
        <v>119</v>
      </c>
      <c r="D1590" s="11" t="s">
        <v>169</v>
      </c>
      <c r="E1590" s="12">
        <v>18.272220398176</v>
      </c>
      <c r="F1590" s="12">
        <v>13.5025262464926</v>
      </c>
      <c r="G1590" s="12">
        <v>16.1284016639143</v>
      </c>
      <c r="H1590" s="12">
        <v>19.9869012752992</v>
      </c>
      <c r="I1590" s="12">
        <v>16.870682548868501</v>
      </c>
      <c r="J1590" s="12">
        <v>19.4491894939862</v>
      </c>
      <c r="K1590" s="12">
        <v>19.338013361114101</v>
      </c>
      <c r="L1590" s="12">
        <v>17.793792349743001</v>
      </c>
      <c r="M1590" s="12">
        <v>18.799264008171001</v>
      </c>
      <c r="N1590" s="12"/>
      <c r="O1590" s="12"/>
    </row>
    <row r="1591" spans="1:15" x14ac:dyDescent="0.3">
      <c r="A1591" s="11" t="str">
        <f t="shared" si="24"/>
        <v>DISTRIBUCION VOLUMEN X CRITERIO (Consumiciones)IsotonicasHOMBRE</v>
      </c>
      <c r="B1591" s="11" t="s">
        <v>47</v>
      </c>
      <c r="C1591" s="11" t="s">
        <v>119</v>
      </c>
      <c r="D1591" s="11" t="s">
        <v>170</v>
      </c>
      <c r="E1591" s="12">
        <v>54.890372276617498</v>
      </c>
      <c r="F1591" s="12">
        <v>53.529310213861997</v>
      </c>
      <c r="G1591" s="12">
        <v>62.528734152540203</v>
      </c>
      <c r="H1591" s="12">
        <v>54.420270645761903</v>
      </c>
      <c r="I1591" s="12">
        <v>56.957368758750199</v>
      </c>
      <c r="J1591" s="12">
        <v>56.652152120794398</v>
      </c>
      <c r="K1591" s="12">
        <v>55.531224668825502</v>
      </c>
      <c r="L1591" s="12">
        <v>51.174273783674899</v>
      </c>
      <c r="M1591" s="12">
        <v>55.969669621316797</v>
      </c>
      <c r="N1591" s="12"/>
      <c r="O1591" s="12"/>
    </row>
    <row r="1592" spans="1:15" x14ac:dyDescent="0.3">
      <c r="A1592" s="11" t="str">
        <f t="shared" si="24"/>
        <v>DISTRIBUCION VOLUMEN X CRITERIO (Consumiciones)IsotonicasMUJER</v>
      </c>
      <c r="B1592" s="11" t="s">
        <v>47</v>
      </c>
      <c r="C1592" s="11" t="s">
        <v>119</v>
      </c>
      <c r="D1592" s="11" t="s">
        <v>171</v>
      </c>
      <c r="E1592" s="12">
        <v>45.109650651337297</v>
      </c>
      <c r="F1592" s="12">
        <v>46.470689786138003</v>
      </c>
      <c r="G1592" s="12">
        <v>37.471256652530997</v>
      </c>
      <c r="H1592" s="12">
        <v>45.579769277202701</v>
      </c>
      <c r="I1592" s="12">
        <v>43.042631241249801</v>
      </c>
      <c r="J1592" s="12">
        <v>43.347847879205602</v>
      </c>
      <c r="K1592" s="12">
        <v>44.468775331174498</v>
      </c>
      <c r="L1592" s="12">
        <v>48.825726216325101</v>
      </c>
      <c r="M1592" s="12">
        <v>44.030330378683203</v>
      </c>
      <c r="N1592" s="12"/>
      <c r="O1592" s="12"/>
    </row>
    <row r="1593" spans="1:15" x14ac:dyDescent="0.3">
      <c r="A1593" s="11" t="str">
        <f t="shared" si="24"/>
        <v>DISTRIBUCION VOLUMEN X CRITERIO (Consumiciones)EnergeticasT.ESPAÑA</v>
      </c>
      <c r="B1593" s="11" t="s">
        <v>47</v>
      </c>
      <c r="C1593" s="11" t="s">
        <v>120</v>
      </c>
      <c r="D1593" s="11" t="s">
        <v>142</v>
      </c>
      <c r="E1593" s="12">
        <v>100</v>
      </c>
      <c r="F1593" s="12">
        <v>100</v>
      </c>
      <c r="G1593" s="12">
        <v>100</v>
      </c>
      <c r="H1593" s="12">
        <v>100</v>
      </c>
      <c r="I1593" s="12">
        <v>100</v>
      </c>
      <c r="J1593" s="12">
        <v>100</v>
      </c>
      <c r="K1593" s="12">
        <v>100</v>
      </c>
      <c r="L1593" s="12">
        <v>100</v>
      </c>
      <c r="M1593" s="12">
        <v>100</v>
      </c>
      <c r="N1593" s="12"/>
      <c r="O1593" s="12"/>
    </row>
    <row r="1594" spans="1:15" x14ac:dyDescent="0.3">
      <c r="A1594" s="11" t="str">
        <f t="shared" si="24"/>
        <v>DISTRIBUCION VOLUMEN X CRITERIO (Consumiciones)EnergeticasBCN AM</v>
      </c>
      <c r="B1594" s="11" t="s">
        <v>47</v>
      </c>
      <c r="C1594" s="11" t="s">
        <v>120</v>
      </c>
      <c r="D1594" s="11" t="s">
        <v>143</v>
      </c>
      <c r="E1594" s="12">
        <v>5.4881138833944503</v>
      </c>
      <c r="F1594" s="12">
        <v>2.1368193904853401</v>
      </c>
      <c r="G1594" s="12">
        <v>5.9838225591883996</v>
      </c>
      <c r="H1594" s="12">
        <v>3.3295430514920001</v>
      </c>
      <c r="I1594" s="12">
        <v>5.1567750994395798</v>
      </c>
      <c r="J1594" s="12">
        <v>4.0155369547967599</v>
      </c>
      <c r="K1594" s="12">
        <v>3.5196093515264302</v>
      </c>
      <c r="L1594" s="12">
        <v>10.9660721591541</v>
      </c>
      <c r="M1594" s="12">
        <v>6.2699733217475</v>
      </c>
      <c r="N1594" s="12"/>
      <c r="O1594" s="12"/>
    </row>
    <row r="1595" spans="1:15" x14ac:dyDescent="0.3">
      <c r="A1595" s="11" t="str">
        <f t="shared" si="24"/>
        <v>DISTRIBUCION VOLUMEN X CRITERIO (Consumiciones)EnergeticasREST.CAT ARAGON</v>
      </c>
      <c r="B1595" s="11" t="s">
        <v>47</v>
      </c>
      <c r="C1595" s="11" t="s">
        <v>120</v>
      </c>
      <c r="D1595" s="11" t="s">
        <v>144</v>
      </c>
      <c r="E1595" s="12">
        <v>19.084336791939901</v>
      </c>
      <c r="F1595" s="12">
        <v>7.8160861173468996</v>
      </c>
      <c r="G1595" s="12">
        <v>14.324497885549301</v>
      </c>
      <c r="H1595" s="12">
        <v>15.0532327732254</v>
      </c>
      <c r="I1595" s="12">
        <v>12.3142129715983</v>
      </c>
      <c r="J1595" s="12">
        <v>10.285627908048999</v>
      </c>
      <c r="K1595" s="12">
        <v>11.749574480253701</v>
      </c>
      <c r="L1595" s="12">
        <v>11.483471085073999</v>
      </c>
      <c r="M1595" s="12">
        <v>10.242115701415401</v>
      </c>
      <c r="N1595" s="12"/>
      <c r="O1595" s="12"/>
    </row>
    <row r="1596" spans="1:15" x14ac:dyDescent="0.3">
      <c r="A1596" s="11" t="str">
        <f t="shared" si="24"/>
        <v>DISTRIBUCION VOLUMEN X CRITERIO (Consumiciones)EnergeticasLEVANTE</v>
      </c>
      <c r="B1596" s="11" t="s">
        <v>47</v>
      </c>
      <c r="C1596" s="11" t="s">
        <v>120</v>
      </c>
      <c r="D1596" s="11" t="s">
        <v>145</v>
      </c>
      <c r="E1596" s="12">
        <v>14.175683335068401</v>
      </c>
      <c r="F1596" s="12">
        <v>44.690794324008699</v>
      </c>
      <c r="G1596" s="12">
        <v>12.663154749672801</v>
      </c>
      <c r="H1596" s="12">
        <v>8.8658543131373904</v>
      </c>
      <c r="I1596" s="12">
        <v>10.343155309424899</v>
      </c>
      <c r="J1596" s="12">
        <v>11.7197501176831</v>
      </c>
      <c r="K1596" s="12">
        <v>22.3671544670914</v>
      </c>
      <c r="L1596" s="12">
        <v>22.2269928792259</v>
      </c>
      <c r="M1596" s="12">
        <v>22.787438223988701</v>
      </c>
      <c r="N1596" s="12"/>
      <c r="O1596" s="12"/>
    </row>
    <row r="1597" spans="1:15" x14ac:dyDescent="0.3">
      <c r="A1597" s="11" t="str">
        <f t="shared" si="24"/>
        <v>DISTRIBUCION VOLUMEN X CRITERIO (Consumiciones)EnergeticasANDALUCIA</v>
      </c>
      <c r="B1597" s="11" t="s">
        <v>47</v>
      </c>
      <c r="C1597" s="11" t="s">
        <v>120</v>
      </c>
      <c r="D1597" s="11" t="s">
        <v>146</v>
      </c>
      <c r="E1597" s="12">
        <v>21.965969161721699</v>
      </c>
      <c r="F1597" s="12">
        <v>12.054655853676699</v>
      </c>
      <c r="G1597" s="12">
        <v>18.6528758693042</v>
      </c>
      <c r="H1597" s="12">
        <v>22.974503862156801</v>
      </c>
      <c r="I1597" s="12">
        <v>27.280851833371401</v>
      </c>
      <c r="J1597" s="12">
        <v>42.967780079754803</v>
      </c>
      <c r="K1597" s="12">
        <v>22.806392341691801</v>
      </c>
      <c r="L1597" s="12">
        <v>23.249091111418998</v>
      </c>
      <c r="M1597" s="12">
        <v>28.803682524101902</v>
      </c>
      <c r="N1597" s="12"/>
      <c r="O1597" s="12"/>
    </row>
    <row r="1598" spans="1:15" x14ac:dyDescent="0.3">
      <c r="A1598" s="11" t="str">
        <f t="shared" si="24"/>
        <v>DISTRIBUCION VOLUMEN X CRITERIO (Consumiciones)EnergeticasMDD AM</v>
      </c>
      <c r="B1598" s="11" t="s">
        <v>47</v>
      </c>
      <c r="C1598" s="11" t="s">
        <v>120</v>
      </c>
      <c r="D1598" s="11" t="s">
        <v>147</v>
      </c>
      <c r="E1598" s="12">
        <v>10.3270291841621</v>
      </c>
      <c r="F1598" s="12">
        <v>6.1914131164108399</v>
      </c>
      <c r="G1598" s="12">
        <v>11.397111151970099</v>
      </c>
      <c r="H1598" s="12">
        <v>10.497779860374299</v>
      </c>
      <c r="I1598" s="12">
        <v>7.9507806042404203</v>
      </c>
      <c r="J1598" s="12">
        <v>9.8786167231224198</v>
      </c>
      <c r="K1598" s="12">
        <v>9.3366483462929306</v>
      </c>
      <c r="L1598" s="12">
        <v>9.2563723364735804</v>
      </c>
      <c r="M1598" s="12">
        <v>6.9689710267070799</v>
      </c>
      <c r="N1598" s="12"/>
      <c r="O1598" s="12"/>
    </row>
    <row r="1599" spans="1:15" x14ac:dyDescent="0.3">
      <c r="A1599" s="11" t="str">
        <f t="shared" si="24"/>
        <v>DISTRIBUCION VOLUMEN X CRITERIO (Consumiciones)EnergeticasRTO CENTRO</v>
      </c>
      <c r="B1599" s="11" t="s">
        <v>47</v>
      </c>
      <c r="C1599" s="11" t="s">
        <v>120</v>
      </c>
      <c r="D1599" s="11" t="s">
        <v>148</v>
      </c>
      <c r="E1599" s="12">
        <v>9.2491237811014297</v>
      </c>
      <c r="F1599" s="12">
        <v>11.592657328175299</v>
      </c>
      <c r="G1599" s="12">
        <v>13.509122962610499</v>
      </c>
      <c r="H1599" s="12">
        <v>10.2934117707059</v>
      </c>
      <c r="I1599" s="12">
        <v>14.424329818428699</v>
      </c>
      <c r="J1599" s="12">
        <v>12.976293815613801</v>
      </c>
      <c r="K1599" s="12">
        <v>22.510377204224501</v>
      </c>
      <c r="L1599" s="12">
        <v>19.785268676475201</v>
      </c>
      <c r="M1599" s="12">
        <v>17.222585396891802</v>
      </c>
      <c r="N1599" s="12"/>
      <c r="O1599" s="12"/>
    </row>
    <row r="1600" spans="1:15" x14ac:dyDescent="0.3">
      <c r="A1600" s="11" t="str">
        <f t="shared" si="24"/>
        <v>DISTRIBUCION VOLUMEN X CRITERIO (Consumiciones)EnergeticasNORTE-CENTRO</v>
      </c>
      <c r="B1600" s="11" t="s">
        <v>47</v>
      </c>
      <c r="C1600" s="11" t="s">
        <v>120</v>
      </c>
      <c r="D1600" s="11" t="s">
        <v>149</v>
      </c>
      <c r="E1600" s="12">
        <v>15.305826421903699</v>
      </c>
      <c r="F1600" s="12">
        <v>12.9471665603592</v>
      </c>
      <c r="G1600" s="12">
        <v>20.8553385825068</v>
      </c>
      <c r="H1600" s="12">
        <v>22.742944926420599</v>
      </c>
      <c r="I1600" s="12">
        <v>19.2438520729164</v>
      </c>
      <c r="J1600" s="12">
        <v>4.9673601974101</v>
      </c>
      <c r="K1600" s="12">
        <v>1.76631816874667</v>
      </c>
      <c r="L1600" s="12">
        <v>2.24067708405628</v>
      </c>
      <c r="M1600" s="12">
        <v>6.5344534310619604</v>
      </c>
      <c r="N1600" s="12"/>
      <c r="O1600" s="12"/>
    </row>
    <row r="1601" spans="1:15" x14ac:dyDescent="0.3">
      <c r="A1601" s="11" t="str">
        <f t="shared" si="24"/>
        <v>DISTRIBUCION VOLUMEN X CRITERIO (Consumiciones)EnergeticasNOROESTE</v>
      </c>
      <c r="B1601" s="11" t="s">
        <v>47</v>
      </c>
      <c r="C1601" s="11" t="s">
        <v>120</v>
      </c>
      <c r="D1601" s="11" t="s">
        <v>150</v>
      </c>
      <c r="E1601" s="12">
        <v>4.4039529135965303</v>
      </c>
      <c r="F1601" s="12">
        <v>2.57036920451627</v>
      </c>
      <c r="G1601" s="12">
        <v>2.6140775911485101</v>
      </c>
      <c r="H1601" s="12">
        <v>6.2427238070791198</v>
      </c>
      <c r="I1601" s="12">
        <v>3.2860432373985602</v>
      </c>
      <c r="J1601" s="12">
        <v>3.1890260282907201</v>
      </c>
      <c r="K1601" s="12">
        <v>5.9439159738461402</v>
      </c>
      <c r="L1601" s="12">
        <v>0.79207725358844305</v>
      </c>
      <c r="M1601" s="12">
        <v>1.1707636121777301</v>
      </c>
      <c r="N1601" s="12"/>
      <c r="O1601" s="12"/>
    </row>
    <row r="1602" spans="1:15" x14ac:dyDescent="0.3">
      <c r="A1602" s="11" t="str">
        <f t="shared" si="24"/>
        <v>DISTRIBUCION VOLUMEN X CRITERIO (Consumiciones)Energeticas&lt;2MIL</v>
      </c>
      <c r="B1602" s="11" t="s">
        <v>47</v>
      </c>
      <c r="C1602" s="11" t="s">
        <v>120</v>
      </c>
      <c r="D1602" s="11" t="s">
        <v>151</v>
      </c>
      <c r="E1602" s="12">
        <v>5.05859889802701</v>
      </c>
      <c r="F1602" s="12">
        <v>1.27482335009402</v>
      </c>
      <c r="G1602" s="12">
        <v>4.83212288690122</v>
      </c>
      <c r="H1602" s="12">
        <v>3.0216609605807401</v>
      </c>
      <c r="I1602" s="12">
        <v>3.12601865799886</v>
      </c>
      <c r="J1602" s="12">
        <v>0.57236700006000696</v>
      </c>
      <c r="K1602" s="12">
        <v>2.14181306452353</v>
      </c>
      <c r="L1602" s="12">
        <v>0.648397572909298</v>
      </c>
      <c r="M1602" s="12">
        <v>0.24972909404570101</v>
      </c>
      <c r="N1602" s="12"/>
      <c r="O1602" s="12"/>
    </row>
    <row r="1603" spans="1:15" x14ac:dyDescent="0.3">
      <c r="A1603" s="11" t="str">
        <f t="shared" si="24"/>
        <v>DISTRIBUCION VOLUMEN X CRITERIO (Consumiciones)Energeticas2-5MIL</v>
      </c>
      <c r="B1603" s="11" t="s">
        <v>47</v>
      </c>
      <c r="C1603" s="11" t="s">
        <v>120</v>
      </c>
      <c r="D1603" s="11" t="s">
        <v>152</v>
      </c>
      <c r="E1603" s="12">
        <v>8.1738479986736206</v>
      </c>
      <c r="F1603" s="12">
        <v>4.8134386467747401</v>
      </c>
      <c r="G1603" s="12">
        <v>6.2519130100909601</v>
      </c>
      <c r="H1603" s="12">
        <v>5.6746478609327697</v>
      </c>
      <c r="I1603" s="12">
        <v>7.1837991836533703</v>
      </c>
      <c r="J1603" s="12">
        <v>15.535054861846801</v>
      </c>
      <c r="K1603" s="12">
        <v>10.7416263433173</v>
      </c>
      <c r="L1603" s="12">
        <v>9.2671416045232995</v>
      </c>
      <c r="M1603" s="12">
        <v>5.6654497521584304</v>
      </c>
      <c r="N1603" s="12"/>
      <c r="O1603" s="12"/>
    </row>
    <row r="1604" spans="1:15" x14ac:dyDescent="0.3">
      <c r="A1604" s="11" t="str">
        <f t="shared" ref="A1604:A1667" si="25">B1604&amp;C1604&amp;D1604</f>
        <v>DISTRIBUCION VOLUMEN X CRITERIO (Consumiciones)Energeticas5-10MIL</v>
      </c>
      <c r="B1604" s="11" t="s">
        <v>47</v>
      </c>
      <c r="C1604" s="11" t="s">
        <v>120</v>
      </c>
      <c r="D1604" s="11" t="s">
        <v>153</v>
      </c>
      <c r="E1604" s="12">
        <v>6.9796979406446003</v>
      </c>
      <c r="F1604" s="12">
        <v>6.7737936861637396</v>
      </c>
      <c r="G1604" s="12">
        <v>10.992618349755</v>
      </c>
      <c r="H1604" s="12">
        <v>5.6691054366617397</v>
      </c>
      <c r="I1604" s="12">
        <v>6.14952815316488</v>
      </c>
      <c r="J1604" s="12">
        <v>3.04579677007795</v>
      </c>
      <c r="K1604" s="12">
        <v>3.04297245983037</v>
      </c>
      <c r="L1604" s="12">
        <v>3.9563738186448201</v>
      </c>
      <c r="M1604" s="12">
        <v>2.3825892051972599</v>
      </c>
      <c r="N1604" s="12"/>
      <c r="O1604" s="12"/>
    </row>
    <row r="1605" spans="1:15" x14ac:dyDescent="0.3">
      <c r="A1605" s="11" t="str">
        <f t="shared" si="25"/>
        <v>DISTRIBUCION VOLUMEN X CRITERIO (Consumiciones)Energeticas10-30MIL</v>
      </c>
      <c r="B1605" s="11" t="s">
        <v>47</v>
      </c>
      <c r="C1605" s="11" t="s">
        <v>120</v>
      </c>
      <c r="D1605" s="11" t="s">
        <v>154</v>
      </c>
      <c r="E1605" s="12">
        <v>21.196909231819198</v>
      </c>
      <c r="F1605" s="12">
        <v>15.546724210770501</v>
      </c>
      <c r="G1605" s="12">
        <v>18.368222671670701</v>
      </c>
      <c r="H1605" s="12">
        <v>26.6417600395155</v>
      </c>
      <c r="I1605" s="12">
        <v>24.624326220519599</v>
      </c>
      <c r="J1605" s="12">
        <v>15.382185314288</v>
      </c>
      <c r="K1605" s="12">
        <v>17.959357930375099</v>
      </c>
      <c r="L1605" s="12">
        <v>17.102691646506401</v>
      </c>
      <c r="M1605" s="12">
        <v>25.834974324109599</v>
      </c>
      <c r="N1605" s="12"/>
      <c r="O1605" s="12"/>
    </row>
    <row r="1606" spans="1:15" x14ac:dyDescent="0.3">
      <c r="A1606" s="11" t="str">
        <f t="shared" si="25"/>
        <v>DISTRIBUCION VOLUMEN X CRITERIO (Consumiciones)Energeticas30-100MIL</v>
      </c>
      <c r="B1606" s="11" t="s">
        <v>47</v>
      </c>
      <c r="C1606" s="11" t="s">
        <v>120</v>
      </c>
      <c r="D1606" s="11" t="s">
        <v>155</v>
      </c>
      <c r="E1606" s="12">
        <v>12.838201216103201</v>
      </c>
      <c r="F1606" s="12">
        <v>6.3900703286143896</v>
      </c>
      <c r="G1606" s="12">
        <v>12.958687093738799</v>
      </c>
      <c r="H1606" s="12">
        <v>13.2659840965954</v>
      </c>
      <c r="I1606" s="12">
        <v>12.0598976110831</v>
      </c>
      <c r="J1606" s="12">
        <v>18.217023907296301</v>
      </c>
      <c r="K1606" s="12">
        <v>18.2015477399726</v>
      </c>
      <c r="L1606" s="12">
        <v>19.601832340082499</v>
      </c>
      <c r="M1606" s="12">
        <v>20.892236353628</v>
      </c>
      <c r="N1606" s="12"/>
      <c r="O1606" s="12"/>
    </row>
    <row r="1607" spans="1:15" x14ac:dyDescent="0.3">
      <c r="A1607" s="11" t="str">
        <f t="shared" si="25"/>
        <v>DISTRIBUCION VOLUMEN X CRITERIO (Consumiciones)Energeticas100-200MIL</v>
      </c>
      <c r="B1607" s="11" t="s">
        <v>47</v>
      </c>
      <c r="C1607" s="11" t="s">
        <v>120</v>
      </c>
      <c r="D1607" s="11" t="s">
        <v>156</v>
      </c>
      <c r="E1607" s="12">
        <v>17.4589844728999</v>
      </c>
      <c r="F1607" s="12">
        <v>13.592226575766899</v>
      </c>
      <c r="G1607" s="12">
        <v>23.1219378319039</v>
      </c>
      <c r="H1607" s="12">
        <v>23.550090398996801</v>
      </c>
      <c r="I1607" s="12">
        <v>21.038271337257601</v>
      </c>
      <c r="J1607" s="12">
        <v>21.505333797471199</v>
      </c>
      <c r="K1607" s="12">
        <v>12.0059254581235</v>
      </c>
      <c r="L1607" s="12">
        <v>24.017443979220399</v>
      </c>
      <c r="M1607" s="12">
        <v>25.540722384589198</v>
      </c>
      <c r="N1607" s="12"/>
      <c r="O1607" s="12"/>
    </row>
    <row r="1608" spans="1:15" x14ac:dyDescent="0.3">
      <c r="A1608" s="11" t="str">
        <f t="shared" si="25"/>
        <v>DISTRIBUCION VOLUMEN X CRITERIO (Consumiciones)Energeticas200-500MIL</v>
      </c>
      <c r="B1608" s="11" t="s">
        <v>47</v>
      </c>
      <c r="C1608" s="11" t="s">
        <v>120</v>
      </c>
      <c r="D1608" s="11" t="s">
        <v>157</v>
      </c>
      <c r="E1608" s="12">
        <v>18.237367603228002</v>
      </c>
      <c r="F1608" s="12">
        <v>8.2229524764121606</v>
      </c>
      <c r="G1608" s="12">
        <v>12.4385619571918</v>
      </c>
      <c r="H1608" s="12">
        <v>13.5814021375386</v>
      </c>
      <c r="I1608" s="12">
        <v>12.3666477618639</v>
      </c>
      <c r="J1608" s="12">
        <v>14.861675091837</v>
      </c>
      <c r="K1608" s="12">
        <v>23.944860051730998</v>
      </c>
      <c r="L1608" s="12">
        <v>14.940086168260301</v>
      </c>
      <c r="M1608" s="12">
        <v>9.4280971144710897</v>
      </c>
      <c r="N1608" s="12"/>
      <c r="O1608" s="12"/>
    </row>
    <row r="1609" spans="1:15" x14ac:dyDescent="0.3">
      <c r="A1609" s="11" t="str">
        <f t="shared" si="25"/>
        <v>DISTRIBUCION VOLUMEN X CRITERIO (Consumiciones)Energeticas&gt;500MIL</v>
      </c>
      <c r="B1609" s="11" t="s">
        <v>47</v>
      </c>
      <c r="C1609" s="11" t="s">
        <v>120</v>
      </c>
      <c r="D1609" s="11" t="s">
        <v>158</v>
      </c>
      <c r="E1609" s="12">
        <v>10.0564250268938</v>
      </c>
      <c r="F1609" s="12">
        <v>43.385937590603</v>
      </c>
      <c r="G1609" s="12">
        <v>11.035937550698099</v>
      </c>
      <c r="H1609" s="12">
        <v>8.59534484262206</v>
      </c>
      <c r="I1609" s="12">
        <v>13.451512021276899</v>
      </c>
      <c r="J1609" s="12">
        <v>10.880546252541899</v>
      </c>
      <c r="K1609" s="12">
        <v>11.9618969521267</v>
      </c>
      <c r="L1609" s="12">
        <v>10.4660463976063</v>
      </c>
      <c r="M1609" s="12">
        <v>10.006188496369701</v>
      </c>
      <c r="N1609" s="12"/>
      <c r="O1609" s="12"/>
    </row>
    <row r="1610" spans="1:15" x14ac:dyDescent="0.3">
      <c r="A1610" s="11" t="str">
        <f t="shared" si="25"/>
        <v>DISTRIBUCION VOLUMEN X CRITERIO (Consumiciones)EnergeticasDE 15 A 19 AÑOS</v>
      </c>
      <c r="B1610" s="11" t="s">
        <v>47</v>
      </c>
      <c r="C1610" s="11" t="s">
        <v>120</v>
      </c>
      <c r="D1610" s="11" t="s">
        <v>159</v>
      </c>
      <c r="E1610" s="12">
        <v>13.125631860822899</v>
      </c>
      <c r="F1610" s="12">
        <v>50.092976250631601</v>
      </c>
      <c r="G1610" s="12">
        <v>11.9613098778918</v>
      </c>
      <c r="H1610" s="12">
        <v>12.101195875951699</v>
      </c>
      <c r="I1610" s="12">
        <v>19.670583022224701</v>
      </c>
      <c r="J1610" s="12">
        <v>23.671668357041899</v>
      </c>
      <c r="K1610" s="12">
        <v>11.719180327736799</v>
      </c>
      <c r="L1610" s="12">
        <v>20.422049438174799</v>
      </c>
      <c r="M1610" s="12">
        <v>24.9084766308833</v>
      </c>
      <c r="N1610" s="12"/>
      <c r="O1610" s="12"/>
    </row>
    <row r="1611" spans="1:15" x14ac:dyDescent="0.3">
      <c r="A1611" s="11" t="str">
        <f t="shared" si="25"/>
        <v>DISTRIBUCION VOLUMEN X CRITERIO (Consumiciones)EnergeticasDE 20 A 24 AÑOS</v>
      </c>
      <c r="B1611" s="11" t="s">
        <v>47</v>
      </c>
      <c r="C1611" s="11" t="s">
        <v>120</v>
      </c>
      <c r="D1611" s="11" t="s">
        <v>160</v>
      </c>
      <c r="E1611" s="12">
        <v>4.7156901983011599</v>
      </c>
      <c r="F1611" s="12">
        <v>2.17846734979581</v>
      </c>
      <c r="G1611" s="12">
        <v>5.6324005775532902</v>
      </c>
      <c r="H1611" s="12">
        <v>4.4919038199193899</v>
      </c>
      <c r="I1611" s="12">
        <v>5.9377372371277701</v>
      </c>
      <c r="J1611" s="12">
        <v>6.0668813058994902</v>
      </c>
      <c r="K1611" s="12">
        <v>9.7570143295234608</v>
      </c>
      <c r="L1611" s="12">
        <v>5.20772394725258</v>
      </c>
      <c r="M1611" s="12">
        <v>5.56111693308043</v>
      </c>
      <c r="N1611" s="12"/>
      <c r="O1611" s="12"/>
    </row>
    <row r="1612" spans="1:15" x14ac:dyDescent="0.3">
      <c r="A1612" s="11" t="str">
        <f t="shared" si="25"/>
        <v>DISTRIBUCION VOLUMEN X CRITERIO (Consumiciones)EnergeticasDE 25 A 34 AÑOS</v>
      </c>
      <c r="B1612" s="11" t="s">
        <v>47</v>
      </c>
      <c r="C1612" s="11" t="s">
        <v>120</v>
      </c>
      <c r="D1612" s="11" t="s">
        <v>161</v>
      </c>
      <c r="E1612" s="12">
        <v>15.8656117338145</v>
      </c>
      <c r="F1612" s="12">
        <v>12.2470696410673</v>
      </c>
      <c r="G1612" s="12">
        <v>16.2467958770915</v>
      </c>
      <c r="H1612" s="12">
        <v>16.798532877748102</v>
      </c>
      <c r="I1612" s="12">
        <v>12.2683585676156</v>
      </c>
      <c r="J1612" s="12">
        <v>23.402374657026598</v>
      </c>
      <c r="K1612" s="12">
        <v>29.449317436522399</v>
      </c>
      <c r="L1612" s="12">
        <v>29.035099461924801</v>
      </c>
      <c r="M1612" s="12">
        <v>22.688784339282499</v>
      </c>
      <c r="N1612" s="12"/>
      <c r="O1612" s="12"/>
    </row>
    <row r="1613" spans="1:15" x14ac:dyDescent="0.3">
      <c r="A1613" s="11" t="str">
        <f t="shared" si="25"/>
        <v>DISTRIBUCION VOLUMEN X CRITERIO (Consumiciones)EnergeticasDE 35 A 49 AÑOS</v>
      </c>
      <c r="B1613" s="11" t="s">
        <v>47</v>
      </c>
      <c r="C1613" s="11" t="s">
        <v>120</v>
      </c>
      <c r="D1613" s="11" t="s">
        <v>162</v>
      </c>
      <c r="E1613" s="12">
        <v>43.068551356645202</v>
      </c>
      <c r="F1613" s="12">
        <v>27.8973401038776</v>
      </c>
      <c r="G1613" s="12">
        <v>50.000567819249603</v>
      </c>
      <c r="H1613" s="12">
        <v>50.264180906756899</v>
      </c>
      <c r="I1613" s="12">
        <v>42.680792562553897</v>
      </c>
      <c r="J1613" s="12">
        <v>32.792647611616701</v>
      </c>
      <c r="K1613" s="12">
        <v>28.016348980162299</v>
      </c>
      <c r="L1613" s="12">
        <v>23.864368626810698</v>
      </c>
      <c r="M1613" s="12">
        <v>27.292717219239702</v>
      </c>
      <c r="N1613" s="12"/>
      <c r="O1613" s="12"/>
    </row>
    <row r="1614" spans="1:15" x14ac:dyDescent="0.3">
      <c r="A1614" s="11" t="str">
        <f t="shared" si="25"/>
        <v>DISTRIBUCION VOLUMEN X CRITERIO (Consumiciones)EnergeticasDE 50 A 59 AÑOS</v>
      </c>
      <c r="B1614" s="11" t="s">
        <v>47</v>
      </c>
      <c r="C1614" s="11" t="s">
        <v>120</v>
      </c>
      <c r="D1614" s="11" t="s">
        <v>163</v>
      </c>
      <c r="E1614" s="12">
        <v>13.0080855050838</v>
      </c>
      <c r="F1614" s="12">
        <v>6.1617027974055496</v>
      </c>
      <c r="G1614" s="12">
        <v>7.0344463491926197</v>
      </c>
      <c r="H1614" s="12">
        <v>12.1871795301675</v>
      </c>
      <c r="I1614" s="12">
        <v>12.655559858318099</v>
      </c>
      <c r="J1614" s="12">
        <v>11.517951523536899</v>
      </c>
      <c r="K1614" s="12">
        <v>14.911666692175</v>
      </c>
      <c r="L1614" s="12">
        <v>9.4840997138938992</v>
      </c>
      <c r="M1614" s="12">
        <v>12.553173800199399</v>
      </c>
      <c r="N1614" s="12"/>
      <c r="O1614" s="12"/>
    </row>
    <row r="1615" spans="1:15" x14ac:dyDescent="0.3">
      <c r="A1615" s="11" t="str">
        <f t="shared" si="25"/>
        <v>DISTRIBUCION VOLUMEN X CRITERIO (Consumiciones)EnergeticasDE 60 A 75 AÑOS</v>
      </c>
      <c r="B1615" s="11" t="s">
        <v>47</v>
      </c>
      <c r="C1615" s="11" t="s">
        <v>120</v>
      </c>
      <c r="D1615" s="11" t="s">
        <v>164</v>
      </c>
      <c r="E1615" s="12">
        <v>10.2164694451192</v>
      </c>
      <c r="F1615" s="12">
        <v>1.42241652101161</v>
      </c>
      <c r="G1615" s="12">
        <v>9.1244781470705902</v>
      </c>
      <c r="H1615" s="12">
        <v>4.1570140337169299</v>
      </c>
      <c r="I1615" s="12">
        <v>6.7869744330689503</v>
      </c>
      <c r="J1615" s="12">
        <v>2.548470004655</v>
      </c>
      <c r="K1615" s="12">
        <v>6.1464738449344001</v>
      </c>
      <c r="L1615" s="12">
        <v>11.9866717515335</v>
      </c>
      <c r="M1615" s="12">
        <v>6.9957163268357503</v>
      </c>
      <c r="N1615" s="12"/>
      <c r="O1615" s="12"/>
    </row>
    <row r="1616" spans="1:15" x14ac:dyDescent="0.3">
      <c r="A1616" s="11" t="str">
        <f t="shared" si="25"/>
        <v>DISTRIBUCION VOLUMEN X CRITERIO (Consumiciones)EnergeticasNIVEL ALTO</v>
      </c>
      <c r="B1616" s="11" t="s">
        <v>47</v>
      </c>
      <c r="C1616" s="11" t="s">
        <v>120</v>
      </c>
      <c r="D1616" s="11" t="s">
        <v>165</v>
      </c>
      <c r="E1616" s="12">
        <v>15.3675261130583</v>
      </c>
      <c r="F1616" s="12">
        <v>5.71237004945369</v>
      </c>
      <c r="G1616" s="12">
        <v>8.3493345699174792</v>
      </c>
      <c r="H1616" s="12">
        <v>10.7938839474966</v>
      </c>
      <c r="I1616" s="12">
        <v>8.0320516886975497</v>
      </c>
      <c r="J1616" s="12">
        <v>13.434169953265201</v>
      </c>
      <c r="K1616" s="12">
        <v>18.156776537892402</v>
      </c>
      <c r="L1616" s="12">
        <v>17.061226141454199</v>
      </c>
      <c r="M1616" s="12">
        <v>10.597629061661699</v>
      </c>
      <c r="N1616" s="12"/>
      <c r="O1616" s="12"/>
    </row>
    <row r="1617" spans="1:15" x14ac:dyDescent="0.3">
      <c r="A1617" s="11" t="str">
        <f t="shared" si="25"/>
        <v>DISTRIBUCION VOLUMEN X CRITERIO (Consumiciones)EnergeticasNIVEL MEDIO ALTO</v>
      </c>
      <c r="B1617" s="11" t="s">
        <v>47</v>
      </c>
      <c r="C1617" s="11" t="s">
        <v>120</v>
      </c>
      <c r="D1617" s="11" t="s">
        <v>166</v>
      </c>
      <c r="E1617" s="12">
        <v>7.17857206201586</v>
      </c>
      <c r="F1617" s="12">
        <v>4.9435954572188301</v>
      </c>
      <c r="G1617" s="12">
        <v>9.6940995468261608</v>
      </c>
      <c r="H1617" s="12">
        <v>9.1943366398623194</v>
      </c>
      <c r="I1617" s="12">
        <v>8.4022689550630592</v>
      </c>
      <c r="J1617" s="12">
        <v>7.8050666783954696</v>
      </c>
      <c r="K1617" s="12">
        <v>9.7261916365332404</v>
      </c>
      <c r="L1617" s="12">
        <v>20.181667141510399</v>
      </c>
      <c r="M1617" s="12">
        <v>24.1757264778471</v>
      </c>
      <c r="N1617" s="12"/>
      <c r="O1617" s="12"/>
    </row>
    <row r="1618" spans="1:15" x14ac:dyDescent="0.3">
      <c r="A1618" s="11" t="str">
        <f t="shared" si="25"/>
        <v>DISTRIBUCION VOLUMEN X CRITERIO (Consumiciones)EnergeticasNIVEL MEDIO</v>
      </c>
      <c r="B1618" s="11" t="s">
        <v>47</v>
      </c>
      <c r="C1618" s="11" t="s">
        <v>120</v>
      </c>
      <c r="D1618" s="11" t="s">
        <v>167</v>
      </c>
      <c r="E1618" s="12">
        <v>25.877479728401099</v>
      </c>
      <c r="F1618" s="12">
        <v>15.8881037781956</v>
      </c>
      <c r="G1618" s="12">
        <v>29.831614553477799</v>
      </c>
      <c r="H1618" s="12">
        <v>27.154934427091</v>
      </c>
      <c r="I1618" s="12">
        <v>24.199990721181901</v>
      </c>
      <c r="J1618" s="12">
        <v>38.2049277640497</v>
      </c>
      <c r="K1618" s="12">
        <v>35.5142606508821</v>
      </c>
      <c r="L1618" s="12">
        <v>33.670401816624398</v>
      </c>
      <c r="M1618" s="12">
        <v>33.235128667756896</v>
      </c>
      <c r="N1618" s="12"/>
      <c r="O1618" s="12"/>
    </row>
    <row r="1619" spans="1:15" x14ac:dyDescent="0.3">
      <c r="A1619" s="11" t="str">
        <f t="shared" si="25"/>
        <v>DISTRIBUCION VOLUMEN X CRITERIO (Consumiciones)EnergeticasNIVEL MEDIO BAJO</v>
      </c>
      <c r="B1619" s="11" t="s">
        <v>47</v>
      </c>
      <c r="C1619" s="11" t="s">
        <v>120</v>
      </c>
      <c r="D1619" s="11" t="s">
        <v>168</v>
      </c>
      <c r="E1619" s="12">
        <v>15.3034281461946</v>
      </c>
      <c r="F1619" s="12">
        <v>6.9415775478590804</v>
      </c>
      <c r="G1619" s="12">
        <v>13.957267545614799</v>
      </c>
      <c r="H1619" s="12">
        <v>12.4620916635825</v>
      </c>
      <c r="I1619" s="12">
        <v>8.9894922119471392</v>
      </c>
      <c r="J1619" s="12">
        <v>6.7566999275179702</v>
      </c>
      <c r="K1619" s="12">
        <v>14.7327752103836</v>
      </c>
      <c r="L1619" s="12">
        <v>7.7852409151725199</v>
      </c>
      <c r="M1619" s="12">
        <v>7.2545805265518704</v>
      </c>
      <c r="N1619" s="12"/>
      <c r="O1619" s="12"/>
    </row>
    <row r="1620" spans="1:15" x14ac:dyDescent="0.3">
      <c r="A1620" s="11" t="str">
        <f t="shared" si="25"/>
        <v>DISTRIBUCION VOLUMEN X CRITERIO (Consumiciones)EnergeticasNIVEL BAJO</v>
      </c>
      <c r="B1620" s="11" t="s">
        <v>47</v>
      </c>
      <c r="C1620" s="11" t="s">
        <v>120</v>
      </c>
      <c r="D1620" s="11" t="s">
        <v>169</v>
      </c>
      <c r="E1620" s="12">
        <v>36.273025567469801</v>
      </c>
      <c r="F1620" s="12">
        <v>66.514318375732103</v>
      </c>
      <c r="G1620" s="12">
        <v>38.167687840015603</v>
      </c>
      <c r="H1620" s="12">
        <v>40.394749095411299</v>
      </c>
      <c r="I1620" s="12">
        <v>50.376189795383098</v>
      </c>
      <c r="J1620" s="12">
        <v>33.7991225963248</v>
      </c>
      <c r="K1620" s="12">
        <v>21.869999186417498</v>
      </c>
      <c r="L1620" s="12">
        <v>21.301471043196798</v>
      </c>
      <c r="M1620" s="12">
        <v>24.736921856656199</v>
      </c>
      <c r="N1620" s="12"/>
      <c r="O1620" s="12"/>
    </row>
    <row r="1621" spans="1:15" x14ac:dyDescent="0.3">
      <c r="A1621" s="11" t="str">
        <f t="shared" si="25"/>
        <v>DISTRIBUCION VOLUMEN X CRITERIO (Consumiciones)EnergeticasHOMBRE</v>
      </c>
      <c r="B1621" s="11" t="s">
        <v>47</v>
      </c>
      <c r="C1621" s="11" t="s">
        <v>120</v>
      </c>
      <c r="D1621" s="11" t="s">
        <v>170</v>
      </c>
      <c r="E1621" s="12">
        <v>57.687599526514099</v>
      </c>
      <c r="F1621" s="12">
        <v>62.346167546119503</v>
      </c>
      <c r="G1621" s="12">
        <v>46.093254848094801</v>
      </c>
      <c r="H1621" s="12">
        <v>56.967767013051699</v>
      </c>
      <c r="I1621" s="12">
        <v>60.684038255241298</v>
      </c>
      <c r="J1621" s="12">
        <v>57.442471785884898</v>
      </c>
      <c r="K1621" s="12">
        <v>71.909204195507897</v>
      </c>
      <c r="L1621" s="12">
        <v>60.835036457883596</v>
      </c>
      <c r="M1621" s="12">
        <v>58.331130818644901</v>
      </c>
      <c r="N1621" s="12"/>
      <c r="O1621" s="12"/>
    </row>
    <row r="1622" spans="1:15" x14ac:dyDescent="0.3">
      <c r="A1622" s="11" t="str">
        <f t="shared" si="25"/>
        <v>DISTRIBUCION VOLUMEN X CRITERIO (Consumiciones)EnergeticasMUJER</v>
      </c>
      <c r="B1622" s="11" t="s">
        <v>47</v>
      </c>
      <c r="C1622" s="11" t="s">
        <v>120</v>
      </c>
      <c r="D1622" s="11" t="s">
        <v>171</v>
      </c>
      <c r="E1622" s="12">
        <v>42.312439030973202</v>
      </c>
      <c r="F1622" s="12">
        <v>37.653799319079901</v>
      </c>
      <c r="G1622" s="12">
        <v>53.906745151905199</v>
      </c>
      <c r="H1622" s="12">
        <v>43.032232986948301</v>
      </c>
      <c r="I1622" s="12">
        <v>39.315952276577001</v>
      </c>
      <c r="J1622" s="12">
        <v>42.557528214115102</v>
      </c>
      <c r="K1622" s="12">
        <v>28.0907958044921</v>
      </c>
      <c r="L1622" s="12">
        <v>39.164975305380203</v>
      </c>
      <c r="M1622" s="12">
        <v>41.668855771828902</v>
      </c>
      <c r="N1622" s="12"/>
      <c r="O1622" s="12"/>
    </row>
    <row r="1623" spans="1:15" x14ac:dyDescent="0.3">
      <c r="A1623" s="11" t="str">
        <f t="shared" si="25"/>
        <v>DISTRIBUCION VOLUMEN X CRITERIO (Consumiciones)GaseosasT.ESPAÑA</v>
      </c>
      <c r="B1623" s="11" t="s">
        <v>47</v>
      </c>
      <c r="C1623" s="11" t="s">
        <v>121</v>
      </c>
      <c r="D1623" s="11" t="s">
        <v>142</v>
      </c>
      <c r="E1623" s="12">
        <v>100</v>
      </c>
      <c r="F1623" s="12">
        <v>100</v>
      </c>
      <c r="G1623" s="12">
        <v>100</v>
      </c>
      <c r="H1623" s="12">
        <v>100</v>
      </c>
      <c r="I1623" s="12">
        <v>100</v>
      </c>
      <c r="J1623" s="12">
        <v>100</v>
      </c>
      <c r="K1623" s="12">
        <v>100</v>
      </c>
      <c r="L1623" s="12">
        <v>100</v>
      </c>
      <c r="M1623" s="12">
        <v>100</v>
      </c>
      <c r="N1623" s="12"/>
      <c r="O1623" s="12"/>
    </row>
    <row r="1624" spans="1:15" x14ac:dyDescent="0.3">
      <c r="A1624" s="11" t="str">
        <f t="shared" si="25"/>
        <v>DISTRIBUCION VOLUMEN X CRITERIO (Consumiciones)GaseosasBCN AM</v>
      </c>
      <c r="B1624" s="11" t="s">
        <v>47</v>
      </c>
      <c r="C1624" s="11" t="s">
        <v>121</v>
      </c>
      <c r="D1624" s="11" t="s">
        <v>143</v>
      </c>
      <c r="E1624" s="12">
        <v>5.1030631912849103</v>
      </c>
      <c r="F1624" s="12">
        <v>3.6924263193143498</v>
      </c>
      <c r="G1624" s="12">
        <v>0.91525334731780905</v>
      </c>
      <c r="H1624" s="12">
        <v>4.6840662732413101</v>
      </c>
      <c r="I1624" s="12">
        <v>4.4636624460786001</v>
      </c>
      <c r="J1624" s="12">
        <v>4.8708225609730196</v>
      </c>
      <c r="K1624" s="12">
        <v>1.85390906933725</v>
      </c>
      <c r="L1624" s="12">
        <v>2.17831634345985</v>
      </c>
      <c r="M1624" s="12">
        <v>5.7201997976547396</v>
      </c>
      <c r="N1624" s="12"/>
      <c r="O1624" s="12"/>
    </row>
    <row r="1625" spans="1:15" x14ac:dyDescent="0.3">
      <c r="A1625" s="11" t="str">
        <f t="shared" si="25"/>
        <v>DISTRIBUCION VOLUMEN X CRITERIO (Consumiciones)GaseosasREST.CAT ARAGON</v>
      </c>
      <c r="B1625" s="11" t="s">
        <v>47</v>
      </c>
      <c r="C1625" s="11" t="s">
        <v>121</v>
      </c>
      <c r="D1625" s="11" t="s">
        <v>144</v>
      </c>
      <c r="E1625" s="12">
        <v>11.6562712690471</v>
      </c>
      <c r="F1625" s="12">
        <v>8.5481921010857604</v>
      </c>
      <c r="G1625" s="12">
        <v>13.2822873390979</v>
      </c>
      <c r="H1625" s="12">
        <v>13.590690510876801</v>
      </c>
      <c r="I1625" s="12">
        <v>16.472587620547799</v>
      </c>
      <c r="J1625" s="12">
        <v>14.339201656767299</v>
      </c>
      <c r="K1625" s="12">
        <v>15.5269253806126</v>
      </c>
      <c r="L1625" s="12">
        <v>19.375513562609999</v>
      </c>
      <c r="M1625" s="12">
        <v>19.505583859888599</v>
      </c>
      <c r="N1625" s="12"/>
      <c r="O1625" s="12"/>
    </row>
    <row r="1626" spans="1:15" x14ac:dyDescent="0.3">
      <c r="A1626" s="11" t="str">
        <f t="shared" si="25"/>
        <v>DISTRIBUCION VOLUMEN X CRITERIO (Consumiciones)GaseosasLEVANTE</v>
      </c>
      <c r="B1626" s="11" t="s">
        <v>47</v>
      </c>
      <c r="C1626" s="11" t="s">
        <v>121</v>
      </c>
      <c r="D1626" s="11" t="s">
        <v>145</v>
      </c>
      <c r="E1626" s="12">
        <v>34.285769281226301</v>
      </c>
      <c r="F1626" s="12">
        <v>38.2416636935843</v>
      </c>
      <c r="G1626" s="12">
        <v>38.813067641591999</v>
      </c>
      <c r="H1626" s="12">
        <v>36.944307266846103</v>
      </c>
      <c r="I1626" s="12">
        <v>29.302674795388199</v>
      </c>
      <c r="J1626" s="12">
        <v>19.412478952620599</v>
      </c>
      <c r="K1626" s="12">
        <v>15.0491825837815</v>
      </c>
      <c r="L1626" s="12">
        <v>14.4050620148658</v>
      </c>
      <c r="M1626" s="12">
        <v>24.046078947357099</v>
      </c>
      <c r="N1626" s="12"/>
      <c r="O1626" s="12"/>
    </row>
    <row r="1627" spans="1:15" x14ac:dyDescent="0.3">
      <c r="A1627" s="11" t="str">
        <f t="shared" si="25"/>
        <v>DISTRIBUCION VOLUMEN X CRITERIO (Consumiciones)GaseosasANDALUCIA</v>
      </c>
      <c r="B1627" s="11" t="s">
        <v>47</v>
      </c>
      <c r="C1627" s="11" t="s">
        <v>121</v>
      </c>
      <c r="D1627" s="11" t="s">
        <v>146</v>
      </c>
      <c r="E1627" s="12">
        <v>25.072929121303599</v>
      </c>
      <c r="F1627" s="12">
        <v>8.3660613133850301</v>
      </c>
      <c r="G1627" s="12">
        <v>5.0416792536916102</v>
      </c>
      <c r="H1627" s="12">
        <v>4.9969937529321697</v>
      </c>
      <c r="I1627" s="12">
        <v>12.0947950573354</v>
      </c>
      <c r="J1627" s="12">
        <v>17.0264619862667</v>
      </c>
      <c r="K1627" s="12">
        <v>12.432696472315101</v>
      </c>
      <c r="L1627" s="12">
        <v>20.109754649156798</v>
      </c>
      <c r="M1627" s="12">
        <v>17.5242011730172</v>
      </c>
      <c r="N1627" s="12"/>
      <c r="O1627" s="12"/>
    </row>
    <row r="1628" spans="1:15" x14ac:dyDescent="0.3">
      <c r="A1628" s="11" t="str">
        <f t="shared" si="25"/>
        <v>DISTRIBUCION VOLUMEN X CRITERIO (Consumiciones)GaseosasMDD AM</v>
      </c>
      <c r="B1628" s="11" t="s">
        <v>47</v>
      </c>
      <c r="C1628" s="11" t="s">
        <v>121</v>
      </c>
      <c r="D1628" s="11" t="s">
        <v>147</v>
      </c>
      <c r="E1628" s="12">
        <v>10.9283610840865</v>
      </c>
      <c r="F1628" s="12">
        <v>12.8261302888969</v>
      </c>
      <c r="G1628" s="12">
        <v>20.481357743687301</v>
      </c>
      <c r="H1628" s="12">
        <v>21.550643225758702</v>
      </c>
      <c r="I1628" s="12">
        <v>19.203828855735999</v>
      </c>
      <c r="J1628" s="12">
        <v>21.426192846405499</v>
      </c>
      <c r="K1628" s="12">
        <v>25.341120097950601</v>
      </c>
      <c r="L1628" s="12">
        <v>17.4259480098764</v>
      </c>
      <c r="M1628" s="12">
        <v>15.293856785860401</v>
      </c>
      <c r="N1628" s="12"/>
      <c r="O1628" s="12"/>
    </row>
    <row r="1629" spans="1:15" x14ac:dyDescent="0.3">
      <c r="A1629" s="11" t="str">
        <f t="shared" si="25"/>
        <v>DISTRIBUCION VOLUMEN X CRITERIO (Consumiciones)GaseosasRTO CENTRO</v>
      </c>
      <c r="B1629" s="11" t="s">
        <v>47</v>
      </c>
      <c r="C1629" s="11" t="s">
        <v>121</v>
      </c>
      <c r="D1629" s="11" t="s">
        <v>148</v>
      </c>
      <c r="E1629" s="12">
        <v>3.6907760406018499</v>
      </c>
      <c r="F1629" s="12">
        <v>6.0517056345087497</v>
      </c>
      <c r="G1629" s="12">
        <v>4.8679002117278802</v>
      </c>
      <c r="H1629" s="12">
        <v>6.7111317563396602</v>
      </c>
      <c r="I1629" s="12">
        <v>4.5732770424883196</v>
      </c>
      <c r="J1629" s="12">
        <v>3.5302733872057401</v>
      </c>
      <c r="K1629" s="12">
        <v>9.4935001010027094</v>
      </c>
      <c r="L1629" s="12">
        <v>10.7552521166968</v>
      </c>
      <c r="M1629" s="12">
        <v>5.75661721070803</v>
      </c>
      <c r="N1629" s="12"/>
      <c r="O1629" s="12"/>
    </row>
    <row r="1630" spans="1:15" x14ac:dyDescent="0.3">
      <c r="A1630" s="11" t="str">
        <f t="shared" si="25"/>
        <v>DISTRIBUCION VOLUMEN X CRITERIO (Consumiciones)GaseosasNORTE-CENTRO</v>
      </c>
      <c r="B1630" s="11" t="s">
        <v>47</v>
      </c>
      <c r="C1630" s="11" t="s">
        <v>121</v>
      </c>
      <c r="D1630" s="11" t="s">
        <v>149</v>
      </c>
      <c r="E1630" s="12">
        <v>5.8654822591152502</v>
      </c>
      <c r="F1630" s="12">
        <v>9.6551874390036598</v>
      </c>
      <c r="G1630" s="12">
        <v>3.8694757915369302</v>
      </c>
      <c r="H1630" s="12">
        <v>5.0476153732190898</v>
      </c>
      <c r="I1630" s="12">
        <v>5.8992223555770398</v>
      </c>
      <c r="J1630" s="12">
        <v>11.7555377556208</v>
      </c>
      <c r="K1630" s="12">
        <v>7.1493684464019696</v>
      </c>
      <c r="L1630" s="12">
        <v>5.6459859305562201</v>
      </c>
      <c r="M1630" s="12">
        <v>6.6364533033014297</v>
      </c>
      <c r="N1630" s="12"/>
      <c r="O1630" s="12"/>
    </row>
    <row r="1631" spans="1:15" x14ac:dyDescent="0.3">
      <c r="A1631" s="11" t="str">
        <f t="shared" si="25"/>
        <v>DISTRIBUCION VOLUMEN X CRITERIO (Consumiciones)GaseosasNOROESTE</v>
      </c>
      <c r="B1631" s="11" t="s">
        <v>47</v>
      </c>
      <c r="C1631" s="11" t="s">
        <v>121</v>
      </c>
      <c r="D1631" s="11" t="s">
        <v>150</v>
      </c>
      <c r="E1631" s="12">
        <v>3.3973346718778199</v>
      </c>
      <c r="F1631" s="12">
        <v>12.6186283955129</v>
      </c>
      <c r="G1631" s="12">
        <v>12.7289567375229</v>
      </c>
      <c r="H1631" s="12">
        <v>6.4745271488184901</v>
      </c>
      <c r="I1631" s="12">
        <v>7.9899260952913096</v>
      </c>
      <c r="J1631" s="12">
        <v>7.63903388363003</v>
      </c>
      <c r="K1631" s="12">
        <v>13.153295643299</v>
      </c>
      <c r="L1631" s="12">
        <v>10.104157973781399</v>
      </c>
      <c r="M1631" s="12">
        <v>5.5170003154382696</v>
      </c>
      <c r="N1631" s="12"/>
      <c r="O1631" s="12"/>
    </row>
    <row r="1632" spans="1:15" x14ac:dyDescent="0.3">
      <c r="A1632" s="11" t="str">
        <f t="shared" si="25"/>
        <v>DISTRIBUCION VOLUMEN X CRITERIO (Consumiciones)Gaseosas&lt;2MIL</v>
      </c>
      <c r="B1632" s="11" t="s">
        <v>47</v>
      </c>
      <c r="C1632" s="11" t="s">
        <v>121</v>
      </c>
      <c r="D1632" s="11" t="s">
        <v>151</v>
      </c>
      <c r="E1632" s="12">
        <v>4.9493205678249197</v>
      </c>
      <c r="F1632" s="12">
        <v>5.0864649400159596</v>
      </c>
      <c r="G1632" s="12">
        <v>3.4836963547643398</v>
      </c>
      <c r="H1632" s="12">
        <v>2.05145590014568</v>
      </c>
      <c r="I1632" s="12">
        <v>6.5827480935672904</v>
      </c>
      <c r="J1632" s="12">
        <v>4.0016438010885604</v>
      </c>
      <c r="K1632" s="12">
        <v>9.2058320461736702</v>
      </c>
      <c r="L1632" s="12">
        <v>5.3156026480107004</v>
      </c>
      <c r="M1632" s="12">
        <v>7.2817720142992899</v>
      </c>
      <c r="N1632" s="12"/>
      <c r="O1632" s="12"/>
    </row>
    <row r="1633" spans="1:15" x14ac:dyDescent="0.3">
      <c r="A1633" s="11" t="str">
        <f t="shared" si="25"/>
        <v>DISTRIBUCION VOLUMEN X CRITERIO (Consumiciones)Gaseosas2-5MIL</v>
      </c>
      <c r="B1633" s="11" t="s">
        <v>47</v>
      </c>
      <c r="C1633" s="11" t="s">
        <v>121</v>
      </c>
      <c r="D1633" s="11" t="s">
        <v>152</v>
      </c>
      <c r="E1633" s="12">
        <v>2.00329054700298</v>
      </c>
      <c r="F1633" s="12">
        <v>4.3200837374077299</v>
      </c>
      <c r="G1633" s="12">
        <v>1.28758369333056</v>
      </c>
      <c r="H1633" s="12">
        <v>4.6702603767994297</v>
      </c>
      <c r="I1633" s="12">
        <v>3.2398934713525098</v>
      </c>
      <c r="J1633" s="12">
        <v>5.9755259648470096</v>
      </c>
      <c r="K1633" s="12">
        <v>1.18585512242498</v>
      </c>
      <c r="L1633" s="12">
        <v>1.60493623919934</v>
      </c>
      <c r="M1633" s="12">
        <v>2.1310413637261498</v>
      </c>
      <c r="N1633" s="12"/>
      <c r="O1633" s="12"/>
    </row>
    <row r="1634" spans="1:15" x14ac:dyDescent="0.3">
      <c r="A1634" s="11" t="str">
        <f t="shared" si="25"/>
        <v>DISTRIBUCION VOLUMEN X CRITERIO (Consumiciones)Gaseosas5-10MIL</v>
      </c>
      <c r="B1634" s="11" t="s">
        <v>47</v>
      </c>
      <c r="C1634" s="11" t="s">
        <v>121</v>
      </c>
      <c r="D1634" s="11" t="s">
        <v>153</v>
      </c>
      <c r="E1634" s="12">
        <v>2.7056283528240801</v>
      </c>
      <c r="F1634" s="12">
        <v>10.312840490156599</v>
      </c>
      <c r="G1634" s="12">
        <v>7.9197727123933799</v>
      </c>
      <c r="H1634" s="12">
        <v>5.3392089928146396</v>
      </c>
      <c r="I1634" s="12">
        <v>5.3928032509984796</v>
      </c>
      <c r="J1634" s="12">
        <v>9.5320953222861995</v>
      </c>
      <c r="K1634" s="12">
        <v>6.1323064871964696</v>
      </c>
      <c r="L1634" s="12">
        <v>10.0916630043808</v>
      </c>
      <c r="M1634" s="12">
        <v>13.107654391542001</v>
      </c>
      <c r="N1634" s="12"/>
      <c r="O1634" s="12"/>
    </row>
    <row r="1635" spans="1:15" x14ac:dyDescent="0.3">
      <c r="A1635" s="11" t="str">
        <f t="shared" si="25"/>
        <v>DISTRIBUCION VOLUMEN X CRITERIO (Consumiciones)Gaseosas10-30MIL</v>
      </c>
      <c r="B1635" s="11" t="s">
        <v>47</v>
      </c>
      <c r="C1635" s="11" t="s">
        <v>121</v>
      </c>
      <c r="D1635" s="11" t="s">
        <v>154</v>
      </c>
      <c r="E1635" s="12">
        <v>21.8227664440452</v>
      </c>
      <c r="F1635" s="12">
        <v>12.3520500305975</v>
      </c>
      <c r="G1635" s="12">
        <v>15.1604309797341</v>
      </c>
      <c r="H1635" s="12">
        <v>20.133524901849398</v>
      </c>
      <c r="I1635" s="12">
        <v>10.1775183383295</v>
      </c>
      <c r="J1635" s="12">
        <v>9.8284369711647095</v>
      </c>
      <c r="K1635" s="12">
        <v>14.6678466487832</v>
      </c>
      <c r="L1635" s="12">
        <v>24.966965374380599</v>
      </c>
      <c r="M1635" s="12">
        <v>21.917688254894799</v>
      </c>
      <c r="N1635" s="12"/>
      <c r="O1635" s="12"/>
    </row>
    <row r="1636" spans="1:15" x14ac:dyDescent="0.3">
      <c r="A1636" s="11" t="str">
        <f t="shared" si="25"/>
        <v>DISTRIBUCION VOLUMEN X CRITERIO (Consumiciones)Gaseosas30-100MIL</v>
      </c>
      <c r="B1636" s="11" t="s">
        <v>47</v>
      </c>
      <c r="C1636" s="11" t="s">
        <v>121</v>
      </c>
      <c r="D1636" s="11" t="s">
        <v>155</v>
      </c>
      <c r="E1636" s="12">
        <v>11.907126889756601</v>
      </c>
      <c r="F1636" s="12">
        <v>14.175141757050801</v>
      </c>
      <c r="G1636" s="12">
        <v>13.7080594513021</v>
      </c>
      <c r="H1636" s="12">
        <v>24.174704930986</v>
      </c>
      <c r="I1636" s="12">
        <v>19.435155556454099</v>
      </c>
      <c r="J1636" s="12">
        <v>27.6633879509926</v>
      </c>
      <c r="K1636" s="12">
        <v>22.402633832995299</v>
      </c>
      <c r="L1636" s="12">
        <v>16.186613379101701</v>
      </c>
      <c r="M1636" s="12">
        <v>14.438750107046801</v>
      </c>
      <c r="N1636" s="12"/>
      <c r="O1636" s="12"/>
    </row>
    <row r="1637" spans="1:15" x14ac:dyDescent="0.3">
      <c r="A1637" s="11" t="str">
        <f t="shared" si="25"/>
        <v>DISTRIBUCION VOLUMEN X CRITERIO (Consumiciones)Gaseosas100-200MIL</v>
      </c>
      <c r="B1637" s="11" t="s">
        <v>47</v>
      </c>
      <c r="C1637" s="11" t="s">
        <v>121</v>
      </c>
      <c r="D1637" s="11" t="s">
        <v>156</v>
      </c>
      <c r="E1637" s="12">
        <v>2.6329346977417298</v>
      </c>
      <c r="F1637" s="12">
        <v>2.57835576746692</v>
      </c>
      <c r="G1637" s="12">
        <v>2.0163177692900498</v>
      </c>
      <c r="H1637" s="12">
        <v>0.932868404158127</v>
      </c>
      <c r="I1637" s="12">
        <v>4.7371319238566496</v>
      </c>
      <c r="J1637" s="12">
        <v>2.7404639239283002</v>
      </c>
      <c r="K1637" s="12">
        <v>1.2357808920523701</v>
      </c>
      <c r="L1637" s="12">
        <v>3.3465071191704499</v>
      </c>
      <c r="M1637" s="12">
        <v>5.5105065043543799</v>
      </c>
      <c r="N1637" s="12"/>
      <c r="O1637" s="12"/>
    </row>
    <row r="1638" spans="1:15" x14ac:dyDescent="0.3">
      <c r="A1638" s="11" t="str">
        <f t="shared" si="25"/>
        <v>DISTRIBUCION VOLUMEN X CRITERIO (Consumiciones)Gaseosas200-500MIL</v>
      </c>
      <c r="B1638" s="11" t="s">
        <v>47</v>
      </c>
      <c r="C1638" s="11" t="s">
        <v>121</v>
      </c>
      <c r="D1638" s="11" t="s">
        <v>157</v>
      </c>
      <c r="E1638" s="12">
        <v>10.7494646881026</v>
      </c>
      <c r="F1638" s="12">
        <v>9.9010962609456392</v>
      </c>
      <c r="G1638" s="12">
        <v>8.1463192215751796</v>
      </c>
      <c r="H1638" s="12">
        <v>7.0310285439146698</v>
      </c>
      <c r="I1638" s="12">
        <v>12.8844120063447</v>
      </c>
      <c r="J1638" s="12">
        <v>18.591566021971101</v>
      </c>
      <c r="K1638" s="12">
        <v>15.866876669962901</v>
      </c>
      <c r="L1638" s="12">
        <v>22.053826061025699</v>
      </c>
      <c r="M1638" s="12">
        <v>16.568745962885</v>
      </c>
      <c r="N1638" s="12"/>
      <c r="O1638" s="12"/>
    </row>
    <row r="1639" spans="1:15" x14ac:dyDescent="0.3">
      <c r="A1639" s="11" t="str">
        <f t="shared" si="25"/>
        <v>DISTRIBUCION VOLUMEN X CRITERIO (Consumiciones)Gaseosas&gt;500MIL</v>
      </c>
      <c r="B1639" s="11" t="s">
        <v>47</v>
      </c>
      <c r="C1639" s="11" t="s">
        <v>121</v>
      </c>
      <c r="D1639" s="11" t="s">
        <v>158</v>
      </c>
      <c r="E1639" s="12">
        <v>43.229467812701898</v>
      </c>
      <c r="F1639" s="12">
        <v>41.273967016358903</v>
      </c>
      <c r="G1639" s="12">
        <v>48.277812506335103</v>
      </c>
      <c r="H1639" s="12">
        <v>35.666930047655498</v>
      </c>
      <c r="I1639" s="12">
        <v>37.5503189794129</v>
      </c>
      <c r="J1639" s="12">
        <v>21.666876711282999</v>
      </c>
      <c r="K1639" s="12">
        <v>29.302865212992199</v>
      </c>
      <c r="L1639" s="12">
        <v>16.433878199824399</v>
      </c>
      <c r="M1639" s="12">
        <v>19.0438390343888</v>
      </c>
      <c r="N1639" s="12"/>
      <c r="O1639" s="12"/>
    </row>
    <row r="1640" spans="1:15" x14ac:dyDescent="0.3">
      <c r="A1640" s="11" t="str">
        <f t="shared" si="25"/>
        <v>DISTRIBUCION VOLUMEN X CRITERIO (Consumiciones)GaseosasDE 15 A 19 AÑOS</v>
      </c>
      <c r="B1640" s="11" t="s">
        <v>47</v>
      </c>
      <c r="C1640" s="11" t="s">
        <v>121</v>
      </c>
      <c r="D1640" s="11" t="s">
        <v>159</v>
      </c>
      <c r="E1640" s="12">
        <v>13.2543113678233</v>
      </c>
      <c r="F1640" s="12" t="s">
        <v>134</v>
      </c>
      <c r="G1640" s="12" t="s">
        <v>134</v>
      </c>
      <c r="H1640" s="12" t="s">
        <v>134</v>
      </c>
      <c r="I1640" s="12" t="s">
        <v>134</v>
      </c>
      <c r="J1640" s="12">
        <v>1.70738583519697</v>
      </c>
      <c r="K1640" s="12" t="s">
        <v>134</v>
      </c>
      <c r="L1640" s="12" t="s">
        <v>134</v>
      </c>
      <c r="M1640" s="12" t="s">
        <v>134</v>
      </c>
      <c r="N1640" s="12"/>
      <c r="O1640" s="12"/>
    </row>
    <row r="1641" spans="1:15" x14ac:dyDescent="0.3">
      <c r="A1641" s="11" t="str">
        <f t="shared" si="25"/>
        <v>DISTRIBUCION VOLUMEN X CRITERIO (Consumiciones)GaseosasDE 20 A 24 AÑOS</v>
      </c>
      <c r="B1641" s="11" t="s">
        <v>47</v>
      </c>
      <c r="C1641" s="11" t="s">
        <v>121</v>
      </c>
      <c r="D1641" s="11" t="s">
        <v>160</v>
      </c>
      <c r="E1641" s="12">
        <v>0.26303838136781998</v>
      </c>
      <c r="F1641" s="12" t="s">
        <v>134</v>
      </c>
      <c r="G1641" s="12">
        <v>1.90164573481805</v>
      </c>
      <c r="H1641" s="12" t="s">
        <v>134</v>
      </c>
      <c r="I1641" s="12" t="s">
        <v>134</v>
      </c>
      <c r="J1641" s="12" t="s">
        <v>134</v>
      </c>
      <c r="K1641" s="12" t="s">
        <v>134</v>
      </c>
      <c r="L1641" s="12" t="s">
        <v>134</v>
      </c>
      <c r="M1641" s="12" t="s">
        <v>134</v>
      </c>
      <c r="N1641" s="12"/>
      <c r="O1641" s="12"/>
    </row>
    <row r="1642" spans="1:15" x14ac:dyDescent="0.3">
      <c r="A1642" s="11" t="str">
        <f t="shared" si="25"/>
        <v>DISTRIBUCION VOLUMEN X CRITERIO (Consumiciones)GaseosasDE 25 A 34 AÑOS</v>
      </c>
      <c r="B1642" s="11" t="s">
        <v>47</v>
      </c>
      <c r="C1642" s="11" t="s">
        <v>121</v>
      </c>
      <c r="D1642" s="11" t="s">
        <v>161</v>
      </c>
      <c r="E1642" s="12">
        <v>0.85227596790632798</v>
      </c>
      <c r="F1642" s="12" t="s">
        <v>134</v>
      </c>
      <c r="G1642" s="12">
        <v>0.73687451625113698</v>
      </c>
      <c r="H1642" s="12">
        <v>1.26223209215042</v>
      </c>
      <c r="I1642" s="12">
        <v>1.06267435427576</v>
      </c>
      <c r="J1642" s="12">
        <v>2.6327034620401899</v>
      </c>
      <c r="K1642" s="12">
        <v>1.3641615055313301</v>
      </c>
      <c r="L1642" s="12">
        <v>2.3918985774191102</v>
      </c>
      <c r="M1642" s="12">
        <v>1.1094775214728301</v>
      </c>
      <c r="N1642" s="12"/>
      <c r="O1642" s="12"/>
    </row>
    <row r="1643" spans="1:15" x14ac:dyDescent="0.3">
      <c r="A1643" s="11" t="str">
        <f t="shared" si="25"/>
        <v>DISTRIBUCION VOLUMEN X CRITERIO (Consumiciones)GaseosasDE 35 A 49 AÑOS</v>
      </c>
      <c r="B1643" s="11" t="s">
        <v>47</v>
      </c>
      <c r="C1643" s="11" t="s">
        <v>121</v>
      </c>
      <c r="D1643" s="11" t="s">
        <v>162</v>
      </c>
      <c r="E1643" s="12">
        <v>11.162734069308501</v>
      </c>
      <c r="F1643" s="12">
        <v>11.776716455565801</v>
      </c>
      <c r="G1643" s="12">
        <v>4.81021092696668</v>
      </c>
      <c r="H1643" s="12">
        <v>9.4910645941875096</v>
      </c>
      <c r="I1643" s="12">
        <v>6.8696053330490603</v>
      </c>
      <c r="J1643" s="12">
        <v>8.5256352385389906</v>
      </c>
      <c r="K1643" s="12">
        <v>16.3420216242823</v>
      </c>
      <c r="L1643" s="12">
        <v>10.9339526797537</v>
      </c>
      <c r="M1643" s="12">
        <v>7.8421956569356999</v>
      </c>
      <c r="N1643" s="12"/>
      <c r="O1643" s="12"/>
    </row>
    <row r="1644" spans="1:15" x14ac:dyDescent="0.3">
      <c r="A1644" s="11" t="str">
        <f t="shared" si="25"/>
        <v>DISTRIBUCION VOLUMEN X CRITERIO (Consumiciones)GaseosasDE 50 A 59 AÑOS</v>
      </c>
      <c r="B1644" s="11" t="s">
        <v>47</v>
      </c>
      <c r="C1644" s="11" t="s">
        <v>121</v>
      </c>
      <c r="D1644" s="11" t="s">
        <v>163</v>
      </c>
      <c r="E1644" s="12">
        <v>18.114932183859501</v>
      </c>
      <c r="F1644" s="12">
        <v>14.112478327793999</v>
      </c>
      <c r="G1644" s="12">
        <v>16.428478613356798</v>
      </c>
      <c r="H1644" s="12">
        <v>16.867564631225498</v>
      </c>
      <c r="I1644" s="12">
        <v>17.2970450982302</v>
      </c>
      <c r="J1644" s="12">
        <v>20.558025936066901</v>
      </c>
      <c r="K1644" s="12">
        <v>16.370174474455101</v>
      </c>
      <c r="L1644" s="12">
        <v>17.632498085310399</v>
      </c>
      <c r="M1644" s="12">
        <v>23.0827227185701</v>
      </c>
      <c r="N1644" s="12"/>
      <c r="O1644" s="12"/>
    </row>
    <row r="1645" spans="1:15" x14ac:dyDescent="0.3">
      <c r="A1645" s="11" t="str">
        <f t="shared" si="25"/>
        <v>DISTRIBUCION VOLUMEN X CRITERIO (Consumiciones)GaseosasDE 60 A 75 AÑOS</v>
      </c>
      <c r="B1645" s="11" t="s">
        <v>47</v>
      </c>
      <c r="C1645" s="11" t="s">
        <v>121</v>
      </c>
      <c r="D1645" s="11" t="s">
        <v>164</v>
      </c>
      <c r="E1645" s="12">
        <v>56.3527104591479</v>
      </c>
      <c r="F1645" s="12">
        <v>74.110807623994404</v>
      </c>
      <c r="G1645" s="12">
        <v>76.122770933427205</v>
      </c>
      <c r="H1645" s="12">
        <v>72.379132818094305</v>
      </c>
      <c r="I1645" s="12">
        <v>74.770667494977701</v>
      </c>
      <c r="J1645" s="12">
        <v>66.576246498667302</v>
      </c>
      <c r="K1645" s="12">
        <v>65.923627840756197</v>
      </c>
      <c r="L1645" s="12">
        <v>69.041641258520002</v>
      </c>
      <c r="M1645" s="12">
        <v>67.965608191239099</v>
      </c>
      <c r="N1645" s="12"/>
      <c r="O1645" s="12"/>
    </row>
    <row r="1646" spans="1:15" x14ac:dyDescent="0.3">
      <c r="A1646" s="11" t="str">
        <f t="shared" si="25"/>
        <v>DISTRIBUCION VOLUMEN X CRITERIO (Consumiciones)GaseosasNIVEL ALTO</v>
      </c>
      <c r="B1646" s="11" t="s">
        <v>47</v>
      </c>
      <c r="C1646" s="11" t="s">
        <v>121</v>
      </c>
      <c r="D1646" s="11" t="s">
        <v>165</v>
      </c>
      <c r="E1646" s="12">
        <v>25.851686928597299</v>
      </c>
      <c r="F1646" s="12">
        <v>21.870538269950099</v>
      </c>
      <c r="G1646" s="12">
        <v>15.553076368595899</v>
      </c>
      <c r="H1646" s="12">
        <v>30.2702350675325</v>
      </c>
      <c r="I1646" s="12">
        <v>21.291724179760699</v>
      </c>
      <c r="J1646" s="12">
        <v>16.2188727511341</v>
      </c>
      <c r="K1646" s="12">
        <v>14.7972977145161</v>
      </c>
      <c r="L1646" s="12">
        <v>10.388944729056799</v>
      </c>
      <c r="M1646" s="12">
        <v>13.7025739849063</v>
      </c>
      <c r="N1646" s="12"/>
      <c r="O1646" s="12"/>
    </row>
    <row r="1647" spans="1:15" x14ac:dyDescent="0.3">
      <c r="A1647" s="11" t="str">
        <f t="shared" si="25"/>
        <v>DISTRIBUCION VOLUMEN X CRITERIO (Consumiciones)GaseosasNIVEL MEDIO ALTO</v>
      </c>
      <c r="B1647" s="11" t="s">
        <v>47</v>
      </c>
      <c r="C1647" s="11" t="s">
        <v>121</v>
      </c>
      <c r="D1647" s="11" t="s">
        <v>166</v>
      </c>
      <c r="E1647" s="12">
        <v>8.5242677841469892</v>
      </c>
      <c r="F1647" s="12">
        <v>4.03480745259077</v>
      </c>
      <c r="G1647" s="12">
        <v>4.4007196953458099</v>
      </c>
      <c r="H1647" s="12">
        <v>5.2514105286550299</v>
      </c>
      <c r="I1647" s="12">
        <v>7.0063299631119804</v>
      </c>
      <c r="J1647" s="12">
        <v>5.7200006301338497</v>
      </c>
      <c r="K1647" s="12">
        <v>7.3057991431089304</v>
      </c>
      <c r="L1647" s="12">
        <v>6.07032500306891</v>
      </c>
      <c r="M1647" s="12">
        <v>9.2989201510833102</v>
      </c>
      <c r="N1647" s="12"/>
      <c r="O1647" s="12"/>
    </row>
    <row r="1648" spans="1:15" x14ac:dyDescent="0.3">
      <c r="A1648" s="11" t="str">
        <f t="shared" si="25"/>
        <v>DISTRIBUCION VOLUMEN X CRITERIO (Consumiciones)GaseosasNIVEL MEDIO</v>
      </c>
      <c r="B1648" s="11" t="s">
        <v>47</v>
      </c>
      <c r="C1648" s="11" t="s">
        <v>121</v>
      </c>
      <c r="D1648" s="11" t="s">
        <v>167</v>
      </c>
      <c r="E1648" s="12">
        <v>12.967350926522199</v>
      </c>
      <c r="F1648" s="12">
        <v>16.228224879620299</v>
      </c>
      <c r="G1648" s="12">
        <v>16.2062823129286</v>
      </c>
      <c r="H1648" s="12">
        <v>16.897080792118299</v>
      </c>
      <c r="I1648" s="12">
        <v>18.253104788091399</v>
      </c>
      <c r="J1648" s="12">
        <v>22.494439371732302</v>
      </c>
      <c r="K1648" s="12">
        <v>28.339652250772499</v>
      </c>
      <c r="L1648" s="12">
        <v>25.013117296916899</v>
      </c>
      <c r="M1648" s="12">
        <v>16.246992470363701</v>
      </c>
      <c r="N1648" s="12"/>
      <c r="O1648" s="12"/>
    </row>
    <row r="1649" spans="1:15" x14ac:dyDescent="0.3">
      <c r="A1649" s="11" t="str">
        <f t="shared" si="25"/>
        <v>DISTRIBUCION VOLUMEN X CRITERIO (Consumiciones)GaseosasNIVEL MEDIO BAJO</v>
      </c>
      <c r="B1649" s="11" t="s">
        <v>47</v>
      </c>
      <c r="C1649" s="11" t="s">
        <v>121</v>
      </c>
      <c r="D1649" s="11" t="s">
        <v>168</v>
      </c>
      <c r="E1649" s="12">
        <v>36.849118104250202</v>
      </c>
      <c r="F1649" s="12">
        <v>35.488276425887904</v>
      </c>
      <c r="G1649" s="12">
        <v>49.855419532603499</v>
      </c>
      <c r="H1649" s="12">
        <v>28.033750833353899</v>
      </c>
      <c r="I1649" s="12">
        <v>28.044291362100001</v>
      </c>
      <c r="J1649" s="12">
        <v>18.972403166907299</v>
      </c>
      <c r="K1649" s="12">
        <v>29.566023572002599</v>
      </c>
      <c r="L1649" s="12">
        <v>28.363341292099999</v>
      </c>
      <c r="M1649" s="12">
        <v>25.379956802600599</v>
      </c>
      <c r="N1649" s="12"/>
      <c r="O1649" s="12"/>
    </row>
    <row r="1650" spans="1:15" x14ac:dyDescent="0.3">
      <c r="A1650" s="11" t="str">
        <f t="shared" si="25"/>
        <v>DISTRIBUCION VOLUMEN X CRITERIO (Consumiciones)GaseosasNIVEL BAJO</v>
      </c>
      <c r="B1650" s="11" t="s">
        <v>47</v>
      </c>
      <c r="C1650" s="11" t="s">
        <v>121</v>
      </c>
      <c r="D1650" s="11" t="s">
        <v>169</v>
      </c>
      <c r="E1650" s="12">
        <v>15.8075687813651</v>
      </c>
      <c r="F1650" s="12">
        <v>22.378148157242599</v>
      </c>
      <c r="G1650" s="12">
        <v>13.9844755040709</v>
      </c>
      <c r="H1650" s="12">
        <v>19.547507345860399</v>
      </c>
      <c r="I1650" s="12">
        <v>25.4045460309992</v>
      </c>
      <c r="J1650" s="12">
        <v>36.594296198051097</v>
      </c>
      <c r="K1650" s="12">
        <v>19.991218498402901</v>
      </c>
      <c r="L1650" s="12">
        <v>30.164257437953101</v>
      </c>
      <c r="M1650" s="12">
        <v>35.371560894433202</v>
      </c>
      <c r="N1650" s="12"/>
      <c r="O1650" s="12"/>
    </row>
    <row r="1651" spans="1:15" x14ac:dyDescent="0.3">
      <c r="A1651" s="11" t="str">
        <f t="shared" si="25"/>
        <v>DISTRIBUCION VOLUMEN X CRITERIO (Consumiciones)GaseosasHOMBRE</v>
      </c>
      <c r="B1651" s="11" t="s">
        <v>47</v>
      </c>
      <c r="C1651" s="11" t="s">
        <v>121</v>
      </c>
      <c r="D1651" s="11" t="s">
        <v>170</v>
      </c>
      <c r="E1651" s="12">
        <v>58.675883736497603</v>
      </c>
      <c r="F1651" s="12">
        <v>78.489279329638507</v>
      </c>
      <c r="G1651" s="12">
        <v>67.147549177464896</v>
      </c>
      <c r="H1651" s="12">
        <v>63.864385540383701</v>
      </c>
      <c r="I1651" s="12">
        <v>68.236708272144298</v>
      </c>
      <c r="J1651" s="12">
        <v>61.3618283091267</v>
      </c>
      <c r="K1651" s="12">
        <v>59.0089120553124</v>
      </c>
      <c r="L1651" s="12">
        <v>69.216377153829995</v>
      </c>
      <c r="M1651" s="12">
        <v>65.9352486561598</v>
      </c>
      <c r="N1651" s="12"/>
      <c r="O1651" s="12"/>
    </row>
    <row r="1652" spans="1:15" x14ac:dyDescent="0.3">
      <c r="A1652" s="11" t="str">
        <f t="shared" si="25"/>
        <v>DISTRIBUCION VOLUMEN X CRITERIO (Consumiciones)GaseosasMUJER</v>
      </c>
      <c r="B1652" s="11" t="s">
        <v>47</v>
      </c>
      <c r="C1652" s="11" t="s">
        <v>121</v>
      </c>
      <c r="D1652" s="11" t="s">
        <v>171</v>
      </c>
      <c r="E1652" s="12">
        <v>41.324116263502397</v>
      </c>
      <c r="F1652" s="12">
        <v>21.510720670361501</v>
      </c>
      <c r="G1652" s="12">
        <v>32.852427559386697</v>
      </c>
      <c r="H1652" s="12">
        <v>36.135614459616299</v>
      </c>
      <c r="I1652" s="12">
        <v>31.7632733481719</v>
      </c>
      <c r="J1652" s="12">
        <v>38.6381716908733</v>
      </c>
      <c r="K1652" s="12">
        <v>40.9910747128921</v>
      </c>
      <c r="L1652" s="12">
        <v>30.783622846170001</v>
      </c>
      <c r="M1652" s="12">
        <v>34.064772860775498</v>
      </c>
      <c r="N1652" s="12"/>
      <c r="O1652" s="12"/>
    </row>
    <row r="1653" spans="1:15" x14ac:dyDescent="0.3">
      <c r="A1653" s="11" t="str">
        <f t="shared" si="25"/>
        <v>DISTRIBUCION VOLUMEN X CRITERIO (Consumiciones)Bebidas Zumo+LecheT.ESPAÑA</v>
      </c>
      <c r="B1653" s="11" t="s">
        <v>47</v>
      </c>
      <c r="C1653" s="11" t="s">
        <v>122</v>
      </c>
      <c r="D1653" s="11" t="s">
        <v>142</v>
      </c>
      <c r="E1653" s="12">
        <v>100</v>
      </c>
      <c r="F1653" s="12">
        <v>100</v>
      </c>
      <c r="G1653" s="12">
        <v>100</v>
      </c>
      <c r="H1653" s="12">
        <v>100</v>
      </c>
      <c r="I1653" s="12">
        <v>100</v>
      </c>
      <c r="J1653" s="12">
        <v>100</v>
      </c>
      <c r="K1653" s="12">
        <v>100</v>
      </c>
      <c r="L1653" s="12">
        <v>100</v>
      </c>
      <c r="M1653" s="12">
        <v>100</v>
      </c>
      <c r="N1653" s="12"/>
      <c r="O1653" s="12"/>
    </row>
    <row r="1654" spans="1:15" x14ac:dyDescent="0.3">
      <c r="A1654" s="11" t="str">
        <f t="shared" si="25"/>
        <v>DISTRIBUCION VOLUMEN X CRITERIO (Consumiciones)Bebidas Zumo+LecheBCN AM</v>
      </c>
      <c r="B1654" s="11" t="s">
        <v>47</v>
      </c>
      <c r="C1654" s="11" t="s">
        <v>122</v>
      </c>
      <c r="D1654" s="11" t="s">
        <v>143</v>
      </c>
      <c r="E1654" s="12">
        <v>1.78191748765213</v>
      </c>
      <c r="F1654" s="12">
        <v>2.51609906431838</v>
      </c>
      <c r="G1654" s="12">
        <v>11.7766136646079</v>
      </c>
      <c r="H1654" s="12">
        <v>12.9801999952239</v>
      </c>
      <c r="I1654" s="12">
        <v>3.9178915109174102</v>
      </c>
      <c r="J1654" s="12">
        <v>11.8784852350205</v>
      </c>
      <c r="K1654" s="12">
        <v>11.5632619931365</v>
      </c>
      <c r="L1654" s="12">
        <v>3.8335037942891899</v>
      </c>
      <c r="M1654" s="12">
        <v>5.2388202615900399</v>
      </c>
      <c r="N1654" s="12"/>
      <c r="O1654" s="12"/>
    </row>
    <row r="1655" spans="1:15" x14ac:dyDescent="0.3">
      <c r="A1655" s="11" t="str">
        <f t="shared" si="25"/>
        <v>DISTRIBUCION VOLUMEN X CRITERIO (Consumiciones)Bebidas Zumo+LecheREST.CAT ARAGON</v>
      </c>
      <c r="B1655" s="11" t="s">
        <v>47</v>
      </c>
      <c r="C1655" s="11" t="s">
        <v>122</v>
      </c>
      <c r="D1655" s="11" t="s">
        <v>144</v>
      </c>
      <c r="E1655" s="12">
        <v>6.8792383061446198</v>
      </c>
      <c r="F1655" s="12">
        <v>3.4401124820596101</v>
      </c>
      <c r="G1655" s="12">
        <v>10.0939810544729</v>
      </c>
      <c r="H1655" s="12">
        <v>1.14636735429629</v>
      </c>
      <c r="I1655" s="12">
        <v>7.9449213751660102</v>
      </c>
      <c r="J1655" s="12">
        <v>1.56483030997426</v>
      </c>
      <c r="K1655" s="12">
        <v>5.24938679431345</v>
      </c>
      <c r="L1655" s="12">
        <v>19.463219676344899</v>
      </c>
      <c r="M1655" s="12">
        <v>2.4240199501428998</v>
      </c>
      <c r="N1655" s="12"/>
      <c r="O1655" s="12"/>
    </row>
    <row r="1656" spans="1:15" x14ac:dyDescent="0.3">
      <c r="A1656" s="11" t="str">
        <f t="shared" si="25"/>
        <v>DISTRIBUCION VOLUMEN X CRITERIO (Consumiciones)Bebidas Zumo+LecheLEVANTE</v>
      </c>
      <c r="B1656" s="11" t="s">
        <v>47</v>
      </c>
      <c r="C1656" s="11" t="s">
        <v>122</v>
      </c>
      <c r="D1656" s="11" t="s">
        <v>145</v>
      </c>
      <c r="E1656" s="12">
        <v>22.080898118242501</v>
      </c>
      <c r="F1656" s="12">
        <v>24.938620231194601</v>
      </c>
      <c r="G1656" s="12">
        <v>9.7420511169420507</v>
      </c>
      <c r="H1656" s="12">
        <v>10.7859838490876</v>
      </c>
      <c r="I1656" s="12">
        <v>11.749683193812199</v>
      </c>
      <c r="J1656" s="12">
        <v>1.5037194653903501</v>
      </c>
      <c r="K1656" s="12">
        <v>13.605599435989699</v>
      </c>
      <c r="L1656" s="12">
        <v>9.4851772548673292</v>
      </c>
      <c r="M1656" s="12">
        <v>6.5825750252617201</v>
      </c>
      <c r="N1656" s="12"/>
      <c r="O1656" s="12"/>
    </row>
    <row r="1657" spans="1:15" x14ac:dyDescent="0.3">
      <c r="A1657" s="11" t="str">
        <f t="shared" si="25"/>
        <v>DISTRIBUCION VOLUMEN X CRITERIO (Consumiciones)Bebidas Zumo+LecheANDALUCIA</v>
      </c>
      <c r="B1657" s="11" t="s">
        <v>47</v>
      </c>
      <c r="C1657" s="11" t="s">
        <v>122</v>
      </c>
      <c r="D1657" s="11" t="s">
        <v>146</v>
      </c>
      <c r="E1657" s="12">
        <v>20.5102589721422</v>
      </c>
      <c r="F1657" s="12">
        <v>14.934601028025901</v>
      </c>
      <c r="G1657" s="12">
        <v>14.757918553209199</v>
      </c>
      <c r="H1657" s="12">
        <v>15.3750353392685</v>
      </c>
      <c r="I1657" s="12">
        <v>20.1309921359728</v>
      </c>
      <c r="J1657" s="12">
        <v>11.9546242154694</v>
      </c>
      <c r="K1657" s="12">
        <v>18.403920738546901</v>
      </c>
      <c r="L1657" s="12">
        <v>17.4593039797115</v>
      </c>
      <c r="M1657" s="12">
        <v>15.409057342968801</v>
      </c>
      <c r="N1657" s="12"/>
      <c r="O1657" s="12"/>
    </row>
    <row r="1658" spans="1:15" x14ac:dyDescent="0.3">
      <c r="A1658" s="11" t="str">
        <f t="shared" si="25"/>
        <v>DISTRIBUCION VOLUMEN X CRITERIO (Consumiciones)Bebidas Zumo+LecheMDD AM</v>
      </c>
      <c r="B1658" s="11" t="s">
        <v>47</v>
      </c>
      <c r="C1658" s="11" t="s">
        <v>122</v>
      </c>
      <c r="D1658" s="11" t="s">
        <v>147</v>
      </c>
      <c r="E1658" s="12">
        <v>12.9322808687768</v>
      </c>
      <c r="F1658" s="12">
        <v>13.281686340828401</v>
      </c>
      <c r="G1658" s="12">
        <v>25.901918972124001</v>
      </c>
      <c r="H1658" s="12">
        <v>15.008308098335201</v>
      </c>
      <c r="I1658" s="12">
        <v>27.536582127676098</v>
      </c>
      <c r="J1658" s="12">
        <v>16.6628874678286</v>
      </c>
      <c r="K1658" s="12">
        <v>4.5981542994954898</v>
      </c>
      <c r="L1658" s="12">
        <v>4.0112976370922997</v>
      </c>
      <c r="M1658" s="12">
        <v>6.7813507787547804</v>
      </c>
      <c r="N1658" s="12"/>
      <c r="O1658" s="12"/>
    </row>
    <row r="1659" spans="1:15" x14ac:dyDescent="0.3">
      <c r="A1659" s="11" t="str">
        <f t="shared" si="25"/>
        <v>DISTRIBUCION VOLUMEN X CRITERIO (Consumiciones)Bebidas Zumo+LecheRTO CENTRO</v>
      </c>
      <c r="B1659" s="11" t="s">
        <v>47</v>
      </c>
      <c r="C1659" s="11" t="s">
        <v>122</v>
      </c>
      <c r="D1659" s="11" t="s">
        <v>148</v>
      </c>
      <c r="E1659" s="12">
        <v>9.3569506762671004</v>
      </c>
      <c r="F1659" s="12">
        <v>5.80849470410877</v>
      </c>
      <c r="G1659" s="12">
        <v>9.7957479107400296</v>
      </c>
      <c r="H1659" s="12">
        <v>6.0020205973048899</v>
      </c>
      <c r="I1659" s="12">
        <v>8.3714463784851407</v>
      </c>
      <c r="J1659" s="12">
        <v>18.311114372149699</v>
      </c>
      <c r="K1659" s="12">
        <v>28.254734670135601</v>
      </c>
      <c r="L1659" s="12">
        <v>13.969661628870901</v>
      </c>
      <c r="M1659" s="12">
        <v>9.0883507632371892</v>
      </c>
      <c r="N1659" s="12"/>
      <c r="O1659" s="12"/>
    </row>
    <row r="1660" spans="1:15" x14ac:dyDescent="0.3">
      <c r="A1660" s="11" t="str">
        <f t="shared" si="25"/>
        <v>DISTRIBUCION VOLUMEN X CRITERIO (Consumiciones)Bebidas Zumo+LecheNORTE-CENTRO</v>
      </c>
      <c r="B1660" s="11" t="s">
        <v>47</v>
      </c>
      <c r="C1660" s="11" t="s">
        <v>122</v>
      </c>
      <c r="D1660" s="11" t="s">
        <v>149</v>
      </c>
      <c r="E1660" s="12">
        <v>13.628719110136799</v>
      </c>
      <c r="F1660" s="12">
        <v>17.587386377543599</v>
      </c>
      <c r="G1660" s="12">
        <v>7.6752456069676702</v>
      </c>
      <c r="H1660" s="12">
        <v>19.336338166178901</v>
      </c>
      <c r="I1660" s="12">
        <v>13.40051579973</v>
      </c>
      <c r="J1660" s="12">
        <v>19.8563081342846</v>
      </c>
      <c r="K1660" s="12">
        <v>8.6429028976642304</v>
      </c>
      <c r="L1660" s="12">
        <v>15.786763154925699</v>
      </c>
      <c r="M1660" s="12">
        <v>25.4653314237571</v>
      </c>
      <c r="N1660" s="12"/>
      <c r="O1660" s="12"/>
    </row>
    <row r="1661" spans="1:15" x14ac:dyDescent="0.3">
      <c r="A1661" s="11" t="str">
        <f t="shared" si="25"/>
        <v>DISTRIBUCION VOLUMEN X CRITERIO (Consumiciones)Bebidas Zumo+LecheNOROESTE</v>
      </c>
      <c r="B1661" s="11" t="s">
        <v>47</v>
      </c>
      <c r="C1661" s="11" t="s">
        <v>122</v>
      </c>
      <c r="D1661" s="11" t="s">
        <v>150</v>
      </c>
      <c r="E1661" s="12">
        <v>12.8297427416869</v>
      </c>
      <c r="F1661" s="12">
        <v>17.4929907321903</v>
      </c>
      <c r="G1661" s="12">
        <v>10.256523120936301</v>
      </c>
      <c r="H1661" s="12">
        <v>19.365734274892102</v>
      </c>
      <c r="I1661" s="12">
        <v>6.9479688014823804</v>
      </c>
      <c r="J1661" s="12">
        <v>18.268035738474701</v>
      </c>
      <c r="K1661" s="12">
        <v>9.6820386151523898</v>
      </c>
      <c r="L1661" s="12">
        <v>15.9910710343914</v>
      </c>
      <c r="M1661" s="12">
        <v>29.010502669481699</v>
      </c>
      <c r="N1661" s="12"/>
      <c r="O1661" s="12"/>
    </row>
    <row r="1662" spans="1:15" x14ac:dyDescent="0.3">
      <c r="A1662" s="11" t="str">
        <f t="shared" si="25"/>
        <v>DISTRIBUCION VOLUMEN X CRITERIO (Consumiciones)Bebidas Zumo+Leche&lt;2MIL</v>
      </c>
      <c r="B1662" s="11" t="s">
        <v>47</v>
      </c>
      <c r="C1662" s="11" t="s">
        <v>122</v>
      </c>
      <c r="D1662" s="11" t="s">
        <v>151</v>
      </c>
      <c r="E1662" s="12">
        <v>3.9229808782432101</v>
      </c>
      <c r="F1662" s="12">
        <v>4.0726641336878799</v>
      </c>
      <c r="G1662" s="12">
        <v>1.4856503523187801</v>
      </c>
      <c r="H1662" s="12">
        <v>1.18246463569547</v>
      </c>
      <c r="I1662" s="12">
        <v>4.95891995223979</v>
      </c>
      <c r="J1662" s="12">
        <v>1.3454333544046599</v>
      </c>
      <c r="K1662" s="12">
        <v>3.59595148133271</v>
      </c>
      <c r="L1662" s="12">
        <v>16.202160561957001</v>
      </c>
      <c r="M1662" s="12">
        <v>10.540792547175799</v>
      </c>
      <c r="N1662" s="12"/>
      <c r="O1662" s="12"/>
    </row>
    <row r="1663" spans="1:15" x14ac:dyDescent="0.3">
      <c r="A1663" s="11" t="str">
        <f t="shared" si="25"/>
        <v>DISTRIBUCION VOLUMEN X CRITERIO (Consumiciones)Bebidas Zumo+Leche2-5MIL</v>
      </c>
      <c r="B1663" s="11" t="s">
        <v>47</v>
      </c>
      <c r="C1663" s="11" t="s">
        <v>122</v>
      </c>
      <c r="D1663" s="11" t="s">
        <v>152</v>
      </c>
      <c r="E1663" s="12">
        <v>3.4727929627125498</v>
      </c>
      <c r="F1663" s="12">
        <v>4.8701672211034603</v>
      </c>
      <c r="G1663" s="12">
        <v>2.22884311587609</v>
      </c>
      <c r="H1663" s="12">
        <v>2.7751274717266599</v>
      </c>
      <c r="I1663" s="12">
        <v>3.1958182024286801</v>
      </c>
      <c r="J1663" s="12">
        <v>1.3995306926446001</v>
      </c>
      <c r="K1663" s="12">
        <v>4.43923916382911</v>
      </c>
      <c r="L1663" s="12">
        <v>1.30530354313521</v>
      </c>
      <c r="M1663" s="12">
        <v>1.3615840172482601</v>
      </c>
      <c r="N1663" s="12"/>
      <c r="O1663" s="12"/>
    </row>
    <row r="1664" spans="1:15" x14ac:dyDescent="0.3">
      <c r="A1664" s="11" t="str">
        <f t="shared" si="25"/>
        <v>DISTRIBUCION VOLUMEN X CRITERIO (Consumiciones)Bebidas Zumo+Leche5-10MIL</v>
      </c>
      <c r="B1664" s="11" t="s">
        <v>47</v>
      </c>
      <c r="C1664" s="11" t="s">
        <v>122</v>
      </c>
      <c r="D1664" s="11" t="s">
        <v>153</v>
      </c>
      <c r="E1664" s="12">
        <v>8.1941221044924308</v>
      </c>
      <c r="F1664" s="12">
        <v>6.0761131384831</v>
      </c>
      <c r="G1664" s="12">
        <v>7.6266556338601399</v>
      </c>
      <c r="H1664" s="12">
        <v>9.9391047590728494</v>
      </c>
      <c r="I1664" s="12">
        <v>15.184598874626801</v>
      </c>
      <c r="J1664" s="12">
        <v>11.2819033051881</v>
      </c>
      <c r="K1664" s="12">
        <v>6.5632314370207903</v>
      </c>
      <c r="L1664" s="12">
        <v>10.4710731436925</v>
      </c>
      <c r="M1664" s="12">
        <v>17.411287311814998</v>
      </c>
      <c r="N1664" s="12"/>
      <c r="O1664" s="12"/>
    </row>
    <row r="1665" spans="1:15" x14ac:dyDescent="0.3">
      <c r="A1665" s="11" t="str">
        <f t="shared" si="25"/>
        <v>DISTRIBUCION VOLUMEN X CRITERIO (Consumiciones)Bebidas Zumo+Leche10-30MIL</v>
      </c>
      <c r="B1665" s="11" t="s">
        <v>47</v>
      </c>
      <c r="C1665" s="11" t="s">
        <v>122</v>
      </c>
      <c r="D1665" s="11" t="s">
        <v>154</v>
      </c>
      <c r="E1665" s="12">
        <v>19.825557319732798</v>
      </c>
      <c r="F1665" s="12">
        <v>11.8992821063406</v>
      </c>
      <c r="G1665" s="12">
        <v>9.7723083814592897</v>
      </c>
      <c r="H1665" s="12">
        <v>18.1269147720839</v>
      </c>
      <c r="I1665" s="12">
        <v>15.346501943622</v>
      </c>
      <c r="J1665" s="12">
        <v>19.135605273852001</v>
      </c>
      <c r="K1665" s="12">
        <v>8.5661514905551002</v>
      </c>
      <c r="L1665" s="12">
        <v>16.0104655668869</v>
      </c>
      <c r="M1665" s="12">
        <v>7.1244218557028498</v>
      </c>
      <c r="N1665" s="12"/>
      <c r="O1665" s="12"/>
    </row>
    <row r="1666" spans="1:15" x14ac:dyDescent="0.3">
      <c r="A1666" s="11" t="str">
        <f t="shared" si="25"/>
        <v>DISTRIBUCION VOLUMEN X CRITERIO (Consumiciones)Bebidas Zumo+Leche30-100MIL</v>
      </c>
      <c r="B1666" s="11" t="s">
        <v>47</v>
      </c>
      <c r="C1666" s="11" t="s">
        <v>122</v>
      </c>
      <c r="D1666" s="11" t="s">
        <v>155</v>
      </c>
      <c r="E1666" s="12">
        <v>16.3433481670777</v>
      </c>
      <c r="F1666" s="12">
        <v>21.507896552107798</v>
      </c>
      <c r="G1666" s="12">
        <v>26.2411674036561</v>
      </c>
      <c r="H1666" s="12">
        <v>7.5919487324468804</v>
      </c>
      <c r="I1666" s="12">
        <v>12.7735019908176</v>
      </c>
      <c r="J1666" s="12">
        <v>10.930769404434001</v>
      </c>
      <c r="K1666" s="12">
        <v>21.237211571101</v>
      </c>
      <c r="L1666" s="12">
        <v>14.787831295159901</v>
      </c>
      <c r="M1666" s="12">
        <v>17.919707429547898</v>
      </c>
      <c r="N1666" s="12"/>
      <c r="O1666" s="12"/>
    </row>
    <row r="1667" spans="1:15" x14ac:dyDescent="0.3">
      <c r="A1667" s="11" t="str">
        <f t="shared" si="25"/>
        <v>DISTRIBUCION VOLUMEN X CRITERIO (Consumiciones)Bebidas Zumo+Leche100-200MIL</v>
      </c>
      <c r="B1667" s="11" t="s">
        <v>47</v>
      </c>
      <c r="C1667" s="11" t="s">
        <v>122</v>
      </c>
      <c r="D1667" s="11" t="s">
        <v>156</v>
      </c>
      <c r="E1667" s="12">
        <v>6.4582465015677997</v>
      </c>
      <c r="F1667" s="12">
        <v>6.1488961793927501</v>
      </c>
      <c r="G1667" s="12">
        <v>6.6777150269624599</v>
      </c>
      <c r="H1667" s="12">
        <v>5.23427142561113</v>
      </c>
      <c r="I1667" s="12">
        <v>4.4162098908810501</v>
      </c>
      <c r="J1667" s="12">
        <v>5.1903869598591204</v>
      </c>
      <c r="K1667" s="12">
        <v>4.9307581750109897</v>
      </c>
      <c r="L1667" s="12">
        <v>3.9559474931202399</v>
      </c>
      <c r="M1667" s="12">
        <v>6.3526363014830203</v>
      </c>
      <c r="N1667" s="12"/>
      <c r="O1667" s="12"/>
    </row>
    <row r="1668" spans="1:15" x14ac:dyDescent="0.3">
      <c r="A1668" s="11" t="str">
        <f t="shared" ref="A1668:A1731" si="26">B1668&amp;C1668&amp;D1668</f>
        <v>DISTRIBUCION VOLUMEN X CRITERIO (Consumiciones)Bebidas Zumo+Leche200-500MIL</v>
      </c>
      <c r="B1668" s="11" t="s">
        <v>47</v>
      </c>
      <c r="C1668" s="11" t="s">
        <v>122</v>
      </c>
      <c r="D1668" s="11" t="s">
        <v>157</v>
      </c>
      <c r="E1668" s="12">
        <v>23.255656196905498</v>
      </c>
      <c r="F1668" s="12">
        <v>19.602314449104899</v>
      </c>
      <c r="G1668" s="12">
        <v>23.290140517930102</v>
      </c>
      <c r="H1668" s="12">
        <v>25.638483327183501</v>
      </c>
      <c r="I1668" s="12">
        <v>14.0241773955863</v>
      </c>
      <c r="J1668" s="12">
        <v>36.199365320359398</v>
      </c>
      <c r="K1668" s="12">
        <v>40.360339939565598</v>
      </c>
      <c r="L1668" s="12">
        <v>27.500122633781199</v>
      </c>
      <c r="M1668" s="12">
        <v>29.829548410770698</v>
      </c>
      <c r="N1668" s="12"/>
      <c r="O1668" s="12"/>
    </row>
    <row r="1669" spans="1:15" x14ac:dyDescent="0.3">
      <c r="A1669" s="11" t="str">
        <f t="shared" si="26"/>
        <v>DISTRIBUCION VOLUMEN X CRITERIO (Consumiciones)Bebidas Zumo+Leche&gt;500MIL</v>
      </c>
      <c r="B1669" s="11" t="s">
        <v>47</v>
      </c>
      <c r="C1669" s="11" t="s">
        <v>122</v>
      </c>
      <c r="D1669" s="11" t="s">
        <v>158</v>
      </c>
      <c r="E1669" s="12">
        <v>18.5273003557317</v>
      </c>
      <c r="F1669" s="12">
        <v>25.822671087326601</v>
      </c>
      <c r="G1669" s="12">
        <v>22.677513864888599</v>
      </c>
      <c r="H1669" s="12">
        <v>29.511674861782101</v>
      </c>
      <c r="I1669" s="12">
        <v>30.1002708676365</v>
      </c>
      <c r="J1669" s="12">
        <v>14.517005689258101</v>
      </c>
      <c r="K1669" s="12">
        <v>10.3071167415847</v>
      </c>
      <c r="L1669" s="12">
        <v>9.7670939227603402</v>
      </c>
      <c r="M1669" s="12">
        <v>9.4600244082549896</v>
      </c>
      <c r="N1669" s="12"/>
      <c r="O1669" s="12"/>
    </row>
    <row r="1670" spans="1:15" x14ac:dyDescent="0.3">
      <c r="A1670" s="11" t="str">
        <f t="shared" si="26"/>
        <v>DISTRIBUCION VOLUMEN X CRITERIO (Consumiciones)Bebidas Zumo+LecheDE 15 A 19 AÑOS</v>
      </c>
      <c r="B1670" s="11" t="s">
        <v>47</v>
      </c>
      <c r="C1670" s="11" t="s">
        <v>122</v>
      </c>
      <c r="D1670" s="11" t="s">
        <v>159</v>
      </c>
      <c r="E1670" s="12">
        <v>7.4987471550212303</v>
      </c>
      <c r="F1670" s="12">
        <v>14.836763331516099</v>
      </c>
      <c r="G1670" s="12">
        <v>16.355404649436199</v>
      </c>
      <c r="H1670" s="12" t="s">
        <v>134</v>
      </c>
      <c r="I1670" s="12">
        <v>18.799426947999699</v>
      </c>
      <c r="J1670" s="12">
        <v>11.166693005824699</v>
      </c>
      <c r="K1670" s="12">
        <v>21.986575309436201</v>
      </c>
      <c r="L1670" s="12" t="s">
        <v>134</v>
      </c>
      <c r="M1670" s="12">
        <v>12.192754016088999</v>
      </c>
      <c r="N1670" s="12"/>
      <c r="O1670" s="12"/>
    </row>
    <row r="1671" spans="1:15" x14ac:dyDescent="0.3">
      <c r="A1671" s="11" t="str">
        <f t="shared" si="26"/>
        <v>DISTRIBUCION VOLUMEN X CRITERIO (Consumiciones)Bebidas Zumo+LecheDE 20 A 24 AÑOS</v>
      </c>
      <c r="B1671" s="11" t="s">
        <v>47</v>
      </c>
      <c r="C1671" s="11" t="s">
        <v>122</v>
      </c>
      <c r="D1671" s="11" t="s">
        <v>160</v>
      </c>
      <c r="E1671" s="12">
        <v>8.6471338002545597</v>
      </c>
      <c r="F1671" s="12">
        <v>5.1436246258942404</v>
      </c>
      <c r="G1671" s="12">
        <v>3.39461466315981</v>
      </c>
      <c r="H1671" s="12">
        <v>10.757288748208</v>
      </c>
      <c r="I1671" s="12">
        <v>3.0699271643497399</v>
      </c>
      <c r="J1671" s="12">
        <v>13.045594493610899</v>
      </c>
      <c r="K1671" s="12">
        <v>4.7308361764410103</v>
      </c>
      <c r="L1671" s="12">
        <v>6.6199431960325503</v>
      </c>
      <c r="M1671" s="12">
        <v>8.8160216369961208</v>
      </c>
      <c r="N1671" s="12"/>
      <c r="O1671" s="12"/>
    </row>
    <row r="1672" spans="1:15" x14ac:dyDescent="0.3">
      <c r="A1672" s="11" t="str">
        <f t="shared" si="26"/>
        <v>DISTRIBUCION VOLUMEN X CRITERIO (Consumiciones)Bebidas Zumo+LecheDE 25 A 34 AÑOS</v>
      </c>
      <c r="B1672" s="11" t="s">
        <v>47</v>
      </c>
      <c r="C1672" s="11" t="s">
        <v>122</v>
      </c>
      <c r="D1672" s="11" t="s">
        <v>161</v>
      </c>
      <c r="E1672" s="12">
        <v>20.048018620618802</v>
      </c>
      <c r="F1672" s="12">
        <v>8.2159257796419691</v>
      </c>
      <c r="G1672" s="12">
        <v>5.9236372176796603</v>
      </c>
      <c r="H1672" s="12">
        <v>6.6982631182831298</v>
      </c>
      <c r="I1672" s="12">
        <v>7.4700098228664196</v>
      </c>
      <c r="J1672" s="12">
        <v>11.7131835011514</v>
      </c>
      <c r="K1672" s="12">
        <v>10.5616602971054</v>
      </c>
      <c r="L1672" s="12">
        <v>16.8904426588966</v>
      </c>
      <c r="M1672" s="12">
        <v>8.5421270598458694</v>
      </c>
      <c r="N1672" s="12"/>
      <c r="O1672" s="12"/>
    </row>
    <row r="1673" spans="1:15" x14ac:dyDescent="0.3">
      <c r="A1673" s="11" t="str">
        <f t="shared" si="26"/>
        <v>DISTRIBUCION VOLUMEN X CRITERIO (Consumiciones)Bebidas Zumo+LecheDE 35 A 49 AÑOS</v>
      </c>
      <c r="B1673" s="11" t="s">
        <v>47</v>
      </c>
      <c r="C1673" s="11" t="s">
        <v>122</v>
      </c>
      <c r="D1673" s="11" t="s">
        <v>162</v>
      </c>
      <c r="E1673" s="12">
        <v>34.868154049010997</v>
      </c>
      <c r="F1673" s="12">
        <v>32.018863831065502</v>
      </c>
      <c r="G1673" s="12">
        <v>24.801116553201901</v>
      </c>
      <c r="H1673" s="12">
        <v>39.929321462933999</v>
      </c>
      <c r="I1673" s="12">
        <v>31.883586462175799</v>
      </c>
      <c r="J1673" s="12">
        <v>29.518134510317399</v>
      </c>
      <c r="K1673" s="12">
        <v>23.1428965086582</v>
      </c>
      <c r="L1673" s="12">
        <v>32.288475122511102</v>
      </c>
      <c r="M1673" s="12">
        <v>21.764815418276601</v>
      </c>
      <c r="N1673" s="12"/>
      <c r="O1673" s="12"/>
    </row>
    <row r="1674" spans="1:15" x14ac:dyDescent="0.3">
      <c r="A1674" s="11" t="str">
        <f t="shared" si="26"/>
        <v>DISTRIBUCION VOLUMEN X CRITERIO (Consumiciones)Bebidas Zumo+LecheDE 50 A 59 AÑOS</v>
      </c>
      <c r="B1674" s="11" t="s">
        <v>47</v>
      </c>
      <c r="C1674" s="11" t="s">
        <v>122</v>
      </c>
      <c r="D1674" s="11" t="s">
        <v>163</v>
      </c>
      <c r="E1674" s="12">
        <v>14.5639404072004</v>
      </c>
      <c r="F1674" s="12">
        <v>17.606571466717099</v>
      </c>
      <c r="G1674" s="12">
        <v>16.412896562772701</v>
      </c>
      <c r="H1674" s="12">
        <v>7.2364437795569199</v>
      </c>
      <c r="I1674" s="12">
        <v>17.748375830720299</v>
      </c>
      <c r="J1674" s="12">
        <v>9.1554584142321804</v>
      </c>
      <c r="K1674" s="12">
        <v>12.8168183083356</v>
      </c>
      <c r="L1674" s="12">
        <v>23.428650439764699</v>
      </c>
      <c r="M1674" s="12">
        <v>28.821680993052698</v>
      </c>
      <c r="N1674" s="12"/>
      <c r="O1674" s="12"/>
    </row>
    <row r="1675" spans="1:15" x14ac:dyDescent="0.3">
      <c r="A1675" s="11" t="str">
        <f t="shared" si="26"/>
        <v>DISTRIBUCION VOLUMEN X CRITERIO (Consumiciones)Bebidas Zumo+LecheDE 60 A 75 AÑOS</v>
      </c>
      <c r="B1675" s="11" t="s">
        <v>47</v>
      </c>
      <c r="C1675" s="11" t="s">
        <v>122</v>
      </c>
      <c r="D1675" s="11" t="s">
        <v>164</v>
      </c>
      <c r="E1675" s="12">
        <v>14.374010454357601</v>
      </c>
      <c r="F1675" s="12">
        <v>22.178262090987001</v>
      </c>
      <c r="G1675" s="12">
        <v>33.112329835290801</v>
      </c>
      <c r="H1675" s="12">
        <v>35.378663632561</v>
      </c>
      <c r="I1675" s="12">
        <v>21.028670684323401</v>
      </c>
      <c r="J1675" s="12">
        <v>25.400936074863399</v>
      </c>
      <c r="K1675" s="12">
        <v>26.761212844457699</v>
      </c>
      <c r="L1675" s="12">
        <v>20.772488582794999</v>
      </c>
      <c r="M1675" s="12">
        <v>19.862610003733401</v>
      </c>
      <c r="N1675" s="12"/>
      <c r="O1675" s="12"/>
    </row>
    <row r="1676" spans="1:15" x14ac:dyDescent="0.3">
      <c r="A1676" s="11" t="str">
        <f t="shared" si="26"/>
        <v>DISTRIBUCION VOLUMEN X CRITERIO (Consumiciones)Bebidas Zumo+LecheNIVEL ALTO</v>
      </c>
      <c r="B1676" s="11" t="s">
        <v>47</v>
      </c>
      <c r="C1676" s="11" t="s">
        <v>122</v>
      </c>
      <c r="D1676" s="11" t="s">
        <v>165</v>
      </c>
      <c r="E1676" s="12">
        <v>31.465996867551102</v>
      </c>
      <c r="F1676" s="12">
        <v>27.280341507103799</v>
      </c>
      <c r="G1676" s="12">
        <v>23.674940753103101</v>
      </c>
      <c r="H1676" s="12">
        <v>21.942215385042001</v>
      </c>
      <c r="I1676" s="12">
        <v>26.688304613836099</v>
      </c>
      <c r="J1676" s="12">
        <v>10.0241285501422</v>
      </c>
      <c r="K1676" s="12">
        <v>10.8758938358314</v>
      </c>
      <c r="L1676" s="12">
        <v>21.228330610863399</v>
      </c>
      <c r="M1676" s="12">
        <v>27.454736561539601</v>
      </c>
      <c r="N1676" s="12"/>
      <c r="O1676" s="12"/>
    </row>
    <row r="1677" spans="1:15" x14ac:dyDescent="0.3">
      <c r="A1677" s="11" t="str">
        <f t="shared" si="26"/>
        <v>DISTRIBUCION VOLUMEN X CRITERIO (Consumiciones)Bebidas Zumo+LecheNIVEL MEDIO ALTO</v>
      </c>
      <c r="B1677" s="11" t="s">
        <v>47</v>
      </c>
      <c r="C1677" s="11" t="s">
        <v>122</v>
      </c>
      <c r="D1677" s="11" t="s">
        <v>166</v>
      </c>
      <c r="E1677" s="12">
        <v>6.1009669675139602</v>
      </c>
      <c r="F1677" s="12">
        <v>5.9644258797743701</v>
      </c>
      <c r="G1677" s="12">
        <v>26.602559217085499</v>
      </c>
      <c r="H1677" s="12">
        <v>18.866932536084601</v>
      </c>
      <c r="I1677" s="12">
        <v>22.3561646977561</v>
      </c>
      <c r="J1677" s="12">
        <v>17.0846502912358</v>
      </c>
      <c r="K1677" s="12">
        <v>10.8337652856969</v>
      </c>
      <c r="L1677" s="12">
        <v>22.188779990091199</v>
      </c>
      <c r="M1677" s="12">
        <v>15.9635144966231</v>
      </c>
      <c r="N1677" s="12"/>
      <c r="O1677" s="12"/>
    </row>
    <row r="1678" spans="1:15" x14ac:dyDescent="0.3">
      <c r="A1678" s="11" t="str">
        <f t="shared" si="26"/>
        <v>DISTRIBUCION VOLUMEN X CRITERIO (Consumiciones)Bebidas Zumo+LecheNIVEL MEDIO</v>
      </c>
      <c r="B1678" s="11" t="s">
        <v>47</v>
      </c>
      <c r="C1678" s="11" t="s">
        <v>122</v>
      </c>
      <c r="D1678" s="11" t="s">
        <v>167</v>
      </c>
      <c r="E1678" s="12">
        <v>20.8075589734433</v>
      </c>
      <c r="F1678" s="12">
        <v>25.3040408985214</v>
      </c>
      <c r="G1678" s="12">
        <v>23.463767236816</v>
      </c>
      <c r="H1678" s="12">
        <v>25.807549469198399</v>
      </c>
      <c r="I1678" s="12">
        <v>18.618107508119198</v>
      </c>
      <c r="J1678" s="12">
        <v>24.512229365151001</v>
      </c>
      <c r="K1678" s="12">
        <v>43.208231039791301</v>
      </c>
      <c r="L1678" s="12">
        <v>18.477133705159002</v>
      </c>
      <c r="M1678" s="12">
        <v>19.2170007055939</v>
      </c>
      <c r="N1678" s="12"/>
      <c r="O1678" s="12"/>
    </row>
    <row r="1679" spans="1:15" x14ac:dyDescent="0.3">
      <c r="A1679" s="11" t="str">
        <f t="shared" si="26"/>
        <v>DISTRIBUCION VOLUMEN X CRITERIO (Consumiciones)Bebidas Zumo+LecheNIVEL MEDIO BAJO</v>
      </c>
      <c r="B1679" s="11" t="s">
        <v>47</v>
      </c>
      <c r="C1679" s="11" t="s">
        <v>122</v>
      </c>
      <c r="D1679" s="11" t="s">
        <v>168</v>
      </c>
      <c r="E1679" s="12">
        <v>13.1352081068604</v>
      </c>
      <c r="F1679" s="12">
        <v>8.21493836294656</v>
      </c>
      <c r="G1679" s="12">
        <v>9.1775011626441998</v>
      </c>
      <c r="H1679" s="12">
        <v>10.5740868987799</v>
      </c>
      <c r="I1679" s="12">
        <v>11.988466622764401</v>
      </c>
      <c r="J1679" s="12">
        <v>14.1195336840204</v>
      </c>
      <c r="K1679" s="12">
        <v>8.5472733666783896</v>
      </c>
      <c r="L1679" s="12">
        <v>5.3973653358448699</v>
      </c>
      <c r="M1679" s="12">
        <v>10.5636764272303</v>
      </c>
      <c r="N1679" s="12"/>
      <c r="O1679" s="12"/>
    </row>
    <row r="1680" spans="1:15" x14ac:dyDescent="0.3">
      <c r="A1680" s="11" t="str">
        <f t="shared" si="26"/>
        <v>DISTRIBUCION VOLUMEN X CRITERIO (Consumiciones)Bebidas Zumo+LecheNIVEL BAJO</v>
      </c>
      <c r="B1680" s="11" t="s">
        <v>47</v>
      </c>
      <c r="C1680" s="11" t="s">
        <v>122</v>
      </c>
      <c r="D1680" s="11" t="s">
        <v>169</v>
      </c>
      <c r="E1680" s="12">
        <v>28.490273571094999</v>
      </c>
      <c r="F1680" s="12">
        <v>33.236251265562203</v>
      </c>
      <c r="G1680" s="12">
        <v>17.0812264457617</v>
      </c>
      <c r="H1680" s="12">
        <v>22.8092080075123</v>
      </c>
      <c r="I1680" s="12">
        <v>20.348952146717501</v>
      </c>
      <c r="J1680" s="12">
        <v>34.259458109450499</v>
      </c>
      <c r="K1680" s="12">
        <v>26.5348309163446</v>
      </c>
      <c r="L1680" s="12">
        <v>32.708391584379399</v>
      </c>
      <c r="M1680" s="12">
        <v>26.801080937006802</v>
      </c>
      <c r="N1680" s="12"/>
      <c r="O1680" s="12"/>
    </row>
    <row r="1681" spans="1:15" x14ac:dyDescent="0.3">
      <c r="A1681" s="11" t="str">
        <f t="shared" si="26"/>
        <v>DISTRIBUCION VOLUMEN X CRITERIO (Consumiciones)Bebidas Zumo+LecheHOMBRE</v>
      </c>
      <c r="B1681" s="11" t="s">
        <v>47</v>
      </c>
      <c r="C1681" s="11" t="s">
        <v>122</v>
      </c>
      <c r="D1681" s="11" t="s">
        <v>170</v>
      </c>
      <c r="E1681" s="12">
        <v>42.951245150693602</v>
      </c>
      <c r="F1681" s="12">
        <v>39.9082189227979</v>
      </c>
      <c r="G1681" s="12">
        <v>46.058628375362197</v>
      </c>
      <c r="H1681" s="12">
        <v>39.330067612590703</v>
      </c>
      <c r="I1681" s="12">
        <v>33.621228153826003</v>
      </c>
      <c r="J1681" s="12">
        <v>26.273514753691298</v>
      </c>
      <c r="K1681" s="12">
        <v>29.027432169589801</v>
      </c>
      <c r="L1681" s="12">
        <v>54.178396587837703</v>
      </c>
      <c r="M1681" s="12">
        <v>74.992355305326797</v>
      </c>
      <c r="N1681" s="12"/>
      <c r="O1681" s="12"/>
    </row>
    <row r="1682" spans="1:15" x14ac:dyDescent="0.3">
      <c r="A1682" s="11" t="str">
        <f t="shared" si="26"/>
        <v>DISTRIBUCION VOLUMEN X CRITERIO (Consumiciones)Bebidas Zumo+LecheMUJER</v>
      </c>
      <c r="B1682" s="11" t="s">
        <v>47</v>
      </c>
      <c r="C1682" s="11" t="s">
        <v>122</v>
      </c>
      <c r="D1682" s="11" t="s">
        <v>171</v>
      </c>
      <c r="E1682" s="12">
        <v>57.048750362842704</v>
      </c>
      <c r="F1682" s="12">
        <v>60.0917810772021</v>
      </c>
      <c r="G1682" s="12">
        <v>53.9413508862797</v>
      </c>
      <c r="H1682" s="12">
        <v>60.669924684026498</v>
      </c>
      <c r="I1682" s="12">
        <v>66.378758613754002</v>
      </c>
      <c r="J1682" s="12">
        <v>73.726478191177193</v>
      </c>
      <c r="K1682" s="12">
        <v>70.972578941725004</v>
      </c>
      <c r="L1682" s="12">
        <v>45.821603412162297</v>
      </c>
      <c r="M1682" s="12">
        <v>25.0076720786541</v>
      </c>
      <c r="N1682" s="12"/>
      <c r="O1682" s="12"/>
    </row>
    <row r="1683" spans="1:15" x14ac:dyDescent="0.3">
      <c r="A1683" s="11" t="str">
        <f t="shared" si="26"/>
        <v>DISTRIBUCION VOLUMEN X CRITERIO (Consumiciones)RestoT.ESPAÑA</v>
      </c>
      <c r="B1683" s="11" t="s">
        <v>47</v>
      </c>
      <c r="C1683" s="11" t="s">
        <v>123</v>
      </c>
      <c r="D1683" s="11" t="s">
        <v>142</v>
      </c>
      <c r="E1683" s="12">
        <v>100</v>
      </c>
      <c r="F1683" s="12">
        <v>100</v>
      </c>
      <c r="G1683" s="12">
        <v>100</v>
      </c>
      <c r="H1683" s="12">
        <v>100</v>
      </c>
      <c r="I1683" s="12">
        <v>100</v>
      </c>
      <c r="J1683" s="12">
        <v>100</v>
      </c>
      <c r="K1683" s="12">
        <v>100</v>
      </c>
      <c r="L1683" s="12">
        <v>100</v>
      </c>
      <c r="M1683" s="12">
        <v>100</v>
      </c>
      <c r="N1683" s="12"/>
      <c r="O1683" s="12"/>
    </row>
    <row r="1684" spans="1:15" x14ac:dyDescent="0.3">
      <c r="A1684" s="11" t="str">
        <f t="shared" si="26"/>
        <v>DISTRIBUCION VOLUMEN X CRITERIO (Consumiciones)RestoBCN AM</v>
      </c>
      <c r="B1684" s="11" t="s">
        <v>47</v>
      </c>
      <c r="C1684" s="11" t="s">
        <v>123</v>
      </c>
      <c r="D1684" s="11" t="s">
        <v>143</v>
      </c>
      <c r="E1684" s="12">
        <v>9.1704167326616197</v>
      </c>
      <c r="F1684" s="12">
        <v>8.5756731797060795</v>
      </c>
      <c r="G1684" s="12">
        <v>7.4112408554864198</v>
      </c>
      <c r="H1684" s="12">
        <v>6.6542048691751496</v>
      </c>
      <c r="I1684" s="12">
        <v>6.4972967250310996</v>
      </c>
      <c r="J1684" s="12">
        <v>5.67470920953481</v>
      </c>
      <c r="K1684" s="12">
        <v>3.4884531352830899</v>
      </c>
      <c r="L1684" s="12">
        <v>2.2081232109745899</v>
      </c>
      <c r="M1684" s="12">
        <v>3.5465748654714702</v>
      </c>
      <c r="N1684" s="12"/>
      <c r="O1684" s="12"/>
    </row>
    <row r="1685" spans="1:15" x14ac:dyDescent="0.3">
      <c r="A1685" s="11" t="str">
        <f t="shared" si="26"/>
        <v>DISTRIBUCION VOLUMEN X CRITERIO (Consumiciones)RestoREST.CAT ARAGON</v>
      </c>
      <c r="B1685" s="11" t="s">
        <v>47</v>
      </c>
      <c r="C1685" s="11" t="s">
        <v>123</v>
      </c>
      <c r="D1685" s="11" t="s">
        <v>144</v>
      </c>
      <c r="E1685" s="12">
        <v>13.475865172230399</v>
      </c>
      <c r="F1685" s="12">
        <v>10.525309229997299</v>
      </c>
      <c r="G1685" s="12">
        <v>15.5199259956836</v>
      </c>
      <c r="H1685" s="12">
        <v>11.317311988146001</v>
      </c>
      <c r="I1685" s="12">
        <v>10.2797113619357</v>
      </c>
      <c r="J1685" s="12">
        <v>6.9728779918466897</v>
      </c>
      <c r="K1685" s="12">
        <v>5.8990383345427304</v>
      </c>
      <c r="L1685" s="12">
        <v>7.7374804315330996</v>
      </c>
      <c r="M1685" s="12">
        <v>6.2287836199428899</v>
      </c>
      <c r="N1685" s="12"/>
      <c r="O1685" s="12"/>
    </row>
    <row r="1686" spans="1:15" x14ac:dyDescent="0.3">
      <c r="A1686" s="11" t="str">
        <f t="shared" si="26"/>
        <v>DISTRIBUCION VOLUMEN X CRITERIO (Consumiciones)RestoLEVANTE</v>
      </c>
      <c r="B1686" s="11" t="s">
        <v>47</v>
      </c>
      <c r="C1686" s="11" t="s">
        <v>123</v>
      </c>
      <c r="D1686" s="11" t="s">
        <v>145</v>
      </c>
      <c r="E1686" s="12">
        <v>9.0781756338707105</v>
      </c>
      <c r="F1686" s="12">
        <v>10.288629207600399</v>
      </c>
      <c r="G1686" s="12">
        <v>10.355493305320699</v>
      </c>
      <c r="H1686" s="12">
        <v>11.3460502738517</v>
      </c>
      <c r="I1686" s="12">
        <v>8.4254307554973806</v>
      </c>
      <c r="J1686" s="12">
        <v>3.5734824460130801</v>
      </c>
      <c r="K1686" s="12">
        <v>6.8508327328721697</v>
      </c>
      <c r="L1686" s="12">
        <v>9.6804089185522706</v>
      </c>
      <c r="M1686" s="12">
        <v>10.224889362373</v>
      </c>
      <c r="N1686" s="12"/>
      <c r="O1686" s="12"/>
    </row>
    <row r="1687" spans="1:15" x14ac:dyDescent="0.3">
      <c r="A1687" s="11" t="str">
        <f t="shared" si="26"/>
        <v>DISTRIBUCION VOLUMEN X CRITERIO (Consumiciones)RestoANDALUCIA</v>
      </c>
      <c r="B1687" s="11" t="s">
        <v>47</v>
      </c>
      <c r="C1687" s="11" t="s">
        <v>123</v>
      </c>
      <c r="D1687" s="11" t="s">
        <v>146</v>
      </c>
      <c r="E1687" s="12">
        <v>31.494726097664199</v>
      </c>
      <c r="F1687" s="12">
        <v>29.336571673732401</v>
      </c>
      <c r="G1687" s="12">
        <v>30.282619932592901</v>
      </c>
      <c r="H1687" s="12">
        <v>34.689251272645897</v>
      </c>
      <c r="I1687" s="12">
        <v>40.046572844057003</v>
      </c>
      <c r="J1687" s="12">
        <v>44.640010546242401</v>
      </c>
      <c r="K1687" s="12">
        <v>49.9599323716632</v>
      </c>
      <c r="L1687" s="12">
        <v>45.517893425022102</v>
      </c>
      <c r="M1687" s="12">
        <v>42.499831382243002</v>
      </c>
      <c r="N1687" s="12"/>
      <c r="O1687" s="12"/>
    </row>
    <row r="1688" spans="1:15" x14ac:dyDescent="0.3">
      <c r="A1688" s="11" t="str">
        <f t="shared" si="26"/>
        <v>DISTRIBUCION VOLUMEN X CRITERIO (Consumiciones)RestoMDD AM</v>
      </c>
      <c r="B1688" s="11" t="s">
        <v>47</v>
      </c>
      <c r="C1688" s="11" t="s">
        <v>123</v>
      </c>
      <c r="D1688" s="11" t="s">
        <v>147</v>
      </c>
      <c r="E1688" s="12">
        <v>15.0406339103966</v>
      </c>
      <c r="F1688" s="12">
        <v>16.271860615624</v>
      </c>
      <c r="G1688" s="12">
        <v>14.496726425442199</v>
      </c>
      <c r="H1688" s="12">
        <v>14.867637882654501</v>
      </c>
      <c r="I1688" s="12">
        <v>11.862119742930201</v>
      </c>
      <c r="J1688" s="12">
        <v>14.1338600415413</v>
      </c>
      <c r="K1688" s="12">
        <v>15.390828531880601</v>
      </c>
      <c r="L1688" s="12">
        <v>19.656415367207099</v>
      </c>
      <c r="M1688" s="12">
        <v>10.590271852455</v>
      </c>
      <c r="N1688" s="12"/>
      <c r="O1688" s="12"/>
    </row>
    <row r="1689" spans="1:15" x14ac:dyDescent="0.3">
      <c r="A1689" s="11" t="str">
        <f t="shared" si="26"/>
        <v>DISTRIBUCION VOLUMEN X CRITERIO (Consumiciones)RestoRTO CENTRO</v>
      </c>
      <c r="B1689" s="11" t="s">
        <v>47</v>
      </c>
      <c r="C1689" s="11" t="s">
        <v>123</v>
      </c>
      <c r="D1689" s="11" t="s">
        <v>148</v>
      </c>
      <c r="E1689" s="12">
        <v>8.0795038145943892</v>
      </c>
      <c r="F1689" s="12">
        <v>9.0458700252328796</v>
      </c>
      <c r="G1689" s="12">
        <v>10.1506330022423</v>
      </c>
      <c r="H1689" s="12">
        <v>8.2183810801303903</v>
      </c>
      <c r="I1689" s="12">
        <v>8.9212116254057303</v>
      </c>
      <c r="J1689" s="12">
        <v>11.968161504355701</v>
      </c>
      <c r="K1689" s="12">
        <v>6.9631026088666399</v>
      </c>
      <c r="L1689" s="12">
        <v>6.7104331064052296</v>
      </c>
      <c r="M1689" s="12">
        <v>15.5791024497113</v>
      </c>
      <c r="N1689" s="12"/>
      <c r="O1689" s="12"/>
    </row>
    <row r="1690" spans="1:15" x14ac:dyDescent="0.3">
      <c r="A1690" s="11" t="str">
        <f t="shared" si="26"/>
        <v>DISTRIBUCION VOLUMEN X CRITERIO (Consumiciones)RestoNORTE-CENTRO</v>
      </c>
      <c r="B1690" s="11" t="s">
        <v>47</v>
      </c>
      <c r="C1690" s="11" t="s">
        <v>123</v>
      </c>
      <c r="D1690" s="11" t="s">
        <v>149</v>
      </c>
      <c r="E1690" s="12">
        <v>6.6540163405222099</v>
      </c>
      <c r="F1690" s="12">
        <v>9.6190926344723309</v>
      </c>
      <c r="G1690" s="12">
        <v>4.7544373228822501</v>
      </c>
      <c r="H1690" s="12">
        <v>5.7920829866039201</v>
      </c>
      <c r="I1690" s="12">
        <v>5.96693029713167</v>
      </c>
      <c r="J1690" s="12">
        <v>3.9849944896836802</v>
      </c>
      <c r="K1690" s="12">
        <v>5.9181730461045401</v>
      </c>
      <c r="L1690" s="12">
        <v>5.79957680027871</v>
      </c>
      <c r="M1690" s="12">
        <v>4.8465700304080803</v>
      </c>
      <c r="N1690" s="12"/>
      <c r="O1690" s="12"/>
    </row>
    <row r="1691" spans="1:15" x14ac:dyDescent="0.3">
      <c r="A1691" s="11" t="str">
        <f t="shared" si="26"/>
        <v>DISTRIBUCION VOLUMEN X CRITERIO (Consumiciones)RestoNOROESTE</v>
      </c>
      <c r="B1691" s="11" t="s">
        <v>47</v>
      </c>
      <c r="C1691" s="11" t="s">
        <v>123</v>
      </c>
      <c r="D1691" s="11" t="s">
        <v>150</v>
      </c>
      <c r="E1691" s="12">
        <v>7.0066726502088201</v>
      </c>
      <c r="F1691" s="12">
        <v>6.3369810717064601</v>
      </c>
      <c r="G1691" s="12">
        <v>7.0289427343754003</v>
      </c>
      <c r="H1691" s="12">
        <v>7.1150956599530604</v>
      </c>
      <c r="I1691" s="12">
        <v>8.00072664801122</v>
      </c>
      <c r="J1691" s="12">
        <v>9.0518966191712291</v>
      </c>
      <c r="K1691" s="12">
        <v>5.5296477142240903</v>
      </c>
      <c r="L1691" s="12">
        <v>2.6896633427596601</v>
      </c>
      <c r="M1691" s="12">
        <v>6.4839896424003403</v>
      </c>
      <c r="N1691" s="12"/>
      <c r="O1691" s="12"/>
    </row>
    <row r="1692" spans="1:15" x14ac:dyDescent="0.3">
      <c r="A1692" s="11" t="str">
        <f t="shared" si="26"/>
        <v>DISTRIBUCION VOLUMEN X CRITERIO (Consumiciones)Resto&lt;2MIL</v>
      </c>
      <c r="B1692" s="11" t="s">
        <v>47</v>
      </c>
      <c r="C1692" s="11" t="s">
        <v>123</v>
      </c>
      <c r="D1692" s="11" t="s">
        <v>151</v>
      </c>
      <c r="E1692" s="12">
        <v>5.0586293961694997</v>
      </c>
      <c r="F1692" s="12">
        <v>4.4449225197972604</v>
      </c>
      <c r="G1692" s="12">
        <v>5.3618773375555202</v>
      </c>
      <c r="H1692" s="12">
        <v>1.9379404620010401</v>
      </c>
      <c r="I1692" s="12">
        <v>4.4488678005904596</v>
      </c>
      <c r="J1692" s="12">
        <v>3.7611872055771101</v>
      </c>
      <c r="K1692" s="12">
        <v>3.25106885854651</v>
      </c>
      <c r="L1692" s="12">
        <v>5.4167216513262799</v>
      </c>
      <c r="M1692" s="12">
        <v>3.1689137522204698</v>
      </c>
      <c r="N1692" s="12"/>
      <c r="O1692" s="12"/>
    </row>
    <row r="1693" spans="1:15" x14ac:dyDescent="0.3">
      <c r="A1693" s="11" t="str">
        <f t="shared" si="26"/>
        <v>DISTRIBUCION VOLUMEN X CRITERIO (Consumiciones)Resto2-5MIL</v>
      </c>
      <c r="B1693" s="11" t="s">
        <v>47</v>
      </c>
      <c r="C1693" s="11" t="s">
        <v>123</v>
      </c>
      <c r="D1693" s="11" t="s">
        <v>152</v>
      </c>
      <c r="E1693" s="12">
        <v>4.6709862733954202</v>
      </c>
      <c r="F1693" s="12">
        <v>3.5703459158370801</v>
      </c>
      <c r="G1693" s="12">
        <v>6.1619656381603596</v>
      </c>
      <c r="H1693" s="12">
        <v>3.5476607707988301</v>
      </c>
      <c r="I1693" s="12">
        <v>3.8851203179927198</v>
      </c>
      <c r="J1693" s="12">
        <v>6.8401881922610501</v>
      </c>
      <c r="K1693" s="12">
        <v>8.2364833377852893</v>
      </c>
      <c r="L1693" s="12">
        <v>4.3932648582043399</v>
      </c>
      <c r="M1693" s="12">
        <v>2.82809155578525</v>
      </c>
      <c r="N1693" s="12"/>
      <c r="O1693" s="12"/>
    </row>
    <row r="1694" spans="1:15" x14ac:dyDescent="0.3">
      <c r="A1694" s="11" t="str">
        <f t="shared" si="26"/>
        <v>DISTRIBUCION VOLUMEN X CRITERIO (Consumiciones)Resto5-10MIL</v>
      </c>
      <c r="B1694" s="11" t="s">
        <v>47</v>
      </c>
      <c r="C1694" s="11" t="s">
        <v>123</v>
      </c>
      <c r="D1694" s="11" t="s">
        <v>153</v>
      </c>
      <c r="E1694" s="12">
        <v>8.7783842986884792</v>
      </c>
      <c r="F1694" s="12">
        <v>13.425388491772001</v>
      </c>
      <c r="G1694" s="12">
        <v>12.749983869552899</v>
      </c>
      <c r="H1694" s="12">
        <v>10.2149286426871</v>
      </c>
      <c r="I1694" s="12">
        <v>17.7848544418164</v>
      </c>
      <c r="J1694" s="12">
        <v>6.1539303228070397</v>
      </c>
      <c r="K1694" s="12">
        <v>10.489686735136001</v>
      </c>
      <c r="L1694" s="12">
        <v>18.8345060245646</v>
      </c>
      <c r="M1694" s="12">
        <v>9.8928332577600706</v>
      </c>
      <c r="N1694" s="12"/>
      <c r="O1694" s="12"/>
    </row>
    <row r="1695" spans="1:15" x14ac:dyDescent="0.3">
      <c r="A1695" s="11" t="str">
        <f t="shared" si="26"/>
        <v>DISTRIBUCION VOLUMEN X CRITERIO (Consumiciones)Resto10-30MIL</v>
      </c>
      <c r="B1695" s="11" t="s">
        <v>47</v>
      </c>
      <c r="C1695" s="11" t="s">
        <v>123</v>
      </c>
      <c r="D1695" s="11" t="s">
        <v>154</v>
      </c>
      <c r="E1695" s="12">
        <v>26.5158738128242</v>
      </c>
      <c r="F1695" s="12">
        <v>22.1906354758252</v>
      </c>
      <c r="G1695" s="12">
        <v>21.901435356055199</v>
      </c>
      <c r="H1695" s="12">
        <v>26.201795715839001</v>
      </c>
      <c r="I1695" s="12">
        <v>22.208369926396799</v>
      </c>
      <c r="J1695" s="12">
        <v>20.650181567485301</v>
      </c>
      <c r="K1695" s="12">
        <v>13.0910596711728</v>
      </c>
      <c r="L1695" s="12">
        <v>15.3828322105668</v>
      </c>
      <c r="M1695" s="12">
        <v>27.006185630679202</v>
      </c>
      <c r="N1695" s="12"/>
      <c r="O1695" s="12"/>
    </row>
    <row r="1696" spans="1:15" x14ac:dyDescent="0.3">
      <c r="A1696" s="11" t="str">
        <f t="shared" si="26"/>
        <v>DISTRIBUCION VOLUMEN X CRITERIO (Consumiciones)Resto30-100MIL</v>
      </c>
      <c r="B1696" s="11" t="s">
        <v>47</v>
      </c>
      <c r="C1696" s="11" t="s">
        <v>123</v>
      </c>
      <c r="D1696" s="11" t="s">
        <v>155</v>
      </c>
      <c r="E1696" s="12">
        <v>21.269515094986101</v>
      </c>
      <c r="F1696" s="12">
        <v>21.771529752252398</v>
      </c>
      <c r="G1696" s="12">
        <v>24.846702755370401</v>
      </c>
      <c r="H1696" s="12">
        <v>23.380500987745101</v>
      </c>
      <c r="I1696" s="12">
        <v>21.044722538359601</v>
      </c>
      <c r="J1696" s="12">
        <v>31.340397853658502</v>
      </c>
      <c r="K1696" s="12">
        <v>38.745841562158603</v>
      </c>
      <c r="L1696" s="12">
        <v>29.056457843699999</v>
      </c>
      <c r="M1696" s="12">
        <v>29.265724520028499</v>
      </c>
      <c r="N1696" s="12"/>
      <c r="O1696" s="12"/>
    </row>
    <row r="1697" spans="1:15" x14ac:dyDescent="0.3">
      <c r="A1697" s="11" t="str">
        <f t="shared" si="26"/>
        <v>DISTRIBUCION VOLUMEN X CRITERIO (Consumiciones)Resto100-200MIL</v>
      </c>
      <c r="B1697" s="11" t="s">
        <v>47</v>
      </c>
      <c r="C1697" s="11" t="s">
        <v>123</v>
      </c>
      <c r="D1697" s="11" t="s">
        <v>156</v>
      </c>
      <c r="E1697" s="12">
        <v>8.6376606351595608</v>
      </c>
      <c r="F1697" s="12">
        <v>9.1445036685839796</v>
      </c>
      <c r="G1697" s="12">
        <v>5.2229358283691401</v>
      </c>
      <c r="H1697" s="12">
        <v>8.4831907183450497</v>
      </c>
      <c r="I1697" s="12">
        <v>8.1455702141686803</v>
      </c>
      <c r="J1697" s="12">
        <v>5.4290036923767904</v>
      </c>
      <c r="K1697" s="12">
        <v>8.5292037425834604</v>
      </c>
      <c r="L1697" s="12">
        <v>7.11305304785028</v>
      </c>
      <c r="M1697" s="12">
        <v>9.6124026283242099</v>
      </c>
      <c r="N1697" s="12"/>
      <c r="O1697" s="12"/>
    </row>
    <row r="1698" spans="1:15" x14ac:dyDescent="0.3">
      <c r="A1698" s="11" t="str">
        <f t="shared" si="26"/>
        <v>DISTRIBUCION VOLUMEN X CRITERIO (Consumiciones)Resto200-500MIL</v>
      </c>
      <c r="B1698" s="11" t="s">
        <v>47</v>
      </c>
      <c r="C1698" s="11" t="s">
        <v>123</v>
      </c>
      <c r="D1698" s="11" t="s">
        <v>157</v>
      </c>
      <c r="E1698" s="12">
        <v>11.3923088363529</v>
      </c>
      <c r="F1698" s="12">
        <v>11.443349646230701</v>
      </c>
      <c r="G1698" s="12">
        <v>8.7431010621446301</v>
      </c>
      <c r="H1698" s="12">
        <v>13.559175834646</v>
      </c>
      <c r="I1698" s="12">
        <v>11.454195911040999</v>
      </c>
      <c r="J1698" s="12">
        <v>9.7220204540843902</v>
      </c>
      <c r="K1698" s="12">
        <v>7.9188070087908704</v>
      </c>
      <c r="L1698" s="12">
        <v>3.7250723840997599</v>
      </c>
      <c r="M1698" s="12">
        <v>8.4435433213553797</v>
      </c>
      <c r="N1698" s="12"/>
      <c r="O1698" s="12"/>
    </row>
    <row r="1699" spans="1:15" x14ac:dyDescent="0.3">
      <c r="A1699" s="11" t="str">
        <f t="shared" si="26"/>
        <v>DISTRIBUCION VOLUMEN X CRITERIO (Consumiciones)Resto&gt;500MIL</v>
      </c>
      <c r="B1699" s="11" t="s">
        <v>47</v>
      </c>
      <c r="C1699" s="11" t="s">
        <v>123</v>
      </c>
      <c r="D1699" s="11" t="s">
        <v>158</v>
      </c>
      <c r="E1699" s="12">
        <v>13.676652004572899</v>
      </c>
      <c r="F1699" s="12">
        <v>14.009315076462199</v>
      </c>
      <c r="G1699" s="12">
        <v>15.012016276889799</v>
      </c>
      <c r="H1699" s="12">
        <v>12.674822347326501</v>
      </c>
      <c r="I1699" s="12">
        <v>11.028288743933601</v>
      </c>
      <c r="J1699" s="12">
        <v>16.103091903685002</v>
      </c>
      <c r="K1699" s="12">
        <v>9.7378434335351294</v>
      </c>
      <c r="L1699" s="12">
        <v>16.078094678321499</v>
      </c>
      <c r="M1699" s="12">
        <v>9.7823083811557705</v>
      </c>
      <c r="N1699" s="12"/>
      <c r="O1699" s="12"/>
    </row>
    <row r="1700" spans="1:15" x14ac:dyDescent="0.3">
      <c r="A1700" s="11" t="str">
        <f t="shared" si="26"/>
        <v>DISTRIBUCION VOLUMEN X CRITERIO (Consumiciones)RestoDE 15 A 19 AÑOS</v>
      </c>
      <c r="B1700" s="11" t="s">
        <v>47</v>
      </c>
      <c r="C1700" s="11" t="s">
        <v>123</v>
      </c>
      <c r="D1700" s="11" t="s">
        <v>159</v>
      </c>
      <c r="E1700" s="12">
        <v>7.94415291642468</v>
      </c>
      <c r="F1700" s="12">
        <v>5.6481068070593903</v>
      </c>
      <c r="G1700" s="12">
        <v>6.4636463220043199</v>
      </c>
      <c r="H1700" s="12">
        <v>4.1569818181235902</v>
      </c>
      <c r="I1700" s="12">
        <v>7.5350752032569197</v>
      </c>
      <c r="J1700" s="12">
        <v>6.3857152290458403</v>
      </c>
      <c r="K1700" s="12">
        <v>2.1027093005631499</v>
      </c>
      <c r="L1700" s="12" t="s">
        <v>134</v>
      </c>
      <c r="M1700" s="12">
        <v>0.77934527959668298</v>
      </c>
      <c r="N1700" s="12"/>
      <c r="O1700" s="12"/>
    </row>
    <row r="1701" spans="1:15" x14ac:dyDescent="0.3">
      <c r="A1701" s="11" t="str">
        <f t="shared" si="26"/>
        <v>DISTRIBUCION VOLUMEN X CRITERIO (Consumiciones)RestoDE 20 A 24 AÑOS</v>
      </c>
      <c r="B1701" s="11" t="s">
        <v>47</v>
      </c>
      <c r="C1701" s="11" t="s">
        <v>123</v>
      </c>
      <c r="D1701" s="11" t="s">
        <v>160</v>
      </c>
      <c r="E1701" s="12">
        <v>8.8481129240024607</v>
      </c>
      <c r="F1701" s="12">
        <v>10.2635563085828</v>
      </c>
      <c r="G1701" s="12">
        <v>6.3045834393593099</v>
      </c>
      <c r="H1701" s="12">
        <v>7.3735587488170298</v>
      </c>
      <c r="I1701" s="12">
        <v>6.1588423679100703</v>
      </c>
      <c r="J1701" s="12">
        <v>3.1230978204511799</v>
      </c>
      <c r="K1701" s="12">
        <v>11.024772148471</v>
      </c>
      <c r="L1701" s="12">
        <v>10.535198412987601</v>
      </c>
      <c r="M1701" s="12">
        <v>8.9912097328607192</v>
      </c>
      <c r="N1701" s="12"/>
      <c r="O1701" s="12"/>
    </row>
    <row r="1702" spans="1:15" x14ac:dyDescent="0.3">
      <c r="A1702" s="11" t="str">
        <f t="shared" si="26"/>
        <v>DISTRIBUCION VOLUMEN X CRITERIO (Consumiciones)RestoDE 25 A 34 AÑOS</v>
      </c>
      <c r="B1702" s="11" t="s">
        <v>47</v>
      </c>
      <c r="C1702" s="11" t="s">
        <v>123</v>
      </c>
      <c r="D1702" s="11" t="s">
        <v>161</v>
      </c>
      <c r="E1702" s="12">
        <v>12.611588402694499</v>
      </c>
      <c r="F1702" s="12">
        <v>14.439742871894101</v>
      </c>
      <c r="G1702" s="12">
        <v>16.139219170365799</v>
      </c>
      <c r="H1702" s="12">
        <v>15.1570864374401</v>
      </c>
      <c r="I1702" s="12">
        <v>11.4016270178317</v>
      </c>
      <c r="J1702" s="12">
        <v>17.142495135116601</v>
      </c>
      <c r="K1702" s="12">
        <v>15.3814349225578</v>
      </c>
      <c r="L1702" s="12">
        <v>15.375802270036599</v>
      </c>
      <c r="M1702" s="12">
        <v>17.976389857255899</v>
      </c>
      <c r="N1702" s="12"/>
      <c r="O1702" s="12"/>
    </row>
    <row r="1703" spans="1:15" x14ac:dyDescent="0.3">
      <c r="A1703" s="11" t="str">
        <f t="shared" si="26"/>
        <v>DISTRIBUCION VOLUMEN X CRITERIO (Consumiciones)RestoDE 35 A 49 AÑOS</v>
      </c>
      <c r="B1703" s="11" t="s">
        <v>47</v>
      </c>
      <c r="C1703" s="11" t="s">
        <v>123</v>
      </c>
      <c r="D1703" s="11" t="s">
        <v>162</v>
      </c>
      <c r="E1703" s="12">
        <v>30.626073819794598</v>
      </c>
      <c r="F1703" s="12">
        <v>32.200714083144902</v>
      </c>
      <c r="G1703" s="12">
        <v>31.440909278740602</v>
      </c>
      <c r="H1703" s="12">
        <v>34.421650006752202</v>
      </c>
      <c r="I1703" s="12">
        <v>31.560392389926101</v>
      </c>
      <c r="J1703" s="12">
        <v>32.285387899807802</v>
      </c>
      <c r="K1703" s="12">
        <v>33.326096251865103</v>
      </c>
      <c r="L1703" s="12">
        <v>38.151298353104899</v>
      </c>
      <c r="M1703" s="12">
        <v>35.864986746238003</v>
      </c>
      <c r="N1703" s="12"/>
      <c r="O1703" s="12"/>
    </row>
    <row r="1704" spans="1:15" x14ac:dyDescent="0.3">
      <c r="A1704" s="11" t="str">
        <f t="shared" si="26"/>
        <v>DISTRIBUCION VOLUMEN X CRITERIO (Consumiciones)RestoDE 50 A 59 AÑOS</v>
      </c>
      <c r="B1704" s="11" t="s">
        <v>47</v>
      </c>
      <c r="C1704" s="11" t="s">
        <v>123</v>
      </c>
      <c r="D1704" s="11" t="s">
        <v>163</v>
      </c>
      <c r="E1704" s="12">
        <v>23.475206085407301</v>
      </c>
      <c r="F1704" s="12">
        <v>20.864527810702501</v>
      </c>
      <c r="G1704" s="12">
        <v>18.3052881042846</v>
      </c>
      <c r="H1704" s="12">
        <v>19.7504295530353</v>
      </c>
      <c r="I1704" s="12">
        <v>23.031171274786001</v>
      </c>
      <c r="J1704" s="12">
        <v>23.4158883528624</v>
      </c>
      <c r="K1704" s="12">
        <v>13.593311241636</v>
      </c>
      <c r="L1704" s="12">
        <v>14.989142047707</v>
      </c>
      <c r="M1704" s="12">
        <v>16.8488144749609</v>
      </c>
      <c r="N1704" s="12"/>
      <c r="O1704" s="12"/>
    </row>
    <row r="1705" spans="1:15" x14ac:dyDescent="0.3">
      <c r="A1705" s="11" t="str">
        <f t="shared" si="26"/>
        <v>DISTRIBUCION VOLUMEN X CRITERIO (Consumiciones)RestoDE 60 A 75 AÑOS</v>
      </c>
      <c r="B1705" s="11" t="s">
        <v>47</v>
      </c>
      <c r="C1705" s="11" t="s">
        <v>123</v>
      </c>
      <c r="D1705" s="11" t="s">
        <v>164</v>
      </c>
      <c r="E1705" s="12">
        <v>16.494876203825498</v>
      </c>
      <c r="F1705" s="12">
        <v>16.583344846893901</v>
      </c>
      <c r="G1705" s="12">
        <v>21.346381233874101</v>
      </c>
      <c r="H1705" s="12">
        <v>19.140301442412099</v>
      </c>
      <c r="I1705" s="12">
        <v>20.312882121812201</v>
      </c>
      <c r="J1705" s="12">
        <v>17.647410794975499</v>
      </c>
      <c r="K1705" s="12">
        <v>24.571676134906902</v>
      </c>
      <c r="L1705" s="12">
        <v>20.948548121629599</v>
      </c>
      <c r="M1705" s="12">
        <v>19.5392631525913</v>
      </c>
      <c r="N1705" s="12"/>
      <c r="O1705" s="12"/>
    </row>
    <row r="1706" spans="1:15" x14ac:dyDescent="0.3">
      <c r="A1706" s="11" t="str">
        <f t="shared" si="26"/>
        <v>DISTRIBUCION VOLUMEN X CRITERIO (Consumiciones)RestoNIVEL ALTO</v>
      </c>
      <c r="B1706" s="11" t="s">
        <v>47</v>
      </c>
      <c r="C1706" s="11" t="s">
        <v>123</v>
      </c>
      <c r="D1706" s="11" t="s">
        <v>165</v>
      </c>
      <c r="E1706" s="12">
        <v>24.191171066157501</v>
      </c>
      <c r="F1706" s="12">
        <v>24.759487779870401</v>
      </c>
      <c r="G1706" s="12">
        <v>20.822971786579298</v>
      </c>
      <c r="H1706" s="12">
        <v>23.2077189839756</v>
      </c>
      <c r="I1706" s="12">
        <v>24.929108508759501</v>
      </c>
      <c r="J1706" s="12">
        <v>30.749245683823901</v>
      </c>
      <c r="K1706" s="12">
        <v>20.993812789745199</v>
      </c>
      <c r="L1706" s="12">
        <v>25.5615789057527</v>
      </c>
      <c r="M1706" s="12">
        <v>25.215089217077299</v>
      </c>
      <c r="N1706" s="12"/>
      <c r="O1706" s="12"/>
    </row>
    <row r="1707" spans="1:15" x14ac:dyDescent="0.3">
      <c r="A1707" s="11" t="str">
        <f t="shared" si="26"/>
        <v>DISTRIBUCION VOLUMEN X CRITERIO (Consumiciones)RestoNIVEL MEDIO ALTO</v>
      </c>
      <c r="B1707" s="11" t="s">
        <v>47</v>
      </c>
      <c r="C1707" s="11" t="s">
        <v>123</v>
      </c>
      <c r="D1707" s="11" t="s">
        <v>166</v>
      </c>
      <c r="E1707" s="12">
        <v>15.0957004419332</v>
      </c>
      <c r="F1707" s="12">
        <v>16.2842370872389</v>
      </c>
      <c r="G1707" s="12">
        <v>16.5768363879688</v>
      </c>
      <c r="H1707" s="12">
        <v>13.7787269430503</v>
      </c>
      <c r="I1707" s="12">
        <v>9.9989509320102901</v>
      </c>
      <c r="J1707" s="12">
        <v>10.4133595431932</v>
      </c>
      <c r="K1707" s="12">
        <v>8.9409517717971596</v>
      </c>
      <c r="L1707" s="12">
        <v>11.2683294567462</v>
      </c>
      <c r="M1707" s="12">
        <v>10.754755427053899</v>
      </c>
      <c r="N1707" s="12"/>
      <c r="O1707" s="12"/>
    </row>
    <row r="1708" spans="1:15" x14ac:dyDescent="0.3">
      <c r="A1708" s="11" t="str">
        <f t="shared" si="26"/>
        <v>DISTRIBUCION VOLUMEN X CRITERIO (Consumiciones)RestoNIVEL MEDIO</v>
      </c>
      <c r="B1708" s="11" t="s">
        <v>47</v>
      </c>
      <c r="C1708" s="11" t="s">
        <v>123</v>
      </c>
      <c r="D1708" s="11" t="s">
        <v>167</v>
      </c>
      <c r="E1708" s="12">
        <v>28.6327399136424</v>
      </c>
      <c r="F1708" s="12">
        <v>28.006835419105698</v>
      </c>
      <c r="G1708" s="12">
        <v>27.994807808441301</v>
      </c>
      <c r="H1708" s="12">
        <v>22.752576917882902</v>
      </c>
      <c r="I1708" s="12">
        <v>23.472034879104498</v>
      </c>
      <c r="J1708" s="12">
        <v>24.575450569375501</v>
      </c>
      <c r="K1708" s="12">
        <v>29.516754596971101</v>
      </c>
      <c r="L1708" s="12">
        <v>21.9866584952041</v>
      </c>
      <c r="M1708" s="12">
        <v>30.383192994602599</v>
      </c>
      <c r="N1708" s="12"/>
      <c r="O1708" s="12"/>
    </row>
    <row r="1709" spans="1:15" x14ac:dyDescent="0.3">
      <c r="A1709" s="11" t="str">
        <f t="shared" si="26"/>
        <v>DISTRIBUCION VOLUMEN X CRITERIO (Consumiciones)RestoNIVEL MEDIO BAJO</v>
      </c>
      <c r="B1709" s="11" t="s">
        <v>47</v>
      </c>
      <c r="C1709" s="11" t="s">
        <v>123</v>
      </c>
      <c r="D1709" s="11" t="s">
        <v>168</v>
      </c>
      <c r="E1709" s="12">
        <v>14.6682567567614</v>
      </c>
      <c r="F1709" s="12">
        <v>14.933543728503</v>
      </c>
      <c r="G1709" s="12">
        <v>15.403395295999101</v>
      </c>
      <c r="H1709" s="12">
        <v>14.0974955950464</v>
      </c>
      <c r="I1709" s="12">
        <v>18.429978320865601</v>
      </c>
      <c r="J1709" s="12">
        <v>10.2877557982283</v>
      </c>
      <c r="K1709" s="12">
        <v>13.3476817772878</v>
      </c>
      <c r="L1709" s="12">
        <v>18.105510636799298</v>
      </c>
      <c r="M1709" s="12">
        <v>16.671298576134799</v>
      </c>
      <c r="N1709" s="12"/>
      <c r="O1709" s="12"/>
    </row>
    <row r="1710" spans="1:15" x14ac:dyDescent="0.3">
      <c r="A1710" s="11" t="str">
        <f t="shared" si="26"/>
        <v>DISTRIBUCION VOLUMEN X CRITERIO (Consumiciones)RestoNIVEL BAJO</v>
      </c>
      <c r="B1710" s="11" t="s">
        <v>47</v>
      </c>
      <c r="C1710" s="11" t="s">
        <v>123</v>
      </c>
      <c r="D1710" s="11" t="s">
        <v>169</v>
      </c>
      <c r="E1710" s="12">
        <v>17.412142173654502</v>
      </c>
      <c r="F1710" s="12">
        <v>16.015888713559601</v>
      </c>
      <c r="G1710" s="12">
        <v>19.202010469928901</v>
      </c>
      <c r="H1710" s="12">
        <v>26.1634975732055</v>
      </c>
      <c r="I1710" s="12">
        <v>23.169917734783098</v>
      </c>
      <c r="J1710" s="12">
        <v>23.974178869897599</v>
      </c>
      <c r="K1710" s="12">
        <v>27.200799064198801</v>
      </c>
      <c r="L1710" s="12">
        <v>23.077931950715399</v>
      </c>
      <c r="M1710" s="12">
        <v>16.975673942827601</v>
      </c>
      <c r="N1710" s="12"/>
      <c r="O1710" s="12"/>
    </row>
    <row r="1711" spans="1:15" x14ac:dyDescent="0.3">
      <c r="A1711" s="11" t="str">
        <f t="shared" si="26"/>
        <v>DISTRIBUCION VOLUMEN X CRITERIO (Consumiciones)RestoHOMBRE</v>
      </c>
      <c r="B1711" s="11" t="s">
        <v>47</v>
      </c>
      <c r="C1711" s="11" t="s">
        <v>123</v>
      </c>
      <c r="D1711" s="11" t="s">
        <v>170</v>
      </c>
      <c r="E1711" s="12">
        <v>44.610826484524097</v>
      </c>
      <c r="F1711" s="12">
        <v>45.225765166995103</v>
      </c>
      <c r="G1711" s="12">
        <v>46.587370113652597</v>
      </c>
      <c r="H1711" s="12">
        <v>42.100905330727798</v>
      </c>
      <c r="I1711" s="12">
        <v>38.008219303332197</v>
      </c>
      <c r="J1711" s="12">
        <v>53.639597898284499</v>
      </c>
      <c r="K1711" s="12">
        <v>52.052842654501198</v>
      </c>
      <c r="L1711" s="12">
        <v>51.247470368328401</v>
      </c>
      <c r="M1711" s="12">
        <v>50.763310238795199</v>
      </c>
      <c r="N1711" s="12"/>
      <c r="O1711" s="12"/>
    </row>
    <row r="1712" spans="1:15" x14ac:dyDescent="0.3">
      <c r="A1712" s="11" t="str">
        <f t="shared" si="26"/>
        <v>DISTRIBUCION VOLUMEN X CRITERIO (Consumiciones)RestoMUJER</v>
      </c>
      <c r="B1712" s="11" t="s">
        <v>47</v>
      </c>
      <c r="C1712" s="11" t="s">
        <v>123</v>
      </c>
      <c r="D1712" s="11" t="s">
        <v>171</v>
      </c>
      <c r="E1712" s="12">
        <v>55.389173515475903</v>
      </c>
      <c r="F1712" s="12">
        <v>54.774220289559999</v>
      </c>
      <c r="G1712" s="12">
        <v>53.412651635264901</v>
      </c>
      <c r="H1712" s="12">
        <v>57.899105344712602</v>
      </c>
      <c r="I1712" s="12">
        <v>61.991785508906297</v>
      </c>
      <c r="J1712" s="12">
        <v>46.360402101715501</v>
      </c>
      <c r="K1712" s="12">
        <v>47.947157345498802</v>
      </c>
      <c r="L1712" s="12">
        <v>48.752529631671599</v>
      </c>
      <c r="M1712" s="12">
        <v>49.236699918901003</v>
      </c>
      <c r="N1712" s="12"/>
      <c r="O1712" s="12"/>
    </row>
    <row r="1713" spans="1:15" x14ac:dyDescent="0.3">
      <c r="A1713" s="11" t="str">
        <f t="shared" si="26"/>
        <v>DISTRIBUCION VOLUMEN X CRITERIO (kg ó litros)TOTAL BEBIDAST.ESPAÑA</v>
      </c>
      <c r="B1713" s="11" t="s">
        <v>50</v>
      </c>
      <c r="C1713" s="11" t="s">
        <v>46</v>
      </c>
      <c r="D1713" s="11" t="s">
        <v>142</v>
      </c>
      <c r="E1713" s="12">
        <v>100</v>
      </c>
      <c r="F1713" s="12">
        <v>100</v>
      </c>
      <c r="G1713" s="12">
        <v>100</v>
      </c>
      <c r="H1713" s="12">
        <v>100</v>
      </c>
      <c r="I1713" s="12">
        <v>100</v>
      </c>
      <c r="J1713" s="12">
        <v>100</v>
      </c>
      <c r="K1713" s="12">
        <v>100</v>
      </c>
      <c r="L1713" s="12">
        <v>100</v>
      </c>
      <c r="M1713" s="12">
        <v>100</v>
      </c>
      <c r="N1713" s="12"/>
      <c r="O1713" s="12"/>
    </row>
    <row r="1714" spans="1:15" x14ac:dyDescent="0.3">
      <c r="A1714" s="11" t="str">
        <f t="shared" si="26"/>
        <v>DISTRIBUCION VOLUMEN X CRITERIO (kg ó litros)TOTAL BEBIDASBCN AM</v>
      </c>
      <c r="B1714" s="11" t="s">
        <v>50</v>
      </c>
      <c r="C1714" s="11" t="s">
        <v>46</v>
      </c>
      <c r="D1714" s="11" t="s">
        <v>143</v>
      </c>
      <c r="E1714" s="12">
        <v>10.040969011639101</v>
      </c>
      <c r="F1714" s="12">
        <v>9.5174372881760707</v>
      </c>
      <c r="G1714" s="12">
        <v>10.179136291680599</v>
      </c>
      <c r="H1714" s="12">
        <v>9.4964180359683397</v>
      </c>
      <c r="I1714" s="12">
        <v>9.0078451958721804</v>
      </c>
      <c r="J1714" s="12">
        <v>9.2933671756977994</v>
      </c>
      <c r="K1714" s="12">
        <v>9.0022852481373192</v>
      </c>
      <c r="L1714" s="12">
        <v>9.3372831163807195</v>
      </c>
      <c r="M1714" s="12">
        <v>9.5672465398449997</v>
      </c>
      <c r="N1714" s="12"/>
      <c r="O1714" s="12"/>
    </row>
    <row r="1715" spans="1:15" x14ac:dyDescent="0.3">
      <c r="A1715" s="11" t="str">
        <f t="shared" si="26"/>
        <v>DISTRIBUCION VOLUMEN X CRITERIO (kg ó litros)TOTAL BEBIDASREST.CAT ARAGON</v>
      </c>
      <c r="B1715" s="11" t="s">
        <v>50</v>
      </c>
      <c r="C1715" s="11" t="s">
        <v>46</v>
      </c>
      <c r="D1715" s="11" t="s">
        <v>144</v>
      </c>
      <c r="E1715" s="12">
        <v>13.1014215880084</v>
      </c>
      <c r="F1715" s="12">
        <v>12.535403995450199</v>
      </c>
      <c r="G1715" s="12">
        <v>13.529402752983399</v>
      </c>
      <c r="H1715" s="12">
        <v>14.3924383083307</v>
      </c>
      <c r="I1715" s="12">
        <v>16.074674477842599</v>
      </c>
      <c r="J1715" s="12">
        <v>16.495451253844301</v>
      </c>
      <c r="K1715" s="12">
        <v>16.985340274442802</v>
      </c>
      <c r="L1715" s="12">
        <v>16.350756643171501</v>
      </c>
      <c r="M1715" s="12">
        <v>17.607309207585001</v>
      </c>
      <c r="N1715" s="12"/>
      <c r="O1715" s="12"/>
    </row>
    <row r="1716" spans="1:15" x14ac:dyDescent="0.3">
      <c r="A1716" s="11" t="str">
        <f t="shared" si="26"/>
        <v>DISTRIBUCION VOLUMEN X CRITERIO (kg ó litros)TOTAL BEBIDASLEVANTE</v>
      </c>
      <c r="B1716" s="11" t="s">
        <v>50</v>
      </c>
      <c r="C1716" s="11" t="s">
        <v>46</v>
      </c>
      <c r="D1716" s="11" t="s">
        <v>145</v>
      </c>
      <c r="E1716" s="12">
        <v>14.6551256519754</v>
      </c>
      <c r="F1716" s="12">
        <v>15.606302478039799</v>
      </c>
      <c r="G1716" s="12">
        <v>14.4588560182486</v>
      </c>
      <c r="H1716" s="12">
        <v>13.461902331722399</v>
      </c>
      <c r="I1716" s="12">
        <v>13.5336941993476</v>
      </c>
      <c r="J1716" s="12">
        <v>13.507763154417299</v>
      </c>
      <c r="K1716" s="12">
        <v>14.226232023119</v>
      </c>
      <c r="L1716" s="12">
        <v>13.551728260556899</v>
      </c>
      <c r="M1716" s="12">
        <v>13.5713985624936</v>
      </c>
      <c r="N1716" s="12"/>
      <c r="O1716" s="12"/>
    </row>
    <row r="1717" spans="1:15" x14ac:dyDescent="0.3">
      <c r="A1717" s="11" t="str">
        <f t="shared" si="26"/>
        <v>DISTRIBUCION VOLUMEN X CRITERIO (kg ó litros)TOTAL BEBIDASANDALUCIA</v>
      </c>
      <c r="B1717" s="11" t="s">
        <v>50</v>
      </c>
      <c r="C1717" s="11" t="s">
        <v>46</v>
      </c>
      <c r="D1717" s="11" t="s">
        <v>146</v>
      </c>
      <c r="E1717" s="12">
        <v>18.652145447700502</v>
      </c>
      <c r="F1717" s="12">
        <v>19.199928257936001</v>
      </c>
      <c r="G1717" s="12">
        <v>19.158286116364401</v>
      </c>
      <c r="H1717" s="12">
        <v>20.2795642973276</v>
      </c>
      <c r="I1717" s="12">
        <v>19.559141061803299</v>
      </c>
      <c r="J1717" s="12">
        <v>19.479523126793101</v>
      </c>
      <c r="K1717" s="12">
        <v>18.599055160898001</v>
      </c>
      <c r="L1717" s="12">
        <v>19.0182461805286</v>
      </c>
      <c r="M1717" s="12">
        <v>18.551635798901401</v>
      </c>
      <c r="N1717" s="12"/>
      <c r="O1717" s="12"/>
    </row>
    <row r="1718" spans="1:15" x14ac:dyDescent="0.3">
      <c r="A1718" s="11" t="str">
        <f t="shared" si="26"/>
        <v>DISTRIBUCION VOLUMEN X CRITERIO (kg ó litros)TOTAL BEBIDASMDD AM</v>
      </c>
      <c r="B1718" s="11" t="s">
        <v>50</v>
      </c>
      <c r="C1718" s="11" t="s">
        <v>46</v>
      </c>
      <c r="D1718" s="11" t="s">
        <v>147</v>
      </c>
      <c r="E1718" s="12">
        <v>13.0381403359725</v>
      </c>
      <c r="F1718" s="12">
        <v>12.629798618473201</v>
      </c>
      <c r="G1718" s="12">
        <v>12.7756570582732</v>
      </c>
      <c r="H1718" s="12">
        <v>12.5345995632134</v>
      </c>
      <c r="I1718" s="12">
        <v>12.6044821109578</v>
      </c>
      <c r="J1718" s="12">
        <v>12.202900797602901</v>
      </c>
      <c r="K1718" s="12">
        <v>11.551213740416999</v>
      </c>
      <c r="L1718" s="12">
        <v>12.797893364656501</v>
      </c>
      <c r="M1718" s="12">
        <v>12.104399534633799</v>
      </c>
      <c r="N1718" s="12"/>
      <c r="O1718" s="12"/>
    </row>
    <row r="1719" spans="1:15" x14ac:dyDescent="0.3">
      <c r="A1719" s="11" t="str">
        <f t="shared" si="26"/>
        <v>DISTRIBUCION VOLUMEN X CRITERIO (kg ó litros)TOTAL BEBIDASRTO CENTRO</v>
      </c>
      <c r="B1719" s="11" t="s">
        <v>50</v>
      </c>
      <c r="C1719" s="11" t="s">
        <v>46</v>
      </c>
      <c r="D1719" s="11" t="s">
        <v>148</v>
      </c>
      <c r="E1719" s="12">
        <v>9.0537743564384598</v>
      </c>
      <c r="F1719" s="12">
        <v>9.1009396772851403</v>
      </c>
      <c r="G1719" s="12">
        <v>8.6515282989848892</v>
      </c>
      <c r="H1719" s="12">
        <v>9.0841006398107709</v>
      </c>
      <c r="I1719" s="12">
        <v>8.8545935012148593</v>
      </c>
      <c r="J1719" s="12">
        <v>8.9744454249652392</v>
      </c>
      <c r="K1719" s="12">
        <v>9.3615752896192195</v>
      </c>
      <c r="L1719" s="12">
        <v>8.8324292146460799</v>
      </c>
      <c r="M1719" s="12">
        <v>8.8709198105343408</v>
      </c>
      <c r="N1719" s="12"/>
      <c r="O1719" s="12"/>
    </row>
    <row r="1720" spans="1:15" x14ac:dyDescent="0.3">
      <c r="A1720" s="11" t="str">
        <f t="shared" si="26"/>
        <v>DISTRIBUCION VOLUMEN X CRITERIO (kg ó litros)TOTAL BEBIDASNORTE-CENTRO</v>
      </c>
      <c r="B1720" s="11" t="s">
        <v>50</v>
      </c>
      <c r="C1720" s="11" t="s">
        <v>46</v>
      </c>
      <c r="D1720" s="11" t="s">
        <v>149</v>
      </c>
      <c r="E1720" s="12">
        <v>10.1636062927839</v>
      </c>
      <c r="F1720" s="12">
        <v>10.210727344920301</v>
      </c>
      <c r="G1720" s="12">
        <v>9.6008351562174106</v>
      </c>
      <c r="H1720" s="12">
        <v>9.3966901000961904</v>
      </c>
      <c r="I1720" s="12">
        <v>10.081712901150601</v>
      </c>
      <c r="J1720" s="12">
        <v>9.86968117667098</v>
      </c>
      <c r="K1720" s="12">
        <v>9.4078508212022296</v>
      </c>
      <c r="L1720" s="12">
        <v>9.7435293180308395</v>
      </c>
      <c r="M1720" s="12">
        <v>9.3770281451137301</v>
      </c>
      <c r="N1720" s="12"/>
      <c r="O1720" s="12"/>
    </row>
    <row r="1721" spans="1:15" x14ac:dyDescent="0.3">
      <c r="A1721" s="11" t="str">
        <f t="shared" si="26"/>
        <v>DISTRIBUCION VOLUMEN X CRITERIO (kg ó litros)TOTAL BEBIDASNOROESTE</v>
      </c>
      <c r="B1721" s="11" t="s">
        <v>50</v>
      </c>
      <c r="C1721" s="11" t="s">
        <v>46</v>
      </c>
      <c r="D1721" s="11" t="s">
        <v>150</v>
      </c>
      <c r="E1721" s="12">
        <v>11.2948257730293</v>
      </c>
      <c r="F1721" s="12">
        <v>11.1994637933407</v>
      </c>
      <c r="G1721" s="12">
        <v>11.6463020068111</v>
      </c>
      <c r="H1721" s="12">
        <v>11.3542892776518</v>
      </c>
      <c r="I1721" s="12">
        <v>10.2838554879282</v>
      </c>
      <c r="J1721" s="12">
        <v>10.1768695250097</v>
      </c>
      <c r="K1721" s="12">
        <v>10.8664548717964</v>
      </c>
      <c r="L1721" s="12">
        <v>10.3681336887232</v>
      </c>
      <c r="M1721" s="12">
        <v>10.350064435109299</v>
      </c>
      <c r="N1721" s="12"/>
      <c r="O1721" s="12"/>
    </row>
    <row r="1722" spans="1:15" x14ac:dyDescent="0.3">
      <c r="A1722" s="11" t="str">
        <f t="shared" si="26"/>
        <v>DISTRIBUCION VOLUMEN X CRITERIO (kg ó litros)TOTAL BEBIDAS&lt;2MIL</v>
      </c>
      <c r="B1722" s="11" t="s">
        <v>50</v>
      </c>
      <c r="C1722" s="11" t="s">
        <v>46</v>
      </c>
      <c r="D1722" s="11" t="s">
        <v>151</v>
      </c>
      <c r="E1722" s="12">
        <v>6.0234378244842297</v>
      </c>
      <c r="F1722" s="12">
        <v>5.1114334613881196</v>
      </c>
      <c r="G1722" s="12">
        <v>5.4768656921189303</v>
      </c>
      <c r="H1722" s="12">
        <v>5.79961068747585</v>
      </c>
      <c r="I1722" s="12">
        <v>5.7822709565047896</v>
      </c>
      <c r="J1722" s="12">
        <v>5.1891835758811302</v>
      </c>
      <c r="K1722" s="12">
        <v>6.1725338141773696</v>
      </c>
      <c r="L1722" s="12">
        <v>5.58511971754693</v>
      </c>
      <c r="M1722" s="12">
        <v>5.8673867386537397</v>
      </c>
      <c r="N1722" s="12"/>
      <c r="O1722" s="12"/>
    </row>
    <row r="1723" spans="1:15" x14ac:dyDescent="0.3">
      <c r="A1723" s="11" t="str">
        <f t="shared" si="26"/>
        <v>DISTRIBUCION VOLUMEN X CRITERIO (kg ó litros)TOTAL BEBIDAS2-5MIL</v>
      </c>
      <c r="B1723" s="11" t="s">
        <v>50</v>
      </c>
      <c r="C1723" s="11" t="s">
        <v>46</v>
      </c>
      <c r="D1723" s="11" t="s">
        <v>152</v>
      </c>
      <c r="E1723" s="12">
        <v>4.9819853397266902</v>
      </c>
      <c r="F1723" s="12">
        <v>4.6898879476179802</v>
      </c>
      <c r="G1723" s="12">
        <v>4.8960144917226298</v>
      </c>
      <c r="H1723" s="12">
        <v>4.6631553809429596</v>
      </c>
      <c r="I1723" s="12">
        <v>4.7276566906430304</v>
      </c>
      <c r="J1723" s="12">
        <v>4.2677418371011901</v>
      </c>
      <c r="K1723" s="12">
        <v>3.93019453189719</v>
      </c>
      <c r="L1723" s="12">
        <v>4.3433554168128499</v>
      </c>
      <c r="M1723" s="12">
        <v>4.1006122499085196</v>
      </c>
      <c r="N1723" s="12"/>
      <c r="O1723" s="12"/>
    </row>
    <row r="1724" spans="1:15" x14ac:dyDescent="0.3">
      <c r="A1724" s="11" t="str">
        <f t="shared" si="26"/>
        <v>DISTRIBUCION VOLUMEN X CRITERIO (kg ó litros)TOTAL BEBIDAS5-10MIL</v>
      </c>
      <c r="B1724" s="11" t="s">
        <v>50</v>
      </c>
      <c r="C1724" s="11" t="s">
        <v>46</v>
      </c>
      <c r="D1724" s="11" t="s">
        <v>153</v>
      </c>
      <c r="E1724" s="12">
        <v>7.9754062703874098</v>
      </c>
      <c r="F1724" s="12">
        <v>7.7652721285690003</v>
      </c>
      <c r="G1724" s="12">
        <v>7.5296359793858301</v>
      </c>
      <c r="H1724" s="12">
        <v>7.9204906045203201</v>
      </c>
      <c r="I1724" s="12">
        <v>7.7496907237908896</v>
      </c>
      <c r="J1724" s="12">
        <v>8.2639596378591307</v>
      </c>
      <c r="K1724" s="12">
        <v>7.2853316866791999</v>
      </c>
      <c r="L1724" s="12">
        <v>8.1235996983864602</v>
      </c>
      <c r="M1724" s="12">
        <v>7.8997147419041402</v>
      </c>
      <c r="N1724" s="12"/>
      <c r="O1724" s="12"/>
    </row>
    <row r="1725" spans="1:15" x14ac:dyDescent="0.3">
      <c r="A1725" s="11" t="str">
        <f t="shared" si="26"/>
        <v>DISTRIBUCION VOLUMEN X CRITERIO (kg ó litros)TOTAL BEBIDAS10-30MIL</v>
      </c>
      <c r="B1725" s="11" t="s">
        <v>50</v>
      </c>
      <c r="C1725" s="11" t="s">
        <v>46</v>
      </c>
      <c r="D1725" s="11" t="s">
        <v>154</v>
      </c>
      <c r="E1725" s="12">
        <v>17.1562861917749</v>
      </c>
      <c r="F1725" s="12">
        <v>18.0385567642094</v>
      </c>
      <c r="G1725" s="12">
        <v>18.169821821420701</v>
      </c>
      <c r="H1725" s="12">
        <v>18.691305872762999</v>
      </c>
      <c r="I1725" s="12">
        <v>17.8628225477222</v>
      </c>
      <c r="J1725" s="12">
        <v>17.5364602178668</v>
      </c>
      <c r="K1725" s="12">
        <v>17.299089051036201</v>
      </c>
      <c r="L1725" s="12">
        <v>17.648494577538901</v>
      </c>
      <c r="M1725" s="12">
        <v>18.009813475408698</v>
      </c>
      <c r="N1725" s="12"/>
      <c r="O1725" s="12"/>
    </row>
    <row r="1726" spans="1:15" x14ac:dyDescent="0.3">
      <c r="A1726" s="11" t="str">
        <f t="shared" si="26"/>
        <v>DISTRIBUCION VOLUMEN X CRITERIO (kg ó litros)TOTAL BEBIDAS30-100MIL</v>
      </c>
      <c r="B1726" s="11" t="s">
        <v>50</v>
      </c>
      <c r="C1726" s="11" t="s">
        <v>46</v>
      </c>
      <c r="D1726" s="11" t="s">
        <v>155</v>
      </c>
      <c r="E1726" s="12">
        <v>20.102758536845499</v>
      </c>
      <c r="F1726" s="12">
        <v>20.479166050153001</v>
      </c>
      <c r="G1726" s="12">
        <v>19.6450956322096</v>
      </c>
      <c r="H1726" s="12">
        <v>19.746686103031099</v>
      </c>
      <c r="I1726" s="12">
        <v>22.159172880378701</v>
      </c>
      <c r="J1726" s="12">
        <v>22.758976001516999</v>
      </c>
      <c r="K1726" s="12">
        <v>23.849511047792902</v>
      </c>
      <c r="L1726" s="12">
        <v>23.120226566399701</v>
      </c>
      <c r="M1726" s="12">
        <v>22.612646879354401</v>
      </c>
      <c r="N1726" s="12"/>
      <c r="O1726" s="12"/>
    </row>
    <row r="1727" spans="1:15" x14ac:dyDescent="0.3">
      <c r="A1727" s="11" t="str">
        <f t="shared" si="26"/>
        <v>DISTRIBUCION VOLUMEN X CRITERIO (kg ó litros)TOTAL BEBIDAS100-200MIL</v>
      </c>
      <c r="B1727" s="11" t="s">
        <v>50</v>
      </c>
      <c r="C1727" s="11" t="s">
        <v>46</v>
      </c>
      <c r="D1727" s="11" t="s">
        <v>156</v>
      </c>
      <c r="E1727" s="12">
        <v>9.6651719171473598</v>
      </c>
      <c r="F1727" s="12">
        <v>9.3805951519280502</v>
      </c>
      <c r="G1727" s="12">
        <v>10.558990879787</v>
      </c>
      <c r="H1727" s="12">
        <v>10.443551468503999</v>
      </c>
      <c r="I1727" s="12">
        <v>10.6934342514127</v>
      </c>
      <c r="J1727" s="12">
        <v>10.3230563306336</v>
      </c>
      <c r="K1727" s="12">
        <v>9.9132810434034209</v>
      </c>
      <c r="L1727" s="12">
        <v>9.8674139208360305</v>
      </c>
      <c r="M1727" s="12">
        <v>9.9156197922990295</v>
      </c>
      <c r="N1727" s="12"/>
      <c r="O1727" s="12"/>
    </row>
    <row r="1728" spans="1:15" x14ac:dyDescent="0.3">
      <c r="A1728" s="11" t="str">
        <f t="shared" si="26"/>
        <v>DISTRIBUCION VOLUMEN X CRITERIO (kg ó litros)TOTAL BEBIDAS200-500MIL</v>
      </c>
      <c r="B1728" s="11" t="s">
        <v>50</v>
      </c>
      <c r="C1728" s="11" t="s">
        <v>46</v>
      </c>
      <c r="D1728" s="11" t="s">
        <v>157</v>
      </c>
      <c r="E1728" s="12">
        <v>15.0888119990819</v>
      </c>
      <c r="F1728" s="12">
        <v>15.1819221810121</v>
      </c>
      <c r="G1728" s="12">
        <v>13.791345271017599</v>
      </c>
      <c r="H1728" s="12">
        <v>13.6834845553962</v>
      </c>
      <c r="I1728" s="12">
        <v>13.2822194024784</v>
      </c>
      <c r="J1728" s="12">
        <v>13.257214015986699</v>
      </c>
      <c r="K1728" s="12">
        <v>13.470337752906101</v>
      </c>
      <c r="L1728" s="12">
        <v>12.638352639976301</v>
      </c>
      <c r="M1728" s="12">
        <v>13.6195367663756</v>
      </c>
      <c r="N1728" s="12"/>
      <c r="O1728" s="12"/>
    </row>
    <row r="1729" spans="1:15" x14ac:dyDescent="0.3">
      <c r="A1729" s="11" t="str">
        <f t="shared" si="26"/>
        <v>DISTRIBUCION VOLUMEN X CRITERIO (kg ó litros)TOTAL BEBIDAS&gt;500MIL</v>
      </c>
      <c r="B1729" s="11" t="s">
        <v>50</v>
      </c>
      <c r="C1729" s="11" t="s">
        <v>46</v>
      </c>
      <c r="D1729" s="11" t="s">
        <v>158</v>
      </c>
      <c r="E1729" s="12">
        <v>19.006151224497199</v>
      </c>
      <c r="F1729" s="12">
        <v>19.3531668574552</v>
      </c>
      <c r="G1729" s="12">
        <v>19.9322334445331</v>
      </c>
      <c r="H1729" s="12">
        <v>19.051717568679699</v>
      </c>
      <c r="I1729" s="12">
        <v>17.742730838683801</v>
      </c>
      <c r="J1729" s="12">
        <v>18.4034091554383</v>
      </c>
      <c r="K1729" s="12">
        <v>18.0797279595904</v>
      </c>
      <c r="L1729" s="12">
        <v>18.673435410086402</v>
      </c>
      <c r="M1729" s="12">
        <v>17.9746723588033</v>
      </c>
      <c r="N1729" s="12"/>
      <c r="O1729" s="12"/>
    </row>
    <row r="1730" spans="1:15" x14ac:dyDescent="0.3">
      <c r="A1730" s="11" t="str">
        <f t="shared" si="26"/>
        <v>DISTRIBUCION VOLUMEN X CRITERIO (kg ó litros)TOTAL BEBIDASDE 15 A 19 AÑOS</v>
      </c>
      <c r="B1730" s="11" t="s">
        <v>50</v>
      </c>
      <c r="C1730" s="11" t="s">
        <v>46</v>
      </c>
      <c r="D1730" s="11" t="s">
        <v>159</v>
      </c>
      <c r="E1730" s="12">
        <v>2.1199755211792302</v>
      </c>
      <c r="F1730" s="12">
        <v>2.6529443122335898</v>
      </c>
      <c r="G1730" s="12">
        <v>1.2670774855111</v>
      </c>
      <c r="H1730" s="12">
        <v>1.30169642715449</v>
      </c>
      <c r="I1730" s="12">
        <v>2.0030659450332098</v>
      </c>
      <c r="J1730" s="12">
        <v>1.6718918423478899</v>
      </c>
      <c r="K1730" s="12">
        <v>1.1300059335189001</v>
      </c>
      <c r="L1730" s="12">
        <v>1.01782610977513</v>
      </c>
      <c r="M1730" s="12">
        <v>1.44824591707435</v>
      </c>
      <c r="N1730" s="12"/>
      <c r="O1730" s="12"/>
    </row>
    <row r="1731" spans="1:15" x14ac:dyDescent="0.3">
      <c r="A1731" s="11" t="str">
        <f t="shared" si="26"/>
        <v>DISTRIBUCION VOLUMEN X CRITERIO (kg ó litros)TOTAL BEBIDASDE 20 A 24 AÑOS</v>
      </c>
      <c r="B1731" s="11" t="s">
        <v>50</v>
      </c>
      <c r="C1731" s="11" t="s">
        <v>46</v>
      </c>
      <c r="D1731" s="11" t="s">
        <v>160</v>
      </c>
      <c r="E1731" s="12">
        <v>2.5735162173923598</v>
      </c>
      <c r="F1731" s="12">
        <v>2.1093852656852299</v>
      </c>
      <c r="G1731" s="12">
        <v>2.1183299541610801</v>
      </c>
      <c r="H1731" s="12">
        <v>2.3872742942172702</v>
      </c>
      <c r="I1731" s="12">
        <v>2.04696975521603</v>
      </c>
      <c r="J1731" s="12">
        <v>2.1316525862488498</v>
      </c>
      <c r="K1731" s="12">
        <v>2.2484240645103801</v>
      </c>
      <c r="L1731" s="12">
        <v>2.4054035989237699</v>
      </c>
      <c r="M1731" s="12">
        <v>2.5373733679933799</v>
      </c>
      <c r="N1731" s="12"/>
      <c r="O1731" s="12"/>
    </row>
    <row r="1732" spans="1:15" x14ac:dyDescent="0.3">
      <c r="A1732" s="11" t="str">
        <f t="shared" ref="A1732:A1795" si="27">B1732&amp;C1732&amp;D1732</f>
        <v>DISTRIBUCION VOLUMEN X CRITERIO (kg ó litros)TOTAL BEBIDASDE 25 A 34 AÑOS</v>
      </c>
      <c r="B1732" s="11" t="s">
        <v>50</v>
      </c>
      <c r="C1732" s="11" t="s">
        <v>46</v>
      </c>
      <c r="D1732" s="11" t="s">
        <v>161</v>
      </c>
      <c r="E1732" s="12">
        <v>6.7828604663500602</v>
      </c>
      <c r="F1732" s="12">
        <v>7.9060400046903698</v>
      </c>
      <c r="G1732" s="12">
        <v>6.5788423181397002</v>
      </c>
      <c r="H1732" s="12">
        <v>6.2174847240255398</v>
      </c>
      <c r="I1732" s="12">
        <v>6.1429741649775202</v>
      </c>
      <c r="J1732" s="12">
        <v>6.6100800807256803</v>
      </c>
      <c r="K1732" s="12">
        <v>6.5965402069688803</v>
      </c>
      <c r="L1732" s="12">
        <v>6.3604236309931999</v>
      </c>
      <c r="M1732" s="12">
        <v>6.2635920047109899</v>
      </c>
      <c r="N1732" s="12"/>
      <c r="O1732" s="12"/>
    </row>
    <row r="1733" spans="1:15" x14ac:dyDescent="0.3">
      <c r="A1733" s="11" t="str">
        <f t="shared" si="27"/>
        <v>DISTRIBUCION VOLUMEN X CRITERIO (kg ó litros)TOTAL BEBIDASDE 35 A 49 AÑOS</v>
      </c>
      <c r="B1733" s="11" t="s">
        <v>50</v>
      </c>
      <c r="C1733" s="11" t="s">
        <v>46</v>
      </c>
      <c r="D1733" s="11" t="s">
        <v>162</v>
      </c>
      <c r="E1733" s="12">
        <v>25.2534209911978</v>
      </c>
      <c r="F1733" s="12">
        <v>24.810714622457301</v>
      </c>
      <c r="G1733" s="12">
        <v>23.261335005459401</v>
      </c>
      <c r="H1733" s="12">
        <v>23.450913562121801</v>
      </c>
      <c r="I1733" s="12">
        <v>22.714012212545999</v>
      </c>
      <c r="J1733" s="12">
        <v>22.6013781569347</v>
      </c>
      <c r="K1733" s="12">
        <v>21.8025326396981</v>
      </c>
      <c r="L1733" s="12">
        <v>22.368912869174</v>
      </c>
      <c r="M1733" s="12">
        <v>21.541193972059901</v>
      </c>
      <c r="N1733" s="12"/>
      <c r="O1733" s="12"/>
    </row>
    <row r="1734" spans="1:15" x14ac:dyDescent="0.3">
      <c r="A1734" s="11" t="str">
        <f t="shared" si="27"/>
        <v>DISTRIBUCION VOLUMEN X CRITERIO (kg ó litros)TOTAL BEBIDASDE 50 A 59 AÑOS</v>
      </c>
      <c r="B1734" s="11" t="s">
        <v>50</v>
      </c>
      <c r="C1734" s="11" t="s">
        <v>46</v>
      </c>
      <c r="D1734" s="11" t="s">
        <v>163</v>
      </c>
      <c r="E1734" s="12">
        <v>25.7384883109982</v>
      </c>
      <c r="F1734" s="12">
        <v>24.514424899349098</v>
      </c>
      <c r="G1734" s="12">
        <v>26.385592847924499</v>
      </c>
      <c r="H1734" s="12">
        <v>26.5945836470929</v>
      </c>
      <c r="I1734" s="12">
        <v>26.219021881054299</v>
      </c>
      <c r="J1734" s="12">
        <v>25.492500769151501</v>
      </c>
      <c r="K1734" s="12">
        <v>25.1215678498871</v>
      </c>
      <c r="L1734" s="12">
        <v>25.482017107853501</v>
      </c>
      <c r="M1734" s="12">
        <v>25.230508682829701</v>
      </c>
      <c r="N1734" s="12"/>
      <c r="O1734" s="12"/>
    </row>
    <row r="1735" spans="1:15" x14ac:dyDescent="0.3">
      <c r="A1735" s="11" t="str">
        <f t="shared" si="27"/>
        <v>DISTRIBUCION VOLUMEN X CRITERIO (kg ó litros)TOTAL BEBIDASDE 60 A 75 AÑOS</v>
      </c>
      <c r="B1735" s="11" t="s">
        <v>50</v>
      </c>
      <c r="C1735" s="11" t="s">
        <v>46</v>
      </c>
      <c r="D1735" s="11" t="s">
        <v>164</v>
      </c>
      <c r="E1735" s="12">
        <v>37.531746567486302</v>
      </c>
      <c r="F1735" s="12">
        <v>38.006492591035602</v>
      </c>
      <c r="G1735" s="12">
        <v>40.388825284798102</v>
      </c>
      <c r="H1735" s="12">
        <v>40.0480485962388</v>
      </c>
      <c r="I1735" s="12">
        <v>40.873954925967098</v>
      </c>
      <c r="J1735" s="12">
        <v>41.492494415217003</v>
      </c>
      <c r="K1735" s="12">
        <v>43.100933473501399</v>
      </c>
      <c r="L1735" s="12">
        <v>42.365414228041097</v>
      </c>
      <c r="M1735" s="12">
        <v>42.979086243812397</v>
      </c>
      <c r="N1735" s="12"/>
      <c r="O1735" s="12"/>
    </row>
    <row r="1736" spans="1:15" x14ac:dyDescent="0.3">
      <c r="A1736" s="11" t="str">
        <f t="shared" si="27"/>
        <v>DISTRIBUCION VOLUMEN X CRITERIO (kg ó litros)TOTAL BEBIDASNIVEL ALTO</v>
      </c>
      <c r="B1736" s="11" t="s">
        <v>50</v>
      </c>
      <c r="C1736" s="11" t="s">
        <v>46</v>
      </c>
      <c r="D1736" s="11" t="s">
        <v>165</v>
      </c>
      <c r="E1736" s="12">
        <v>24.4979766496248</v>
      </c>
      <c r="F1736" s="12">
        <v>23.237582526368399</v>
      </c>
      <c r="G1736" s="12">
        <v>23.512513193376101</v>
      </c>
      <c r="H1736" s="12">
        <v>24.310547404845199</v>
      </c>
      <c r="I1736" s="12">
        <v>24.067751076158899</v>
      </c>
      <c r="J1736" s="12">
        <v>22.779458373603099</v>
      </c>
      <c r="K1736" s="12">
        <v>21.571275691211198</v>
      </c>
      <c r="L1736" s="12">
        <v>20.333382818820901</v>
      </c>
      <c r="M1736" s="12">
        <v>21.7983892537336</v>
      </c>
      <c r="N1736" s="12"/>
      <c r="O1736" s="12"/>
    </row>
    <row r="1737" spans="1:15" x14ac:dyDescent="0.3">
      <c r="A1737" s="11" t="str">
        <f t="shared" si="27"/>
        <v>DISTRIBUCION VOLUMEN X CRITERIO (kg ó litros)TOTAL BEBIDASNIVEL MEDIO ALTO</v>
      </c>
      <c r="B1737" s="11" t="s">
        <v>50</v>
      </c>
      <c r="C1737" s="11" t="s">
        <v>46</v>
      </c>
      <c r="D1737" s="11" t="s">
        <v>166</v>
      </c>
      <c r="E1737" s="12">
        <v>14.456322283377199</v>
      </c>
      <c r="F1737" s="12">
        <v>13.8150841496133</v>
      </c>
      <c r="G1737" s="12">
        <v>14.437802628739901</v>
      </c>
      <c r="H1737" s="12">
        <v>13.5788841701065</v>
      </c>
      <c r="I1737" s="12">
        <v>13.480275661637799</v>
      </c>
      <c r="J1737" s="12">
        <v>13.6227730122633</v>
      </c>
      <c r="K1737" s="12">
        <v>14.3807518737965</v>
      </c>
      <c r="L1737" s="12">
        <v>14.265332642058899</v>
      </c>
      <c r="M1737" s="12">
        <v>13.4644826069848</v>
      </c>
      <c r="N1737" s="12"/>
      <c r="O1737" s="12"/>
    </row>
    <row r="1738" spans="1:15" x14ac:dyDescent="0.3">
      <c r="A1738" s="11" t="str">
        <f t="shared" si="27"/>
        <v>DISTRIBUCION VOLUMEN X CRITERIO (kg ó litros)TOTAL BEBIDASNIVEL MEDIO</v>
      </c>
      <c r="B1738" s="11" t="s">
        <v>50</v>
      </c>
      <c r="C1738" s="11" t="s">
        <v>46</v>
      </c>
      <c r="D1738" s="11" t="s">
        <v>167</v>
      </c>
      <c r="E1738" s="12">
        <v>25.882355719524099</v>
      </c>
      <c r="F1738" s="12">
        <v>25.7207529182885</v>
      </c>
      <c r="G1738" s="12">
        <v>24.398233430747499</v>
      </c>
      <c r="H1738" s="12">
        <v>24.376014722602299</v>
      </c>
      <c r="I1738" s="12">
        <v>25.7546339224644</v>
      </c>
      <c r="J1738" s="12">
        <v>25.9050996072916</v>
      </c>
      <c r="K1738" s="12">
        <v>24.431587014046801</v>
      </c>
      <c r="L1738" s="12">
        <v>24.405890043309199</v>
      </c>
      <c r="M1738" s="12">
        <v>25.030018297812799</v>
      </c>
      <c r="N1738" s="12"/>
      <c r="O1738" s="12"/>
    </row>
    <row r="1739" spans="1:15" x14ac:dyDescent="0.3">
      <c r="A1739" s="11" t="str">
        <f t="shared" si="27"/>
        <v>DISTRIBUCION VOLUMEN X CRITERIO (kg ó litros)TOTAL BEBIDASNIVEL MEDIO BAJO</v>
      </c>
      <c r="B1739" s="11" t="s">
        <v>50</v>
      </c>
      <c r="C1739" s="11" t="s">
        <v>46</v>
      </c>
      <c r="D1739" s="11" t="s">
        <v>168</v>
      </c>
      <c r="E1739" s="12">
        <v>14.361173019445699</v>
      </c>
      <c r="F1739" s="12">
        <v>15.016418619822399</v>
      </c>
      <c r="G1739" s="12">
        <v>15.459795151914401</v>
      </c>
      <c r="H1739" s="12">
        <v>14.6930193328224</v>
      </c>
      <c r="I1739" s="12">
        <v>15.122272346925699</v>
      </c>
      <c r="J1739" s="12">
        <v>15.5478071171775</v>
      </c>
      <c r="K1739" s="12">
        <v>19.8504413873823</v>
      </c>
      <c r="L1739" s="12">
        <v>19.1352829545792</v>
      </c>
      <c r="M1739" s="12">
        <v>17.654570089741402</v>
      </c>
      <c r="N1739" s="12"/>
      <c r="O1739" s="12"/>
    </row>
    <row r="1740" spans="1:15" x14ac:dyDescent="0.3">
      <c r="A1740" s="11" t="str">
        <f t="shared" si="27"/>
        <v>DISTRIBUCION VOLUMEN X CRITERIO (kg ó litros)TOTAL BEBIDASNIVEL BAJO</v>
      </c>
      <c r="B1740" s="11" t="s">
        <v>50</v>
      </c>
      <c r="C1740" s="11" t="s">
        <v>46</v>
      </c>
      <c r="D1740" s="11" t="s">
        <v>169</v>
      </c>
      <c r="E1740" s="12">
        <v>20.802181873722301</v>
      </c>
      <c r="F1740" s="12">
        <v>22.2101635790929</v>
      </c>
      <c r="G1740" s="12">
        <v>22.191657460083</v>
      </c>
      <c r="H1740" s="12">
        <v>23.041536944866799</v>
      </c>
      <c r="I1740" s="12">
        <v>21.575067742873099</v>
      </c>
      <c r="J1740" s="12">
        <v>22.144864060073999</v>
      </c>
      <c r="K1740" s="12">
        <v>19.765948320149899</v>
      </c>
      <c r="L1740" s="12">
        <v>21.860110651729698</v>
      </c>
      <c r="M1740" s="12">
        <v>22.052542686529101</v>
      </c>
      <c r="N1740" s="12"/>
      <c r="O1740" s="12"/>
    </row>
    <row r="1741" spans="1:15" x14ac:dyDescent="0.3">
      <c r="A1741" s="11" t="str">
        <f t="shared" si="27"/>
        <v>DISTRIBUCION VOLUMEN X CRITERIO (kg ó litros)TOTAL BEBIDASHOMBRE</v>
      </c>
      <c r="B1741" s="11" t="s">
        <v>50</v>
      </c>
      <c r="C1741" s="11" t="s">
        <v>46</v>
      </c>
      <c r="D1741" s="11" t="s">
        <v>170</v>
      </c>
      <c r="E1741" s="12">
        <v>56.716018092903397</v>
      </c>
      <c r="F1741" s="12">
        <v>58.804273573670599</v>
      </c>
      <c r="G1741" s="12">
        <v>59.326866224646203</v>
      </c>
      <c r="H1741" s="12">
        <v>58.282586059217202</v>
      </c>
      <c r="I1741" s="12">
        <v>58.943120331526998</v>
      </c>
      <c r="J1741" s="12">
        <v>60.225562070984303</v>
      </c>
      <c r="K1741" s="12">
        <v>60.175925330930397</v>
      </c>
      <c r="L1741" s="12">
        <v>60.148058719811999</v>
      </c>
      <c r="M1741" s="12">
        <v>59.239408539551498</v>
      </c>
      <c r="N1741" s="12"/>
      <c r="O1741" s="12"/>
    </row>
    <row r="1742" spans="1:15" x14ac:dyDescent="0.3">
      <c r="A1742" s="11" t="str">
        <f t="shared" si="27"/>
        <v>DISTRIBUCION VOLUMEN X CRITERIO (kg ó litros)TOTAL BEBIDASMUJER</v>
      </c>
      <c r="B1742" s="11" t="s">
        <v>50</v>
      </c>
      <c r="C1742" s="11" t="s">
        <v>46</v>
      </c>
      <c r="D1742" s="11" t="s">
        <v>171</v>
      </c>
      <c r="E1742" s="12">
        <v>43.283988098736003</v>
      </c>
      <c r="F1742" s="12">
        <v>41.1957274821089</v>
      </c>
      <c r="G1742" s="12">
        <v>40.673138020566299</v>
      </c>
      <c r="H1742" s="12">
        <v>41.7174137977063</v>
      </c>
      <c r="I1742" s="12">
        <v>41.056880635095801</v>
      </c>
      <c r="J1742" s="12">
        <v>39.774435537768298</v>
      </c>
      <c r="K1742" s="12">
        <v>39.824082457328302</v>
      </c>
      <c r="L1742" s="12">
        <v>39.8519405151686</v>
      </c>
      <c r="M1742" s="12">
        <v>40.760591089670697</v>
      </c>
      <c r="N1742" s="12"/>
      <c r="O1742" s="12"/>
    </row>
    <row r="1743" spans="1:15" x14ac:dyDescent="0.3">
      <c r="A1743" s="11" t="str">
        <f t="shared" si="27"/>
        <v>DISTRIBUCION VOLUMEN X CRITERIO (kg ó litros).Total Bebidas CalienteT.ESPAÑA</v>
      </c>
      <c r="B1743" s="11" t="s">
        <v>50</v>
      </c>
      <c r="C1743" s="11" t="s">
        <v>51</v>
      </c>
      <c r="D1743" s="11" t="s">
        <v>142</v>
      </c>
      <c r="E1743" s="12">
        <v>100</v>
      </c>
      <c r="F1743" s="12">
        <v>100</v>
      </c>
      <c r="G1743" s="12">
        <v>100</v>
      </c>
      <c r="H1743" s="12">
        <v>100</v>
      </c>
      <c r="I1743" s="12">
        <v>100</v>
      </c>
      <c r="J1743" s="12">
        <v>100</v>
      </c>
      <c r="K1743" s="12">
        <v>100</v>
      </c>
      <c r="L1743" s="12">
        <v>100</v>
      </c>
      <c r="M1743" s="12">
        <v>100</v>
      </c>
      <c r="N1743" s="12"/>
      <c r="O1743" s="12"/>
    </row>
    <row r="1744" spans="1:15" x14ac:dyDescent="0.3">
      <c r="A1744" s="11" t="str">
        <f t="shared" si="27"/>
        <v>DISTRIBUCION VOLUMEN X CRITERIO (kg ó litros).Total Bebidas CalienteBCN AM</v>
      </c>
      <c r="B1744" s="11" t="s">
        <v>50</v>
      </c>
      <c r="C1744" s="11" t="s">
        <v>51</v>
      </c>
      <c r="D1744" s="11" t="s">
        <v>143</v>
      </c>
      <c r="E1744" s="12">
        <v>9.5915577761629596</v>
      </c>
      <c r="F1744" s="12">
        <v>9.7518632936387704</v>
      </c>
      <c r="G1744" s="12">
        <v>8.8865202299965596</v>
      </c>
      <c r="H1744" s="12">
        <v>9.4399651077993401</v>
      </c>
      <c r="I1744" s="12">
        <v>9.4736459358457399</v>
      </c>
      <c r="J1744" s="12">
        <v>10.3745157737042</v>
      </c>
      <c r="K1744" s="12">
        <v>9.5131333627562107</v>
      </c>
      <c r="L1744" s="12">
        <v>10.179281898803699</v>
      </c>
      <c r="M1744" s="12">
        <v>10.267319720565601</v>
      </c>
      <c r="N1744" s="12"/>
      <c r="O1744" s="12"/>
    </row>
    <row r="1745" spans="1:15" x14ac:dyDescent="0.3">
      <c r="A1745" s="11" t="str">
        <f t="shared" si="27"/>
        <v>DISTRIBUCION VOLUMEN X CRITERIO (kg ó litros).Total Bebidas CalienteREST.CAT ARAGON</v>
      </c>
      <c r="B1745" s="11" t="s">
        <v>50</v>
      </c>
      <c r="C1745" s="11" t="s">
        <v>51</v>
      </c>
      <c r="D1745" s="11" t="s">
        <v>144</v>
      </c>
      <c r="E1745" s="12">
        <v>13.506112507085</v>
      </c>
      <c r="F1745" s="12">
        <v>13.880444962721</v>
      </c>
      <c r="G1745" s="12">
        <v>14.677400495317199</v>
      </c>
      <c r="H1745" s="12">
        <v>14.0221953081597</v>
      </c>
      <c r="I1745" s="12">
        <v>13.079741111125999</v>
      </c>
      <c r="J1745" s="12">
        <v>14.5113940183076</v>
      </c>
      <c r="K1745" s="12">
        <v>14.090108417340501</v>
      </c>
      <c r="L1745" s="12">
        <v>14.426674552921201</v>
      </c>
      <c r="M1745" s="12">
        <v>14.215159492634699</v>
      </c>
      <c r="N1745" s="12"/>
      <c r="O1745" s="12"/>
    </row>
    <row r="1746" spans="1:15" x14ac:dyDescent="0.3">
      <c r="A1746" s="11" t="str">
        <f t="shared" si="27"/>
        <v>DISTRIBUCION VOLUMEN X CRITERIO (kg ó litros).Total Bebidas CalienteLEVANTE</v>
      </c>
      <c r="B1746" s="11" t="s">
        <v>50</v>
      </c>
      <c r="C1746" s="11" t="s">
        <v>51</v>
      </c>
      <c r="D1746" s="11" t="s">
        <v>145</v>
      </c>
      <c r="E1746" s="12">
        <v>13.201537859184899</v>
      </c>
      <c r="F1746" s="12">
        <v>14.2525483507768</v>
      </c>
      <c r="G1746" s="12">
        <v>13.6929031835272</v>
      </c>
      <c r="H1746" s="12">
        <v>13.262090704568401</v>
      </c>
      <c r="I1746" s="12">
        <v>12.9896712222363</v>
      </c>
      <c r="J1746" s="12">
        <v>13.293765479705399</v>
      </c>
      <c r="K1746" s="12">
        <v>13.5597636870688</v>
      </c>
      <c r="L1746" s="12">
        <v>13.7913340343386</v>
      </c>
      <c r="M1746" s="12">
        <v>13.240293269861001</v>
      </c>
      <c r="N1746" s="12"/>
      <c r="O1746" s="12"/>
    </row>
    <row r="1747" spans="1:15" x14ac:dyDescent="0.3">
      <c r="A1747" s="11" t="str">
        <f t="shared" si="27"/>
        <v>DISTRIBUCION VOLUMEN X CRITERIO (kg ó litros).Total Bebidas CalienteANDALUCIA</v>
      </c>
      <c r="B1747" s="11" t="s">
        <v>50</v>
      </c>
      <c r="C1747" s="11" t="s">
        <v>51</v>
      </c>
      <c r="D1747" s="11" t="s">
        <v>146</v>
      </c>
      <c r="E1747" s="12">
        <v>18.118555132078701</v>
      </c>
      <c r="F1747" s="12">
        <v>18.0945124887403</v>
      </c>
      <c r="G1747" s="12">
        <v>18.8050614641494</v>
      </c>
      <c r="H1747" s="12">
        <v>17.733298374577402</v>
      </c>
      <c r="I1747" s="12">
        <v>19.117353012731702</v>
      </c>
      <c r="J1747" s="12">
        <v>16.849358276233598</v>
      </c>
      <c r="K1747" s="12">
        <v>17.388922530981802</v>
      </c>
      <c r="L1747" s="12">
        <v>17.6240830365671</v>
      </c>
      <c r="M1747" s="12">
        <v>17.789260228081201</v>
      </c>
      <c r="N1747" s="12"/>
      <c r="O1747" s="12"/>
    </row>
    <row r="1748" spans="1:15" x14ac:dyDescent="0.3">
      <c r="A1748" s="11" t="str">
        <f t="shared" si="27"/>
        <v>DISTRIBUCION VOLUMEN X CRITERIO (kg ó litros).Total Bebidas CalienteMDD AM</v>
      </c>
      <c r="B1748" s="11" t="s">
        <v>50</v>
      </c>
      <c r="C1748" s="11" t="s">
        <v>51</v>
      </c>
      <c r="D1748" s="11" t="s">
        <v>147</v>
      </c>
      <c r="E1748" s="12">
        <v>11.647022534188499</v>
      </c>
      <c r="F1748" s="12">
        <v>11.5617381113754</v>
      </c>
      <c r="G1748" s="12">
        <v>11.5213312842167</v>
      </c>
      <c r="H1748" s="12">
        <v>11.6789395329514</v>
      </c>
      <c r="I1748" s="12">
        <v>11.258658765825899</v>
      </c>
      <c r="J1748" s="12">
        <v>11.6168604544656</v>
      </c>
      <c r="K1748" s="12">
        <v>11.0803653099088</v>
      </c>
      <c r="L1748" s="12">
        <v>11.3600886307471</v>
      </c>
      <c r="M1748" s="12">
        <v>11.0443013104026</v>
      </c>
      <c r="N1748" s="12"/>
      <c r="O1748" s="12"/>
    </row>
    <row r="1749" spans="1:15" x14ac:dyDescent="0.3">
      <c r="A1749" s="11" t="str">
        <f t="shared" si="27"/>
        <v>DISTRIBUCION VOLUMEN X CRITERIO (kg ó litros).Total Bebidas CalienteRTO CENTRO</v>
      </c>
      <c r="B1749" s="11" t="s">
        <v>50</v>
      </c>
      <c r="C1749" s="11" t="s">
        <v>51</v>
      </c>
      <c r="D1749" s="11" t="s">
        <v>148</v>
      </c>
      <c r="E1749" s="12">
        <v>8.4917199558269001</v>
      </c>
      <c r="F1749" s="12">
        <v>8.05372964828587</v>
      </c>
      <c r="G1749" s="12">
        <v>7.7103686584585098</v>
      </c>
      <c r="H1749" s="12">
        <v>7.9983884476306999</v>
      </c>
      <c r="I1749" s="12">
        <v>8.0021795518289505</v>
      </c>
      <c r="J1749" s="12">
        <v>8.1619113227136193</v>
      </c>
      <c r="K1749" s="12">
        <v>8.3592778781579096</v>
      </c>
      <c r="L1749" s="12">
        <v>7.3586763360738896</v>
      </c>
      <c r="M1749" s="12">
        <v>7.4925452174826601</v>
      </c>
      <c r="N1749" s="12"/>
      <c r="O1749" s="12"/>
    </row>
    <row r="1750" spans="1:15" x14ac:dyDescent="0.3">
      <c r="A1750" s="11" t="str">
        <f t="shared" si="27"/>
        <v>DISTRIBUCION VOLUMEN X CRITERIO (kg ó litros).Total Bebidas CalienteNORTE-CENTRO</v>
      </c>
      <c r="B1750" s="11" t="s">
        <v>50</v>
      </c>
      <c r="C1750" s="11" t="s">
        <v>51</v>
      </c>
      <c r="D1750" s="11" t="s">
        <v>149</v>
      </c>
      <c r="E1750" s="12">
        <v>12.0995744187857</v>
      </c>
      <c r="F1750" s="12">
        <v>11.4491655565804</v>
      </c>
      <c r="G1750" s="12">
        <v>11.3984710622211</v>
      </c>
      <c r="H1750" s="12">
        <v>12.3590633385415</v>
      </c>
      <c r="I1750" s="12">
        <v>12.084236059814399</v>
      </c>
      <c r="J1750" s="12">
        <v>11.8738796712286</v>
      </c>
      <c r="K1750" s="12">
        <v>11.4918929054424</v>
      </c>
      <c r="L1750" s="12">
        <v>11.565784131978701</v>
      </c>
      <c r="M1750" s="12">
        <v>11.986256319504999</v>
      </c>
      <c r="N1750" s="12"/>
      <c r="O1750" s="12"/>
    </row>
    <row r="1751" spans="1:15" x14ac:dyDescent="0.3">
      <c r="A1751" s="11" t="str">
        <f t="shared" si="27"/>
        <v>DISTRIBUCION VOLUMEN X CRITERIO (kg ó litros).Total Bebidas CalienteNOROESTE</v>
      </c>
      <c r="B1751" s="11" t="s">
        <v>50</v>
      </c>
      <c r="C1751" s="11" t="s">
        <v>51</v>
      </c>
      <c r="D1751" s="11" t="s">
        <v>150</v>
      </c>
      <c r="E1751" s="12">
        <v>13.343917286368001</v>
      </c>
      <c r="F1751" s="12">
        <v>12.955992868181101</v>
      </c>
      <c r="G1751" s="12">
        <v>13.307953129744201</v>
      </c>
      <c r="H1751" s="12">
        <v>13.5060620164253</v>
      </c>
      <c r="I1751" s="12">
        <v>13.994499796684</v>
      </c>
      <c r="J1751" s="12">
        <v>13.3183172497125</v>
      </c>
      <c r="K1751" s="12">
        <v>14.5165416839162</v>
      </c>
      <c r="L1751" s="12">
        <v>13.694063655055301</v>
      </c>
      <c r="M1751" s="12">
        <v>13.9648739380237</v>
      </c>
      <c r="N1751" s="12"/>
      <c r="O1751" s="12"/>
    </row>
    <row r="1752" spans="1:15" x14ac:dyDescent="0.3">
      <c r="A1752" s="11" t="str">
        <f t="shared" si="27"/>
        <v>DISTRIBUCION VOLUMEN X CRITERIO (kg ó litros).Total Bebidas Caliente&lt;2MIL</v>
      </c>
      <c r="B1752" s="11" t="s">
        <v>50</v>
      </c>
      <c r="C1752" s="11" t="s">
        <v>51</v>
      </c>
      <c r="D1752" s="11" t="s">
        <v>151</v>
      </c>
      <c r="E1752" s="12">
        <v>6.1456048053100396</v>
      </c>
      <c r="F1752" s="12">
        <v>5.6051092637689202</v>
      </c>
      <c r="G1752" s="12">
        <v>5.7174223653600098</v>
      </c>
      <c r="H1752" s="12">
        <v>6.1457911669489196</v>
      </c>
      <c r="I1752" s="12">
        <v>5.6911011788633203</v>
      </c>
      <c r="J1752" s="12">
        <v>5.6400718464396498</v>
      </c>
      <c r="K1752" s="12">
        <v>5.4203416684958503</v>
      </c>
      <c r="L1752" s="12">
        <v>5.4075878410617797</v>
      </c>
      <c r="M1752" s="12">
        <v>5.7674544519859596</v>
      </c>
      <c r="N1752" s="12"/>
      <c r="O1752" s="12"/>
    </row>
    <row r="1753" spans="1:15" x14ac:dyDescent="0.3">
      <c r="A1753" s="11" t="str">
        <f t="shared" si="27"/>
        <v>DISTRIBUCION VOLUMEN X CRITERIO (kg ó litros).Total Bebidas Caliente2-5MIL</v>
      </c>
      <c r="B1753" s="11" t="s">
        <v>50</v>
      </c>
      <c r="C1753" s="11" t="s">
        <v>51</v>
      </c>
      <c r="D1753" s="11" t="s">
        <v>152</v>
      </c>
      <c r="E1753" s="12">
        <v>4.59482144594595</v>
      </c>
      <c r="F1753" s="12">
        <v>4.5410884569190904</v>
      </c>
      <c r="G1753" s="12">
        <v>4.74184694435188</v>
      </c>
      <c r="H1753" s="12">
        <v>4.7923802061917202</v>
      </c>
      <c r="I1753" s="12">
        <v>4.2113562926934103</v>
      </c>
      <c r="J1753" s="12">
        <v>4.1948539089863601</v>
      </c>
      <c r="K1753" s="12">
        <v>4.3612399418050103</v>
      </c>
      <c r="L1753" s="12">
        <v>4.5771860123812598</v>
      </c>
      <c r="M1753" s="12">
        <v>4.5255577403230998</v>
      </c>
      <c r="N1753" s="12"/>
      <c r="O1753" s="12"/>
    </row>
    <row r="1754" spans="1:15" x14ac:dyDescent="0.3">
      <c r="A1754" s="11" t="str">
        <f t="shared" si="27"/>
        <v>DISTRIBUCION VOLUMEN X CRITERIO (kg ó litros).Total Bebidas Caliente5-10MIL</v>
      </c>
      <c r="B1754" s="11" t="s">
        <v>50</v>
      </c>
      <c r="C1754" s="11" t="s">
        <v>51</v>
      </c>
      <c r="D1754" s="11" t="s">
        <v>153</v>
      </c>
      <c r="E1754" s="12">
        <v>7.3504504161668001</v>
      </c>
      <c r="F1754" s="12">
        <v>6.6788076326688097</v>
      </c>
      <c r="G1754" s="12">
        <v>7.1452902645759497</v>
      </c>
      <c r="H1754" s="12">
        <v>7.1839275364553901</v>
      </c>
      <c r="I1754" s="12">
        <v>7.12499270124456</v>
      </c>
      <c r="J1754" s="12">
        <v>6.7606618158009297</v>
      </c>
      <c r="K1754" s="12">
        <v>7.1164121770268602</v>
      </c>
      <c r="L1754" s="12">
        <v>7.5345363489911197</v>
      </c>
      <c r="M1754" s="12">
        <v>7.2558245321556498</v>
      </c>
      <c r="N1754" s="12"/>
      <c r="O1754" s="12"/>
    </row>
    <row r="1755" spans="1:15" x14ac:dyDescent="0.3">
      <c r="A1755" s="11" t="str">
        <f t="shared" si="27"/>
        <v>DISTRIBUCION VOLUMEN X CRITERIO (kg ó litros).Total Bebidas Caliente10-30MIL</v>
      </c>
      <c r="B1755" s="11" t="s">
        <v>50</v>
      </c>
      <c r="C1755" s="11" t="s">
        <v>51</v>
      </c>
      <c r="D1755" s="11" t="s">
        <v>154</v>
      </c>
      <c r="E1755" s="12">
        <v>17.371464109026299</v>
      </c>
      <c r="F1755" s="12">
        <v>17.852978496671302</v>
      </c>
      <c r="G1755" s="12">
        <v>17.8395737388967</v>
      </c>
      <c r="H1755" s="12">
        <v>18.3895645224639</v>
      </c>
      <c r="I1755" s="12">
        <v>18.0890487748722</v>
      </c>
      <c r="J1755" s="12">
        <v>18.134134163998802</v>
      </c>
      <c r="K1755" s="12">
        <v>17.7088443845266</v>
      </c>
      <c r="L1755" s="12">
        <v>17.841354099871101</v>
      </c>
      <c r="M1755" s="12">
        <v>18.1141553636892</v>
      </c>
      <c r="N1755" s="12"/>
      <c r="O1755" s="12"/>
    </row>
    <row r="1756" spans="1:15" x14ac:dyDescent="0.3">
      <c r="A1756" s="11" t="str">
        <f t="shared" si="27"/>
        <v>DISTRIBUCION VOLUMEN X CRITERIO (kg ó litros).Total Bebidas Caliente30-100MIL</v>
      </c>
      <c r="B1756" s="11" t="s">
        <v>50</v>
      </c>
      <c r="C1756" s="11" t="s">
        <v>51</v>
      </c>
      <c r="D1756" s="11" t="s">
        <v>155</v>
      </c>
      <c r="E1756" s="12">
        <v>22.317211156596802</v>
      </c>
      <c r="F1756" s="12">
        <v>23.516173391077501</v>
      </c>
      <c r="G1756" s="12">
        <v>22.211168324345</v>
      </c>
      <c r="H1756" s="12">
        <v>21.1422710104268</v>
      </c>
      <c r="I1756" s="12">
        <v>22.228336526926299</v>
      </c>
      <c r="J1756" s="12">
        <v>21.124593636337899</v>
      </c>
      <c r="K1756" s="12">
        <v>22.364608662691602</v>
      </c>
      <c r="L1756" s="12">
        <v>21.934360027893799</v>
      </c>
      <c r="M1756" s="12">
        <v>21.733999892797399</v>
      </c>
      <c r="N1756" s="12"/>
      <c r="O1756" s="12"/>
    </row>
    <row r="1757" spans="1:15" x14ac:dyDescent="0.3">
      <c r="A1757" s="11" t="str">
        <f t="shared" si="27"/>
        <v>DISTRIBUCION VOLUMEN X CRITERIO (kg ó litros).Total Bebidas Caliente100-200MIL</v>
      </c>
      <c r="B1757" s="11" t="s">
        <v>50</v>
      </c>
      <c r="C1757" s="11" t="s">
        <v>51</v>
      </c>
      <c r="D1757" s="11" t="s">
        <v>156</v>
      </c>
      <c r="E1757" s="12">
        <v>11.4916893804583</v>
      </c>
      <c r="F1757" s="12">
        <v>10.882295913921499</v>
      </c>
      <c r="G1757" s="12">
        <v>11.861127348405899</v>
      </c>
      <c r="H1757" s="12">
        <v>11.905216721208401</v>
      </c>
      <c r="I1757" s="12">
        <v>12.2391581838426</v>
      </c>
      <c r="J1757" s="12">
        <v>11.689884141303599</v>
      </c>
      <c r="K1757" s="12">
        <v>10.9365502950004</v>
      </c>
      <c r="L1757" s="12">
        <v>10.3138300613489</v>
      </c>
      <c r="M1757" s="12">
        <v>11.0730836052616</v>
      </c>
      <c r="N1757" s="12"/>
      <c r="O1757" s="12"/>
    </row>
    <row r="1758" spans="1:15" x14ac:dyDescent="0.3">
      <c r="A1758" s="11" t="str">
        <f t="shared" si="27"/>
        <v>DISTRIBUCION VOLUMEN X CRITERIO (kg ó litros).Total Bebidas Caliente200-500MIL</v>
      </c>
      <c r="B1758" s="11" t="s">
        <v>50</v>
      </c>
      <c r="C1758" s="11" t="s">
        <v>51</v>
      </c>
      <c r="D1758" s="11" t="s">
        <v>157</v>
      </c>
      <c r="E1758" s="12">
        <v>13.1296850160013</v>
      </c>
      <c r="F1758" s="12">
        <v>12.6551542022394</v>
      </c>
      <c r="G1758" s="12">
        <v>12.2880433353653</v>
      </c>
      <c r="H1758" s="12">
        <v>12.8916307221554</v>
      </c>
      <c r="I1758" s="12">
        <v>12.960121921429799</v>
      </c>
      <c r="J1758" s="12">
        <v>13.9539569859593</v>
      </c>
      <c r="K1758" s="12">
        <v>14.2540443203994</v>
      </c>
      <c r="L1758" s="12">
        <v>13.3465301113308</v>
      </c>
      <c r="M1758" s="12">
        <v>13.3113457004832</v>
      </c>
      <c r="N1758" s="12"/>
      <c r="O1758" s="12"/>
    </row>
    <row r="1759" spans="1:15" x14ac:dyDescent="0.3">
      <c r="A1759" s="11" t="str">
        <f t="shared" si="27"/>
        <v>DISTRIBUCION VOLUMEN X CRITERIO (kg ó litros).Total Bebidas Caliente&gt;500MIL</v>
      </c>
      <c r="B1759" s="11" t="s">
        <v>50</v>
      </c>
      <c r="C1759" s="11" t="s">
        <v>51</v>
      </c>
      <c r="D1759" s="11" t="s">
        <v>158</v>
      </c>
      <c r="E1759" s="12">
        <v>17.599071546100902</v>
      </c>
      <c r="F1759" s="12">
        <v>18.268385958968601</v>
      </c>
      <c r="G1759" s="12">
        <v>18.195534668318</v>
      </c>
      <c r="H1759" s="12">
        <v>17.5492163558729</v>
      </c>
      <c r="I1759" s="12">
        <v>17.455871899305301</v>
      </c>
      <c r="J1759" s="12">
        <v>18.501845351788301</v>
      </c>
      <c r="K1759" s="12">
        <v>17.8379627827163</v>
      </c>
      <c r="L1759" s="12">
        <v>19.0446033564759</v>
      </c>
      <c r="M1759" s="12">
        <v>18.218585522902</v>
      </c>
      <c r="N1759" s="12"/>
      <c r="O1759" s="12"/>
    </row>
    <row r="1760" spans="1:15" x14ac:dyDescent="0.3">
      <c r="A1760" s="11" t="str">
        <f t="shared" si="27"/>
        <v>DISTRIBUCION VOLUMEN X CRITERIO (kg ó litros).Total Bebidas CalienteDE 15 A 19 AÑOS</v>
      </c>
      <c r="B1760" s="11" t="s">
        <v>50</v>
      </c>
      <c r="C1760" s="11" t="s">
        <v>51</v>
      </c>
      <c r="D1760" s="11" t="s">
        <v>159</v>
      </c>
      <c r="E1760" s="12">
        <v>0.95014868917345496</v>
      </c>
      <c r="F1760" s="12">
        <v>0.97665592101431098</v>
      </c>
      <c r="G1760" s="12">
        <v>0.40795346282456102</v>
      </c>
      <c r="H1760" s="12">
        <v>0.39552327378672902</v>
      </c>
      <c r="I1760" s="12">
        <v>0.80722414630749995</v>
      </c>
      <c r="J1760" s="12">
        <v>1.23736392920222</v>
      </c>
      <c r="K1760" s="12">
        <v>0.62575374719548704</v>
      </c>
      <c r="L1760" s="12">
        <v>0.68578476424236401</v>
      </c>
      <c r="M1760" s="12">
        <v>0.83132331776598001</v>
      </c>
      <c r="N1760" s="12"/>
      <c r="O1760" s="12"/>
    </row>
    <row r="1761" spans="1:15" x14ac:dyDescent="0.3">
      <c r="A1761" s="11" t="str">
        <f t="shared" si="27"/>
        <v>DISTRIBUCION VOLUMEN X CRITERIO (kg ó litros).Total Bebidas CalienteDE 20 A 24 AÑOS</v>
      </c>
      <c r="B1761" s="11" t="s">
        <v>50</v>
      </c>
      <c r="C1761" s="11" t="s">
        <v>51</v>
      </c>
      <c r="D1761" s="11" t="s">
        <v>160</v>
      </c>
      <c r="E1761" s="12">
        <v>1.5755321269539699</v>
      </c>
      <c r="F1761" s="12">
        <v>1.5418114438211801</v>
      </c>
      <c r="G1761" s="12">
        <v>1.5753249906896301</v>
      </c>
      <c r="H1761" s="12">
        <v>1.5286401982267199</v>
      </c>
      <c r="I1761" s="12">
        <v>1.34443527884481</v>
      </c>
      <c r="J1761" s="12">
        <v>1.90493473274405</v>
      </c>
      <c r="K1761" s="12">
        <v>1.58330601200717</v>
      </c>
      <c r="L1761" s="12">
        <v>1.6598075671596</v>
      </c>
      <c r="M1761" s="12">
        <v>1.55490446803386</v>
      </c>
      <c r="N1761" s="12"/>
      <c r="O1761" s="12"/>
    </row>
    <row r="1762" spans="1:15" x14ac:dyDescent="0.3">
      <c r="A1762" s="11" t="str">
        <f t="shared" si="27"/>
        <v>DISTRIBUCION VOLUMEN X CRITERIO (kg ó litros).Total Bebidas CalienteDE 25 A 34 AÑOS</v>
      </c>
      <c r="B1762" s="11" t="s">
        <v>50</v>
      </c>
      <c r="C1762" s="11" t="s">
        <v>51</v>
      </c>
      <c r="D1762" s="11" t="s">
        <v>161</v>
      </c>
      <c r="E1762" s="12">
        <v>6.1188772016646498</v>
      </c>
      <c r="F1762" s="12">
        <v>5.8388589372448703</v>
      </c>
      <c r="G1762" s="12">
        <v>5.5873300318871699</v>
      </c>
      <c r="H1762" s="12">
        <v>5.1239072445874196</v>
      </c>
      <c r="I1762" s="12">
        <v>5.1459814309352003</v>
      </c>
      <c r="J1762" s="12">
        <v>5.12481090884972</v>
      </c>
      <c r="K1762" s="12">
        <v>5.0804258378988401</v>
      </c>
      <c r="L1762" s="12">
        <v>4.9372141652897898</v>
      </c>
      <c r="M1762" s="12">
        <v>4.7854477361672503</v>
      </c>
      <c r="N1762" s="12"/>
      <c r="O1762" s="12"/>
    </row>
    <row r="1763" spans="1:15" x14ac:dyDescent="0.3">
      <c r="A1763" s="11" t="str">
        <f t="shared" si="27"/>
        <v>DISTRIBUCION VOLUMEN X CRITERIO (kg ó litros).Total Bebidas CalienteDE 35 A 49 AÑOS</v>
      </c>
      <c r="B1763" s="11" t="s">
        <v>50</v>
      </c>
      <c r="C1763" s="11" t="s">
        <v>51</v>
      </c>
      <c r="D1763" s="11" t="s">
        <v>162</v>
      </c>
      <c r="E1763" s="12">
        <v>25.773395578476801</v>
      </c>
      <c r="F1763" s="12">
        <v>27.0773040540974</v>
      </c>
      <c r="G1763" s="12">
        <v>25.442585851409401</v>
      </c>
      <c r="H1763" s="12">
        <v>23.544911516161701</v>
      </c>
      <c r="I1763" s="12">
        <v>23.546443538175101</v>
      </c>
      <c r="J1763" s="12">
        <v>24.837795482138301</v>
      </c>
      <c r="K1763" s="12">
        <v>23.0483984960652</v>
      </c>
      <c r="L1763" s="12">
        <v>22.945875451082401</v>
      </c>
      <c r="M1763" s="12">
        <v>23.036976290748299</v>
      </c>
      <c r="N1763" s="12"/>
      <c r="O1763" s="12"/>
    </row>
    <row r="1764" spans="1:15" x14ac:dyDescent="0.3">
      <c r="A1764" s="11" t="str">
        <f t="shared" si="27"/>
        <v>DISTRIBUCION VOLUMEN X CRITERIO (kg ó litros).Total Bebidas CalienteDE 50 A 59 AÑOS</v>
      </c>
      <c r="B1764" s="11" t="s">
        <v>50</v>
      </c>
      <c r="C1764" s="11" t="s">
        <v>51</v>
      </c>
      <c r="D1764" s="11" t="s">
        <v>163</v>
      </c>
      <c r="E1764" s="12">
        <v>25.376053649308901</v>
      </c>
      <c r="F1764" s="12">
        <v>25.577785910922401</v>
      </c>
      <c r="G1764" s="12">
        <v>27.357849046340199</v>
      </c>
      <c r="H1764" s="12">
        <v>27.622366961448201</v>
      </c>
      <c r="I1764" s="12">
        <v>27.394192875322201</v>
      </c>
      <c r="J1764" s="12">
        <v>26.982565551129898</v>
      </c>
      <c r="K1764" s="12">
        <v>27.8762321593621</v>
      </c>
      <c r="L1764" s="12">
        <v>27.830313146316001</v>
      </c>
      <c r="M1764" s="12">
        <v>27.095290170193799</v>
      </c>
      <c r="N1764" s="12"/>
      <c r="O1764" s="12"/>
    </row>
    <row r="1765" spans="1:15" x14ac:dyDescent="0.3">
      <c r="A1765" s="11" t="str">
        <f t="shared" si="27"/>
        <v>DISTRIBUCION VOLUMEN X CRITERIO (kg ó litros).Total Bebidas CalienteDE 60 A 75 AÑOS</v>
      </c>
      <c r="B1765" s="11" t="s">
        <v>50</v>
      </c>
      <c r="C1765" s="11" t="s">
        <v>51</v>
      </c>
      <c r="D1765" s="11" t="s">
        <v>164</v>
      </c>
      <c r="E1765" s="12">
        <v>40.205980332136299</v>
      </c>
      <c r="F1765" s="12">
        <v>38.987569801045197</v>
      </c>
      <c r="G1765" s="12">
        <v>39.628961020061098</v>
      </c>
      <c r="H1765" s="12">
        <v>41.784649684224199</v>
      </c>
      <c r="I1765" s="12">
        <v>41.761696907891299</v>
      </c>
      <c r="J1765" s="12">
        <v>39.912524632433602</v>
      </c>
      <c r="K1765" s="12">
        <v>41.785882777518303</v>
      </c>
      <c r="L1765" s="12">
        <v>41.940984933332402</v>
      </c>
      <c r="M1765" s="12">
        <v>42.696055742517999</v>
      </c>
      <c r="N1765" s="12"/>
      <c r="O1765" s="12"/>
    </row>
    <row r="1766" spans="1:15" x14ac:dyDescent="0.3">
      <c r="A1766" s="11" t="str">
        <f t="shared" si="27"/>
        <v>DISTRIBUCION VOLUMEN X CRITERIO (kg ó litros).Total Bebidas CalienteNIVEL ALTO</v>
      </c>
      <c r="B1766" s="11" t="s">
        <v>50</v>
      </c>
      <c r="C1766" s="11" t="s">
        <v>51</v>
      </c>
      <c r="D1766" s="11" t="s">
        <v>165</v>
      </c>
      <c r="E1766" s="12">
        <v>23.5169855714474</v>
      </c>
      <c r="F1766" s="12">
        <v>23.0422092359799</v>
      </c>
      <c r="G1766" s="12">
        <v>23.7443717586285</v>
      </c>
      <c r="H1766" s="12">
        <v>23.740790279040301</v>
      </c>
      <c r="I1766" s="12">
        <v>24.408001844862</v>
      </c>
      <c r="J1766" s="12">
        <v>24.759738121692902</v>
      </c>
      <c r="K1766" s="12">
        <v>23.2626524077182</v>
      </c>
      <c r="L1766" s="12">
        <v>23.7014317969176</v>
      </c>
      <c r="M1766" s="12">
        <v>24.0297901929506</v>
      </c>
      <c r="N1766" s="12"/>
      <c r="O1766" s="12"/>
    </row>
    <row r="1767" spans="1:15" x14ac:dyDescent="0.3">
      <c r="A1767" s="11" t="str">
        <f t="shared" si="27"/>
        <v>DISTRIBUCION VOLUMEN X CRITERIO (kg ó litros).Total Bebidas CalienteNIVEL MEDIO ALTO</v>
      </c>
      <c r="B1767" s="11" t="s">
        <v>50</v>
      </c>
      <c r="C1767" s="11" t="s">
        <v>51</v>
      </c>
      <c r="D1767" s="11" t="s">
        <v>166</v>
      </c>
      <c r="E1767" s="12">
        <v>14.201602880557999</v>
      </c>
      <c r="F1767" s="12">
        <v>13.673099443864499</v>
      </c>
      <c r="G1767" s="12">
        <v>13.184070774413501</v>
      </c>
      <c r="H1767" s="12">
        <v>13.236439823761501</v>
      </c>
      <c r="I1767" s="12">
        <v>12.381567971614899</v>
      </c>
      <c r="J1767" s="12">
        <v>12.8979354960371</v>
      </c>
      <c r="K1767" s="12">
        <v>13.5621573350442</v>
      </c>
      <c r="L1767" s="12">
        <v>13.0702596052632</v>
      </c>
      <c r="M1767" s="12">
        <v>12.056045142936799</v>
      </c>
      <c r="N1767" s="12"/>
      <c r="O1767" s="12"/>
    </row>
    <row r="1768" spans="1:15" x14ac:dyDescent="0.3">
      <c r="A1768" s="11" t="str">
        <f t="shared" si="27"/>
        <v>DISTRIBUCION VOLUMEN X CRITERIO (kg ó litros).Total Bebidas CalienteNIVEL MEDIO</v>
      </c>
      <c r="B1768" s="11" t="s">
        <v>50</v>
      </c>
      <c r="C1768" s="11" t="s">
        <v>51</v>
      </c>
      <c r="D1768" s="11" t="s">
        <v>167</v>
      </c>
      <c r="E1768" s="12">
        <v>23.097302344151501</v>
      </c>
      <c r="F1768" s="12">
        <v>24.557401812990101</v>
      </c>
      <c r="G1768" s="12">
        <v>23.952297727756299</v>
      </c>
      <c r="H1768" s="12">
        <v>23.635575690078099</v>
      </c>
      <c r="I1768" s="12">
        <v>23.774935032104199</v>
      </c>
      <c r="J1768" s="12">
        <v>24.018608222775502</v>
      </c>
      <c r="K1768" s="12">
        <v>25.771262970940001</v>
      </c>
      <c r="L1768" s="12">
        <v>24.564048897401602</v>
      </c>
      <c r="M1768" s="12">
        <v>25.779286338539301</v>
      </c>
      <c r="N1768" s="12"/>
      <c r="O1768" s="12"/>
    </row>
    <row r="1769" spans="1:15" x14ac:dyDescent="0.3">
      <c r="A1769" s="11" t="str">
        <f t="shared" si="27"/>
        <v>DISTRIBUCION VOLUMEN X CRITERIO (kg ó litros).Total Bebidas CalienteNIVEL MEDIO BAJO</v>
      </c>
      <c r="B1769" s="11" t="s">
        <v>50</v>
      </c>
      <c r="C1769" s="11" t="s">
        <v>51</v>
      </c>
      <c r="D1769" s="11" t="s">
        <v>168</v>
      </c>
      <c r="E1769" s="12">
        <v>15.4509853783052</v>
      </c>
      <c r="F1769" s="12">
        <v>15.0131625561686</v>
      </c>
      <c r="G1769" s="12">
        <v>15.812891825131601</v>
      </c>
      <c r="H1769" s="12">
        <v>15.7179919620951</v>
      </c>
      <c r="I1769" s="12">
        <v>16.357222472802398</v>
      </c>
      <c r="J1769" s="12">
        <v>15.8677032150025</v>
      </c>
      <c r="K1769" s="12">
        <v>16.278405511799001</v>
      </c>
      <c r="L1769" s="12">
        <v>16.8109145079241</v>
      </c>
      <c r="M1769" s="12">
        <v>16.0086281502949</v>
      </c>
      <c r="N1769" s="12"/>
      <c r="O1769" s="12"/>
    </row>
    <row r="1770" spans="1:15" x14ac:dyDescent="0.3">
      <c r="A1770" s="11" t="str">
        <f t="shared" si="27"/>
        <v>DISTRIBUCION VOLUMEN X CRITERIO (kg ó litros).Total Bebidas CalienteNIVEL BAJO</v>
      </c>
      <c r="B1770" s="11" t="s">
        <v>50</v>
      </c>
      <c r="C1770" s="11" t="s">
        <v>51</v>
      </c>
      <c r="D1770" s="11" t="s">
        <v>169</v>
      </c>
      <c r="E1770" s="12">
        <v>23.733120943399499</v>
      </c>
      <c r="F1770" s="12">
        <v>23.714119751941499</v>
      </c>
      <c r="G1770" s="12">
        <v>23.306373096094401</v>
      </c>
      <c r="H1770" s="12">
        <v>23.669202964497501</v>
      </c>
      <c r="I1770" s="12">
        <v>23.078262862036901</v>
      </c>
      <c r="J1770" s="12">
        <v>22.456017725846198</v>
      </c>
      <c r="K1770" s="12">
        <v>21.125527577266901</v>
      </c>
      <c r="L1770" s="12">
        <v>21.853332014712901</v>
      </c>
      <c r="M1770" s="12">
        <v>22.1262576345326</v>
      </c>
      <c r="N1770" s="12"/>
      <c r="O1770" s="12"/>
    </row>
    <row r="1771" spans="1:15" x14ac:dyDescent="0.3">
      <c r="A1771" s="11" t="str">
        <f t="shared" si="27"/>
        <v>DISTRIBUCION VOLUMEN X CRITERIO (kg ó litros).Total Bebidas CalienteHOMBRE</v>
      </c>
      <c r="B1771" s="11" t="s">
        <v>50</v>
      </c>
      <c r="C1771" s="11" t="s">
        <v>51</v>
      </c>
      <c r="D1771" s="11" t="s">
        <v>170</v>
      </c>
      <c r="E1771" s="12">
        <v>59.323627785530199</v>
      </c>
      <c r="F1771" s="12">
        <v>57.719856420652697</v>
      </c>
      <c r="G1771" s="12">
        <v>58.301477878564</v>
      </c>
      <c r="H1771" s="12">
        <v>59.652721364092102</v>
      </c>
      <c r="I1771" s="12">
        <v>60.2230164488642</v>
      </c>
      <c r="J1771" s="12">
        <v>58.3261687069676</v>
      </c>
      <c r="K1771" s="12">
        <v>59.1225963397019</v>
      </c>
      <c r="L1771" s="12">
        <v>59.759935914526302</v>
      </c>
      <c r="M1771" s="12">
        <v>61.1982664651091</v>
      </c>
      <c r="N1771" s="12"/>
      <c r="O1771" s="12"/>
    </row>
    <row r="1772" spans="1:15" x14ac:dyDescent="0.3">
      <c r="A1772" s="11" t="str">
        <f t="shared" si="27"/>
        <v>DISTRIBUCION VOLUMEN X CRITERIO (kg ó litros).Total Bebidas CalienteMUJER</v>
      </c>
      <c r="B1772" s="11" t="s">
        <v>50</v>
      </c>
      <c r="C1772" s="11" t="s">
        <v>51</v>
      </c>
      <c r="D1772" s="11" t="s">
        <v>171</v>
      </c>
      <c r="E1772" s="12">
        <v>40.676377963699402</v>
      </c>
      <c r="F1772" s="12">
        <v>42.280139499745601</v>
      </c>
      <c r="G1772" s="12">
        <v>41.698538395406104</v>
      </c>
      <c r="H1772" s="12">
        <v>40.347273711249798</v>
      </c>
      <c r="I1772" s="12">
        <v>39.776978847703099</v>
      </c>
      <c r="J1772" s="12">
        <v>41.6738265269992</v>
      </c>
      <c r="K1772" s="12">
        <v>40.877400761995503</v>
      </c>
      <c r="L1772" s="12">
        <v>40.240061618913103</v>
      </c>
      <c r="M1772" s="12">
        <v>38.801727782165898</v>
      </c>
      <c r="N1772" s="12"/>
      <c r="O1772" s="12"/>
    </row>
    <row r="1773" spans="1:15" x14ac:dyDescent="0.3">
      <c r="A1773" s="11" t="str">
        <f t="shared" si="27"/>
        <v>DISTRIBUCION VOLUMEN X CRITERIO (kg ó litros)CafeT.ESPAÑA</v>
      </c>
      <c r="B1773" s="11" t="s">
        <v>50</v>
      </c>
      <c r="C1773" s="11" t="s">
        <v>56</v>
      </c>
      <c r="D1773" s="11" t="s">
        <v>142</v>
      </c>
      <c r="E1773" s="12">
        <v>100</v>
      </c>
      <c r="F1773" s="12">
        <v>100</v>
      </c>
      <c r="G1773" s="12">
        <v>100</v>
      </c>
      <c r="H1773" s="12">
        <v>100</v>
      </c>
      <c r="I1773" s="12">
        <v>100</v>
      </c>
      <c r="J1773" s="12">
        <v>100</v>
      </c>
      <c r="K1773" s="12">
        <v>100</v>
      </c>
      <c r="L1773" s="12">
        <v>100</v>
      </c>
      <c r="M1773" s="12">
        <v>100</v>
      </c>
      <c r="N1773" s="12"/>
      <c r="O1773" s="12"/>
    </row>
    <row r="1774" spans="1:15" x14ac:dyDescent="0.3">
      <c r="A1774" s="11" t="str">
        <f t="shared" si="27"/>
        <v>DISTRIBUCION VOLUMEN X CRITERIO (kg ó litros)CafeBCN AM</v>
      </c>
      <c r="B1774" s="11" t="s">
        <v>50</v>
      </c>
      <c r="C1774" s="11" t="s">
        <v>56</v>
      </c>
      <c r="D1774" s="11" t="s">
        <v>143</v>
      </c>
      <c r="E1774" s="12">
        <v>10.911239730695801</v>
      </c>
      <c r="F1774" s="12">
        <v>11.0605050105196</v>
      </c>
      <c r="G1774" s="12">
        <v>11.243004553649801</v>
      </c>
      <c r="H1774" s="12">
        <v>11.672659928165199</v>
      </c>
      <c r="I1774" s="12">
        <v>11.46867586081</v>
      </c>
      <c r="J1774" s="12">
        <v>11.564831185766099</v>
      </c>
      <c r="K1774" s="12">
        <v>11.319991408898399</v>
      </c>
      <c r="L1774" s="12">
        <v>12.103941571865899</v>
      </c>
      <c r="M1774" s="12">
        <v>11.704373108501001</v>
      </c>
      <c r="N1774" s="12"/>
      <c r="O1774" s="12"/>
    </row>
    <row r="1775" spans="1:15" x14ac:dyDescent="0.3">
      <c r="A1775" s="11" t="str">
        <f t="shared" si="27"/>
        <v>DISTRIBUCION VOLUMEN X CRITERIO (kg ó litros)CafeREST.CAT ARAGON</v>
      </c>
      <c r="B1775" s="11" t="s">
        <v>50</v>
      </c>
      <c r="C1775" s="11" t="s">
        <v>56</v>
      </c>
      <c r="D1775" s="11" t="s">
        <v>144</v>
      </c>
      <c r="E1775" s="12">
        <v>22.1205501592374</v>
      </c>
      <c r="F1775" s="12">
        <v>21.574779924330802</v>
      </c>
      <c r="G1775" s="12">
        <v>23.106323563795399</v>
      </c>
      <c r="H1775" s="12">
        <v>22.4629043493957</v>
      </c>
      <c r="I1775" s="12">
        <v>22.056850720837101</v>
      </c>
      <c r="J1775" s="12">
        <v>23.3009830912378</v>
      </c>
      <c r="K1775" s="12">
        <v>22.451335417063699</v>
      </c>
      <c r="L1775" s="12">
        <v>23.434141117200699</v>
      </c>
      <c r="M1775" s="12">
        <v>23.223709555165399</v>
      </c>
      <c r="N1775" s="12"/>
      <c r="O1775" s="12"/>
    </row>
    <row r="1776" spans="1:15" x14ac:dyDescent="0.3">
      <c r="A1776" s="11" t="str">
        <f t="shared" si="27"/>
        <v>DISTRIBUCION VOLUMEN X CRITERIO (kg ó litros)CafeLEVANTE</v>
      </c>
      <c r="B1776" s="11" t="s">
        <v>50</v>
      </c>
      <c r="C1776" s="11" t="s">
        <v>56</v>
      </c>
      <c r="D1776" s="11" t="s">
        <v>145</v>
      </c>
      <c r="E1776" s="12">
        <v>20.465614024708401</v>
      </c>
      <c r="F1776" s="12">
        <v>24.382454373437898</v>
      </c>
      <c r="G1776" s="12">
        <v>21.389462683309201</v>
      </c>
      <c r="H1776" s="12">
        <v>20.510362420359201</v>
      </c>
      <c r="I1776" s="12">
        <v>19.644133719771801</v>
      </c>
      <c r="J1776" s="12">
        <v>20.3887011011449</v>
      </c>
      <c r="K1776" s="12">
        <v>20.7118822761656</v>
      </c>
      <c r="L1776" s="12">
        <v>22.034472986876398</v>
      </c>
      <c r="M1776" s="12">
        <v>21.230666870703701</v>
      </c>
      <c r="N1776" s="12"/>
      <c r="O1776" s="12"/>
    </row>
    <row r="1777" spans="1:15" x14ac:dyDescent="0.3">
      <c r="A1777" s="11" t="str">
        <f t="shared" si="27"/>
        <v>DISTRIBUCION VOLUMEN X CRITERIO (kg ó litros)CafeANDALUCIA</v>
      </c>
      <c r="B1777" s="11" t="s">
        <v>50</v>
      </c>
      <c r="C1777" s="11" t="s">
        <v>56</v>
      </c>
      <c r="D1777" s="11" t="s">
        <v>146</v>
      </c>
      <c r="E1777" s="12">
        <v>12.700010923085999</v>
      </c>
      <c r="F1777" s="12">
        <v>13.1784513353489</v>
      </c>
      <c r="G1777" s="12">
        <v>13.754094973155301</v>
      </c>
      <c r="H1777" s="12">
        <v>13.117573904294</v>
      </c>
      <c r="I1777" s="12">
        <v>14.0134642566683</v>
      </c>
      <c r="J1777" s="12">
        <v>13.455212000317299</v>
      </c>
      <c r="K1777" s="12">
        <v>13.133721738566701</v>
      </c>
      <c r="L1777" s="12">
        <v>12.6742767765266</v>
      </c>
      <c r="M1777" s="12">
        <v>12.5767090285742</v>
      </c>
      <c r="N1777" s="12"/>
      <c r="O1777" s="12"/>
    </row>
    <row r="1778" spans="1:15" x14ac:dyDescent="0.3">
      <c r="A1778" s="11" t="str">
        <f t="shared" si="27"/>
        <v>DISTRIBUCION VOLUMEN X CRITERIO (kg ó litros)CafeMDD AM</v>
      </c>
      <c r="B1778" s="11" t="s">
        <v>50</v>
      </c>
      <c r="C1778" s="11" t="s">
        <v>56</v>
      </c>
      <c r="D1778" s="11" t="s">
        <v>147</v>
      </c>
      <c r="E1778" s="12">
        <v>6.7184911169009203</v>
      </c>
      <c r="F1778" s="12">
        <v>5.10167584078724</v>
      </c>
      <c r="G1778" s="12">
        <v>5.9192591212260002</v>
      </c>
      <c r="H1778" s="12">
        <v>6.2083900918092896</v>
      </c>
      <c r="I1778" s="12">
        <v>6.3681429532853899</v>
      </c>
      <c r="J1778" s="12">
        <v>5.3621658143732196</v>
      </c>
      <c r="K1778" s="12">
        <v>5.41509301342189</v>
      </c>
      <c r="L1778" s="12">
        <v>5.3013712873726604</v>
      </c>
      <c r="M1778" s="12">
        <v>5.7383331696092403</v>
      </c>
      <c r="N1778" s="12"/>
      <c r="O1778" s="12"/>
    </row>
    <row r="1779" spans="1:15" x14ac:dyDescent="0.3">
      <c r="A1779" s="11" t="str">
        <f t="shared" si="27"/>
        <v>DISTRIBUCION VOLUMEN X CRITERIO (kg ó litros)CafeRTO CENTRO</v>
      </c>
      <c r="B1779" s="11" t="s">
        <v>50</v>
      </c>
      <c r="C1779" s="11" t="s">
        <v>56</v>
      </c>
      <c r="D1779" s="11" t="s">
        <v>148</v>
      </c>
      <c r="E1779" s="12">
        <v>7.92587237581251</v>
      </c>
      <c r="F1779" s="12">
        <v>6.2307485348907496</v>
      </c>
      <c r="G1779" s="12">
        <v>5.8893159698708697</v>
      </c>
      <c r="H1779" s="12">
        <v>6.4775744110786704</v>
      </c>
      <c r="I1779" s="12">
        <v>7.2347552937499504</v>
      </c>
      <c r="J1779" s="12">
        <v>6.5706694293501098</v>
      </c>
      <c r="K1779" s="12">
        <v>6.6140186645407297</v>
      </c>
      <c r="L1779" s="12">
        <v>6.1205561579323202</v>
      </c>
      <c r="M1779" s="12">
        <v>6.0974091582265499</v>
      </c>
      <c r="N1779" s="12"/>
      <c r="O1779" s="12"/>
    </row>
    <row r="1780" spans="1:15" x14ac:dyDescent="0.3">
      <c r="A1780" s="11" t="str">
        <f t="shared" si="27"/>
        <v>DISTRIBUCION VOLUMEN X CRITERIO (kg ó litros)CafeNORTE-CENTRO</v>
      </c>
      <c r="B1780" s="11" t="s">
        <v>50</v>
      </c>
      <c r="C1780" s="11" t="s">
        <v>56</v>
      </c>
      <c r="D1780" s="11" t="s">
        <v>149</v>
      </c>
      <c r="E1780" s="12">
        <v>11.4721812593063</v>
      </c>
      <c r="F1780" s="12">
        <v>11.2733185565898</v>
      </c>
      <c r="G1780" s="12">
        <v>10.6534084067228</v>
      </c>
      <c r="H1780" s="12">
        <v>11.295645871806901</v>
      </c>
      <c r="I1780" s="12">
        <v>11.3711589714548</v>
      </c>
      <c r="J1780" s="12">
        <v>10.9816654786793</v>
      </c>
      <c r="K1780" s="12">
        <v>11.735969370007901</v>
      </c>
      <c r="L1780" s="12">
        <v>10.0230406369144</v>
      </c>
      <c r="M1780" s="12">
        <v>10.679410027149901</v>
      </c>
      <c r="N1780" s="12"/>
      <c r="O1780" s="12"/>
    </row>
    <row r="1781" spans="1:15" x14ac:dyDescent="0.3">
      <c r="A1781" s="11" t="str">
        <f t="shared" si="27"/>
        <v>DISTRIBUCION VOLUMEN X CRITERIO (kg ó litros)CafeNOROESTE</v>
      </c>
      <c r="B1781" s="11" t="s">
        <v>50</v>
      </c>
      <c r="C1781" s="11" t="s">
        <v>56</v>
      </c>
      <c r="D1781" s="11" t="s">
        <v>150</v>
      </c>
      <c r="E1781" s="12">
        <v>7.6860421828841297</v>
      </c>
      <c r="F1781" s="12">
        <v>7.1980648904918798</v>
      </c>
      <c r="G1781" s="12">
        <v>8.0451208876605698</v>
      </c>
      <c r="H1781" s="12">
        <v>8.2548790992997692</v>
      </c>
      <c r="I1781" s="12">
        <v>7.8427971074584804</v>
      </c>
      <c r="J1781" s="12">
        <v>8.3757554881661793</v>
      </c>
      <c r="K1781" s="12">
        <v>8.6179746633115197</v>
      </c>
      <c r="L1781" s="12">
        <v>8.3081891878395506</v>
      </c>
      <c r="M1781" s="12">
        <v>8.7493820865856797</v>
      </c>
      <c r="N1781" s="12"/>
      <c r="O1781" s="12"/>
    </row>
    <row r="1782" spans="1:15" x14ac:dyDescent="0.3">
      <c r="A1782" s="11" t="str">
        <f t="shared" si="27"/>
        <v>DISTRIBUCION VOLUMEN X CRITERIO (kg ó litros)Cafe&lt;2MIL</v>
      </c>
      <c r="B1782" s="11" t="s">
        <v>50</v>
      </c>
      <c r="C1782" s="11" t="s">
        <v>56</v>
      </c>
      <c r="D1782" s="11" t="s">
        <v>151</v>
      </c>
      <c r="E1782" s="12">
        <v>6.8864810840290298</v>
      </c>
      <c r="F1782" s="12">
        <v>7.27515920879768</v>
      </c>
      <c r="G1782" s="12">
        <v>7.39123392892186</v>
      </c>
      <c r="H1782" s="12">
        <v>7.0066342756323703</v>
      </c>
      <c r="I1782" s="12">
        <v>6.5452788234099604</v>
      </c>
      <c r="J1782" s="12">
        <v>7.23359067011791</v>
      </c>
      <c r="K1782" s="12">
        <v>6.1925704585233401</v>
      </c>
      <c r="L1782" s="12">
        <v>5.6588369512785999</v>
      </c>
      <c r="M1782" s="12">
        <v>6.2854812698874998</v>
      </c>
      <c r="N1782" s="12"/>
      <c r="O1782" s="12"/>
    </row>
    <row r="1783" spans="1:15" x14ac:dyDescent="0.3">
      <c r="A1783" s="11" t="str">
        <f t="shared" si="27"/>
        <v>DISTRIBUCION VOLUMEN X CRITERIO (kg ó litros)Cafe2-5MIL</v>
      </c>
      <c r="B1783" s="11" t="s">
        <v>50</v>
      </c>
      <c r="C1783" s="11" t="s">
        <v>56</v>
      </c>
      <c r="D1783" s="11" t="s">
        <v>152</v>
      </c>
      <c r="E1783" s="12">
        <v>5.6456812471517601</v>
      </c>
      <c r="F1783" s="12">
        <v>5.5495721313464799</v>
      </c>
      <c r="G1783" s="12">
        <v>5.3242428891718099</v>
      </c>
      <c r="H1783" s="12">
        <v>5.4505004979363303</v>
      </c>
      <c r="I1783" s="12">
        <v>4.75198322224999</v>
      </c>
      <c r="J1783" s="12">
        <v>4.4883260725401302</v>
      </c>
      <c r="K1783" s="12">
        <v>4.3137384883746801</v>
      </c>
      <c r="L1783" s="12">
        <v>4.5268167405007498</v>
      </c>
      <c r="M1783" s="12">
        <v>4.4547809429589798</v>
      </c>
      <c r="N1783" s="12"/>
      <c r="O1783" s="12"/>
    </row>
    <row r="1784" spans="1:15" x14ac:dyDescent="0.3">
      <c r="A1784" s="11" t="str">
        <f t="shared" si="27"/>
        <v>DISTRIBUCION VOLUMEN X CRITERIO (kg ó litros)Cafe5-10MIL</v>
      </c>
      <c r="B1784" s="11" t="s">
        <v>50</v>
      </c>
      <c r="C1784" s="11" t="s">
        <v>56</v>
      </c>
      <c r="D1784" s="11" t="s">
        <v>153</v>
      </c>
      <c r="E1784" s="12">
        <v>8.5646888232676108</v>
      </c>
      <c r="F1784" s="12">
        <v>8.4297324995963496</v>
      </c>
      <c r="G1784" s="12">
        <v>8.1376204333692197</v>
      </c>
      <c r="H1784" s="12">
        <v>8.2461893738995098</v>
      </c>
      <c r="I1784" s="12">
        <v>8.8571060373517199</v>
      </c>
      <c r="J1784" s="12">
        <v>7.9598559363343897</v>
      </c>
      <c r="K1784" s="12">
        <v>8.5222157243526908</v>
      </c>
      <c r="L1784" s="12">
        <v>9.9557213095951802</v>
      </c>
      <c r="M1784" s="12">
        <v>8.5000557771927401</v>
      </c>
      <c r="N1784" s="12"/>
      <c r="O1784" s="12"/>
    </row>
    <row r="1785" spans="1:15" x14ac:dyDescent="0.3">
      <c r="A1785" s="11" t="str">
        <f t="shared" si="27"/>
        <v>DISTRIBUCION VOLUMEN X CRITERIO (kg ó litros)Cafe10-30MIL</v>
      </c>
      <c r="B1785" s="11" t="s">
        <v>50</v>
      </c>
      <c r="C1785" s="11" t="s">
        <v>56</v>
      </c>
      <c r="D1785" s="11" t="s">
        <v>154</v>
      </c>
      <c r="E1785" s="12">
        <v>18.0476352084724</v>
      </c>
      <c r="F1785" s="12">
        <v>17.814471715772001</v>
      </c>
      <c r="G1785" s="12">
        <v>18.6107484052663</v>
      </c>
      <c r="H1785" s="12">
        <v>20.169909593465601</v>
      </c>
      <c r="I1785" s="12">
        <v>19.2732202975223</v>
      </c>
      <c r="J1785" s="12">
        <v>19.916137654987601</v>
      </c>
      <c r="K1785" s="12">
        <v>20.439711836704699</v>
      </c>
      <c r="L1785" s="12">
        <v>19.959447445282599</v>
      </c>
      <c r="M1785" s="12">
        <v>21.1685960630838</v>
      </c>
      <c r="N1785" s="12"/>
      <c r="O1785" s="12"/>
    </row>
    <row r="1786" spans="1:15" x14ac:dyDescent="0.3">
      <c r="A1786" s="11" t="str">
        <f t="shared" si="27"/>
        <v>DISTRIBUCION VOLUMEN X CRITERIO (kg ó litros)Cafe30-100MIL</v>
      </c>
      <c r="B1786" s="11" t="s">
        <v>50</v>
      </c>
      <c r="C1786" s="11" t="s">
        <v>56</v>
      </c>
      <c r="D1786" s="11" t="s">
        <v>155</v>
      </c>
      <c r="E1786" s="12">
        <v>20.4058474436656</v>
      </c>
      <c r="F1786" s="12">
        <v>23.3237628260596</v>
      </c>
      <c r="G1786" s="12">
        <v>21.162498657271801</v>
      </c>
      <c r="H1786" s="12">
        <v>19.509051302666698</v>
      </c>
      <c r="I1786" s="12">
        <v>20.051476636158501</v>
      </c>
      <c r="J1786" s="12">
        <v>21.042498294558801</v>
      </c>
      <c r="K1786" s="12">
        <v>22.4721098285777</v>
      </c>
      <c r="L1786" s="12">
        <v>21.121553224335798</v>
      </c>
      <c r="M1786" s="12">
        <v>20.620681335437698</v>
      </c>
      <c r="N1786" s="12"/>
      <c r="O1786" s="12"/>
    </row>
    <row r="1787" spans="1:15" x14ac:dyDescent="0.3">
      <c r="A1787" s="11" t="str">
        <f t="shared" si="27"/>
        <v>DISTRIBUCION VOLUMEN X CRITERIO (kg ó litros)Cafe100-200MIL</v>
      </c>
      <c r="B1787" s="11" t="s">
        <v>50</v>
      </c>
      <c r="C1787" s="11" t="s">
        <v>56</v>
      </c>
      <c r="D1787" s="11" t="s">
        <v>156</v>
      </c>
      <c r="E1787" s="12">
        <v>10.100916758587999</v>
      </c>
      <c r="F1787" s="12">
        <v>9.1525378227817296</v>
      </c>
      <c r="G1787" s="12">
        <v>10.6127785332096</v>
      </c>
      <c r="H1787" s="12">
        <v>10.2839148654901</v>
      </c>
      <c r="I1787" s="12">
        <v>11.001753669687201</v>
      </c>
      <c r="J1787" s="12">
        <v>10.318263612876301</v>
      </c>
      <c r="K1787" s="12">
        <v>8.9160937398301208</v>
      </c>
      <c r="L1787" s="12">
        <v>8.6070960582368894</v>
      </c>
      <c r="M1787" s="12">
        <v>9.5968086464890998</v>
      </c>
      <c r="N1787" s="12"/>
      <c r="O1787" s="12"/>
    </row>
    <row r="1788" spans="1:15" x14ac:dyDescent="0.3">
      <c r="A1788" s="11" t="str">
        <f t="shared" si="27"/>
        <v>DISTRIBUCION VOLUMEN X CRITERIO (kg ó litros)Cafe200-500MIL</v>
      </c>
      <c r="B1788" s="11" t="s">
        <v>50</v>
      </c>
      <c r="C1788" s="11" t="s">
        <v>56</v>
      </c>
      <c r="D1788" s="11" t="s">
        <v>157</v>
      </c>
      <c r="E1788" s="12">
        <v>12.6696307758006</v>
      </c>
      <c r="F1788" s="12">
        <v>12.6460331579586</v>
      </c>
      <c r="G1788" s="12">
        <v>11.582800589688199</v>
      </c>
      <c r="H1788" s="12">
        <v>12.1164972477054</v>
      </c>
      <c r="I1788" s="12">
        <v>11.9114190599298</v>
      </c>
      <c r="J1788" s="12">
        <v>12.4770738230687</v>
      </c>
      <c r="K1788" s="12">
        <v>12.898215125174699</v>
      </c>
      <c r="L1788" s="12">
        <v>13.2885987841491</v>
      </c>
      <c r="M1788" s="12">
        <v>13.372879463897201</v>
      </c>
      <c r="N1788" s="12"/>
      <c r="O1788" s="12"/>
    </row>
    <row r="1789" spans="1:15" x14ac:dyDescent="0.3">
      <c r="A1789" s="11" t="str">
        <f t="shared" si="27"/>
        <v>DISTRIBUCION VOLUMEN X CRITERIO (kg ó litros)Cafe&gt;500MIL</v>
      </c>
      <c r="B1789" s="11" t="s">
        <v>50</v>
      </c>
      <c r="C1789" s="11" t="s">
        <v>56</v>
      </c>
      <c r="D1789" s="11" t="s">
        <v>158</v>
      </c>
      <c r="E1789" s="12">
        <v>17.679122165594901</v>
      </c>
      <c r="F1789" s="12">
        <v>15.808729086006601</v>
      </c>
      <c r="G1789" s="12">
        <v>17.178064564221199</v>
      </c>
      <c r="H1789" s="12">
        <v>17.217292900322398</v>
      </c>
      <c r="I1789" s="12">
        <v>17.607742189811301</v>
      </c>
      <c r="J1789" s="12">
        <v>16.5642364517199</v>
      </c>
      <c r="K1789" s="12">
        <v>16.245327585382999</v>
      </c>
      <c r="L1789" s="12">
        <v>16.881917606695101</v>
      </c>
      <c r="M1789" s="12">
        <v>16.0007046443002</v>
      </c>
      <c r="N1789" s="12"/>
      <c r="O1789" s="12"/>
    </row>
    <row r="1790" spans="1:15" x14ac:dyDescent="0.3">
      <c r="A1790" s="11" t="str">
        <f t="shared" si="27"/>
        <v>DISTRIBUCION VOLUMEN X CRITERIO (kg ó litros)CafeDE 15 A 19 AÑOS</v>
      </c>
      <c r="B1790" s="11" t="s">
        <v>50</v>
      </c>
      <c r="C1790" s="11" t="s">
        <v>56</v>
      </c>
      <c r="D1790" s="11" t="s">
        <v>159</v>
      </c>
      <c r="E1790" s="12">
        <v>0.63198177040259496</v>
      </c>
      <c r="F1790" s="12">
        <v>1.26030191144562</v>
      </c>
      <c r="G1790" s="12">
        <v>0.47606675896765599</v>
      </c>
      <c r="H1790" s="12">
        <v>0.34375497720770198</v>
      </c>
      <c r="I1790" s="12">
        <v>0.62508880834885505</v>
      </c>
      <c r="J1790" s="12">
        <v>0.56697569827072403</v>
      </c>
      <c r="K1790" s="12">
        <v>0.467282730749843</v>
      </c>
      <c r="L1790" s="12">
        <v>0.32458736998994497</v>
      </c>
      <c r="M1790" s="12">
        <v>0.80897764063635103</v>
      </c>
      <c r="N1790" s="12"/>
      <c r="O1790" s="12"/>
    </row>
    <row r="1791" spans="1:15" x14ac:dyDescent="0.3">
      <c r="A1791" s="11" t="str">
        <f t="shared" si="27"/>
        <v>DISTRIBUCION VOLUMEN X CRITERIO (kg ó litros)CafeDE 20 A 24 AÑOS</v>
      </c>
      <c r="B1791" s="11" t="s">
        <v>50</v>
      </c>
      <c r="C1791" s="11" t="s">
        <v>56</v>
      </c>
      <c r="D1791" s="11" t="s">
        <v>160</v>
      </c>
      <c r="E1791" s="12">
        <v>1.13683190304138</v>
      </c>
      <c r="F1791" s="12">
        <v>0.70094548834377801</v>
      </c>
      <c r="G1791" s="12">
        <v>1.0994829855363</v>
      </c>
      <c r="H1791" s="12">
        <v>0.95849241122045503</v>
      </c>
      <c r="I1791" s="12">
        <v>0.95342136893196805</v>
      </c>
      <c r="J1791" s="12">
        <v>0.936901763537062</v>
      </c>
      <c r="K1791" s="12">
        <v>1.2932061184839301</v>
      </c>
      <c r="L1791" s="12">
        <v>0.99077865661644005</v>
      </c>
      <c r="M1791" s="12">
        <v>0.98504983796864298</v>
      </c>
      <c r="N1791" s="12"/>
      <c r="O1791" s="12"/>
    </row>
    <row r="1792" spans="1:15" x14ac:dyDescent="0.3">
      <c r="A1792" s="11" t="str">
        <f t="shared" si="27"/>
        <v>DISTRIBUCION VOLUMEN X CRITERIO (kg ó litros)CafeDE 25 A 34 AÑOS</v>
      </c>
      <c r="B1792" s="11" t="s">
        <v>50</v>
      </c>
      <c r="C1792" s="11" t="s">
        <v>56</v>
      </c>
      <c r="D1792" s="11" t="s">
        <v>161</v>
      </c>
      <c r="E1792" s="12">
        <v>3.7149921357553501</v>
      </c>
      <c r="F1792" s="12">
        <v>3.5708890857337701</v>
      </c>
      <c r="G1792" s="12">
        <v>3.5740715742083502</v>
      </c>
      <c r="H1792" s="12">
        <v>3.51260676260658</v>
      </c>
      <c r="I1792" s="12">
        <v>4.1568930819863201</v>
      </c>
      <c r="J1792" s="12">
        <v>3.4532292171194201</v>
      </c>
      <c r="K1792" s="12">
        <v>3.1268571072240401</v>
      </c>
      <c r="L1792" s="12">
        <v>2.7460677106658702</v>
      </c>
      <c r="M1792" s="12">
        <v>2.5414429082969998</v>
      </c>
      <c r="N1792" s="12"/>
      <c r="O1792" s="12"/>
    </row>
    <row r="1793" spans="1:15" x14ac:dyDescent="0.3">
      <c r="A1793" s="11" t="str">
        <f t="shared" si="27"/>
        <v>DISTRIBUCION VOLUMEN X CRITERIO (kg ó litros)CafeDE 35 A 49 AÑOS</v>
      </c>
      <c r="B1793" s="11" t="s">
        <v>50</v>
      </c>
      <c r="C1793" s="11" t="s">
        <v>56</v>
      </c>
      <c r="D1793" s="11" t="s">
        <v>162</v>
      </c>
      <c r="E1793" s="12">
        <v>24.319706828705701</v>
      </c>
      <c r="F1793" s="12">
        <v>27.6332397138404</v>
      </c>
      <c r="G1793" s="12">
        <v>24.682292312243298</v>
      </c>
      <c r="H1793" s="12">
        <v>21.7832758070548</v>
      </c>
      <c r="I1793" s="12">
        <v>21.455204321238199</v>
      </c>
      <c r="J1793" s="12">
        <v>22.547040187563599</v>
      </c>
      <c r="K1793" s="12">
        <v>21.1890195159123</v>
      </c>
      <c r="L1793" s="12">
        <v>20.167660015441299</v>
      </c>
      <c r="M1793" s="12">
        <v>20.771842724562699</v>
      </c>
      <c r="N1793" s="12"/>
      <c r="O1793" s="12"/>
    </row>
    <row r="1794" spans="1:15" x14ac:dyDescent="0.3">
      <c r="A1794" s="11" t="str">
        <f t="shared" si="27"/>
        <v>DISTRIBUCION VOLUMEN X CRITERIO (kg ó litros)CafeDE 50 A 59 AÑOS</v>
      </c>
      <c r="B1794" s="11" t="s">
        <v>50</v>
      </c>
      <c r="C1794" s="11" t="s">
        <v>56</v>
      </c>
      <c r="D1794" s="11" t="s">
        <v>163</v>
      </c>
      <c r="E1794" s="12">
        <v>26.769793491282101</v>
      </c>
      <c r="F1794" s="12">
        <v>24.717749527689399</v>
      </c>
      <c r="G1794" s="12">
        <v>26.7109131044907</v>
      </c>
      <c r="H1794" s="12">
        <v>28.234820460288201</v>
      </c>
      <c r="I1794" s="12">
        <v>28.571833049473401</v>
      </c>
      <c r="J1794" s="12">
        <v>29.116409399113198</v>
      </c>
      <c r="K1794" s="12">
        <v>29.164083239154799</v>
      </c>
      <c r="L1794" s="12">
        <v>28.2897331307976</v>
      </c>
      <c r="M1794" s="12">
        <v>27.827435330368701</v>
      </c>
      <c r="N1794" s="12"/>
      <c r="O1794" s="12"/>
    </row>
    <row r="1795" spans="1:15" x14ac:dyDescent="0.3">
      <c r="A1795" s="11" t="str">
        <f t="shared" si="27"/>
        <v>DISTRIBUCION VOLUMEN X CRITERIO (kg ó litros)CafeDE 60 A 75 AÑOS</v>
      </c>
      <c r="B1795" s="11" t="s">
        <v>50</v>
      </c>
      <c r="C1795" s="11" t="s">
        <v>56</v>
      </c>
      <c r="D1795" s="11" t="s">
        <v>164</v>
      </c>
      <c r="E1795" s="12">
        <v>43.426703026587703</v>
      </c>
      <c r="F1795" s="12">
        <v>42.116864351227598</v>
      </c>
      <c r="G1795" s="12">
        <v>43.457159226628399</v>
      </c>
      <c r="H1795" s="12">
        <v>45.167036148391503</v>
      </c>
      <c r="I1795" s="12">
        <v>44.237534689345601</v>
      </c>
      <c r="J1795" s="12">
        <v>43.379433069783097</v>
      </c>
      <c r="K1795" s="12">
        <v>44.759529180172002</v>
      </c>
      <c r="L1795" s="12">
        <v>47.4811630385</v>
      </c>
      <c r="M1795" s="12">
        <v>47.065241883560702</v>
      </c>
      <c r="N1795" s="12"/>
      <c r="O1795" s="12"/>
    </row>
    <row r="1796" spans="1:15" x14ac:dyDescent="0.3">
      <c r="A1796" s="11" t="str">
        <f t="shared" ref="A1796:A1859" si="28">B1796&amp;C1796&amp;D1796</f>
        <v>DISTRIBUCION VOLUMEN X CRITERIO (kg ó litros)CafeNIVEL ALTO</v>
      </c>
      <c r="B1796" s="11" t="s">
        <v>50</v>
      </c>
      <c r="C1796" s="11" t="s">
        <v>56</v>
      </c>
      <c r="D1796" s="11" t="s">
        <v>165</v>
      </c>
      <c r="E1796" s="12">
        <v>24.523834416424901</v>
      </c>
      <c r="F1796" s="12">
        <v>21.9801709269118</v>
      </c>
      <c r="G1796" s="12">
        <v>23.741357818197798</v>
      </c>
      <c r="H1796" s="12">
        <v>23.313496335206501</v>
      </c>
      <c r="I1796" s="12">
        <v>23.719612097608699</v>
      </c>
      <c r="J1796" s="12">
        <v>23.727440039873699</v>
      </c>
      <c r="K1796" s="12">
        <v>20.9314530631998</v>
      </c>
      <c r="L1796" s="12">
        <v>21.350597474059999</v>
      </c>
      <c r="M1796" s="12">
        <v>22.111013995055199</v>
      </c>
      <c r="N1796" s="12"/>
      <c r="O1796" s="12"/>
    </row>
    <row r="1797" spans="1:15" x14ac:dyDescent="0.3">
      <c r="A1797" s="11" t="str">
        <f t="shared" si="28"/>
        <v>DISTRIBUCION VOLUMEN X CRITERIO (kg ó litros)CafeNIVEL MEDIO ALTO</v>
      </c>
      <c r="B1797" s="11" t="s">
        <v>50</v>
      </c>
      <c r="C1797" s="11" t="s">
        <v>56</v>
      </c>
      <c r="D1797" s="11" t="s">
        <v>166</v>
      </c>
      <c r="E1797" s="12">
        <v>13.4587555174909</v>
      </c>
      <c r="F1797" s="12">
        <v>13.7851935562057</v>
      </c>
      <c r="G1797" s="12">
        <v>12.620717307043201</v>
      </c>
      <c r="H1797" s="12">
        <v>14.7211632266661</v>
      </c>
      <c r="I1797" s="12">
        <v>14.3651141021549</v>
      </c>
      <c r="J1797" s="12">
        <v>14.841185726459299</v>
      </c>
      <c r="K1797" s="12">
        <v>15.0906362582006</v>
      </c>
      <c r="L1797" s="12">
        <v>12.888147264526699</v>
      </c>
      <c r="M1797" s="12">
        <v>12.466994533633301</v>
      </c>
      <c r="N1797" s="12"/>
      <c r="O1797" s="12"/>
    </row>
    <row r="1798" spans="1:15" x14ac:dyDescent="0.3">
      <c r="A1798" s="11" t="str">
        <f t="shared" si="28"/>
        <v>DISTRIBUCION VOLUMEN X CRITERIO (kg ó litros)CafeNIVEL MEDIO</v>
      </c>
      <c r="B1798" s="11" t="s">
        <v>50</v>
      </c>
      <c r="C1798" s="11" t="s">
        <v>56</v>
      </c>
      <c r="D1798" s="11" t="s">
        <v>167</v>
      </c>
      <c r="E1798" s="12">
        <v>24.8097375103697</v>
      </c>
      <c r="F1798" s="12">
        <v>28.851337890691699</v>
      </c>
      <c r="G1798" s="12">
        <v>28.802551280415599</v>
      </c>
      <c r="H1798" s="12">
        <v>26.772829958759601</v>
      </c>
      <c r="I1798" s="12">
        <v>25.6942161626353</v>
      </c>
      <c r="J1798" s="12">
        <v>27.081093176528199</v>
      </c>
      <c r="K1798" s="12">
        <v>27.937548623284599</v>
      </c>
      <c r="L1798" s="12">
        <v>28.074623872818599</v>
      </c>
      <c r="M1798" s="12">
        <v>28.612338116852001</v>
      </c>
      <c r="N1798" s="12"/>
      <c r="O1798" s="12"/>
    </row>
    <row r="1799" spans="1:15" x14ac:dyDescent="0.3">
      <c r="A1799" s="11" t="str">
        <f t="shared" si="28"/>
        <v>DISTRIBUCION VOLUMEN X CRITERIO (kg ó litros)CafeNIVEL MEDIO BAJO</v>
      </c>
      <c r="B1799" s="11" t="s">
        <v>50</v>
      </c>
      <c r="C1799" s="11" t="s">
        <v>56</v>
      </c>
      <c r="D1799" s="11" t="s">
        <v>168</v>
      </c>
      <c r="E1799" s="12">
        <v>14.394443101522199</v>
      </c>
      <c r="F1799" s="12">
        <v>12.8958264409069</v>
      </c>
      <c r="G1799" s="12">
        <v>13.506854337993699</v>
      </c>
      <c r="H1799" s="12">
        <v>13.5676988476585</v>
      </c>
      <c r="I1799" s="12">
        <v>15.2720474629048</v>
      </c>
      <c r="J1799" s="12">
        <v>13.678748823728601</v>
      </c>
      <c r="K1799" s="12">
        <v>15.401729003482799</v>
      </c>
      <c r="L1799" s="12">
        <v>17.4250199189893</v>
      </c>
      <c r="M1799" s="12">
        <v>15.735608159847599</v>
      </c>
      <c r="N1799" s="12"/>
      <c r="O1799" s="12"/>
    </row>
    <row r="1800" spans="1:15" x14ac:dyDescent="0.3">
      <c r="A1800" s="11" t="str">
        <f t="shared" si="28"/>
        <v>DISTRIBUCION VOLUMEN X CRITERIO (kg ó litros)CafeNIVEL BAJO</v>
      </c>
      <c r="B1800" s="11" t="s">
        <v>50</v>
      </c>
      <c r="C1800" s="11" t="s">
        <v>56</v>
      </c>
      <c r="D1800" s="11" t="s">
        <v>169</v>
      </c>
      <c r="E1800" s="12">
        <v>22.8132356934683</v>
      </c>
      <c r="F1800" s="12">
        <v>22.4874741379972</v>
      </c>
      <c r="G1800" s="12">
        <v>21.3285095043938</v>
      </c>
      <c r="H1800" s="12">
        <v>21.624798936637902</v>
      </c>
      <c r="I1800" s="12">
        <v>20.948986310933801</v>
      </c>
      <c r="J1800" s="12">
        <v>20.671517800477702</v>
      </c>
      <c r="K1800" s="12">
        <v>20.638612695778299</v>
      </c>
      <c r="L1800" s="12">
        <v>20.2616025341073</v>
      </c>
      <c r="M1800" s="12">
        <v>21.074035255121199</v>
      </c>
      <c r="N1800" s="12"/>
      <c r="O1800" s="12"/>
    </row>
    <row r="1801" spans="1:15" x14ac:dyDescent="0.3">
      <c r="A1801" s="11" t="str">
        <f t="shared" si="28"/>
        <v>DISTRIBUCION VOLUMEN X CRITERIO (kg ó litros)CafeHOMBRE</v>
      </c>
      <c r="B1801" s="11" t="s">
        <v>50</v>
      </c>
      <c r="C1801" s="11" t="s">
        <v>56</v>
      </c>
      <c r="D1801" s="11" t="s">
        <v>170</v>
      </c>
      <c r="E1801" s="12">
        <v>63.776328305827903</v>
      </c>
      <c r="F1801" s="12">
        <v>66.904371340270004</v>
      </c>
      <c r="G1801" s="12">
        <v>67.293731596201994</v>
      </c>
      <c r="H1801" s="12">
        <v>67.716369084119805</v>
      </c>
      <c r="I1801" s="12">
        <v>66.814073177703193</v>
      </c>
      <c r="J1801" s="12">
        <v>67.222893838780905</v>
      </c>
      <c r="K1801" s="12">
        <v>68.227232597273996</v>
      </c>
      <c r="L1801" s="12">
        <v>67.725213748407995</v>
      </c>
      <c r="M1801" s="12">
        <v>66.883538785633405</v>
      </c>
      <c r="N1801" s="12"/>
      <c r="O1801" s="12"/>
    </row>
    <row r="1802" spans="1:15" x14ac:dyDescent="0.3">
      <c r="A1802" s="11" t="str">
        <f t="shared" si="28"/>
        <v>DISTRIBUCION VOLUMEN X CRITERIO (kg ó litros)CafeMUJER</v>
      </c>
      <c r="B1802" s="11" t="s">
        <v>50</v>
      </c>
      <c r="C1802" s="11" t="s">
        <v>56</v>
      </c>
      <c r="D1802" s="11" t="s">
        <v>171</v>
      </c>
      <c r="E1802" s="12">
        <v>36.223689710686102</v>
      </c>
      <c r="F1802" s="12">
        <v>33.095608623460798</v>
      </c>
      <c r="G1802" s="12">
        <v>32.706258315567702</v>
      </c>
      <c r="H1802" s="12">
        <v>32.283605780275302</v>
      </c>
      <c r="I1802" s="12">
        <v>33.185911474233698</v>
      </c>
      <c r="J1802" s="12">
        <v>32.7770867161532</v>
      </c>
      <c r="K1802" s="12">
        <v>31.772746720975199</v>
      </c>
      <c r="L1802" s="12">
        <v>32.274772403218499</v>
      </c>
      <c r="M1802" s="12">
        <v>33.116433464519503</v>
      </c>
      <c r="N1802" s="12"/>
      <c r="O1802" s="12"/>
    </row>
    <row r="1803" spans="1:15" x14ac:dyDescent="0.3">
      <c r="A1803" s="11" t="str">
        <f t="shared" si="28"/>
        <v>DISTRIBUCION VOLUMEN X CRITERIO (kg ó litros)Leche+bebidas vegetalesT.ESPAÑA</v>
      </c>
      <c r="B1803" s="11" t="s">
        <v>50</v>
      </c>
      <c r="C1803" s="11" t="s">
        <v>59</v>
      </c>
      <c r="D1803" s="11" t="s">
        <v>142</v>
      </c>
      <c r="E1803" s="12">
        <v>100</v>
      </c>
      <c r="F1803" s="12">
        <v>100</v>
      </c>
      <c r="G1803" s="12">
        <v>100</v>
      </c>
      <c r="H1803" s="12">
        <v>100</v>
      </c>
      <c r="I1803" s="12">
        <v>100</v>
      </c>
      <c r="J1803" s="12">
        <v>100</v>
      </c>
      <c r="K1803" s="12">
        <v>100</v>
      </c>
      <c r="L1803" s="12">
        <v>100</v>
      </c>
      <c r="M1803" s="12">
        <v>100</v>
      </c>
      <c r="N1803" s="12"/>
      <c r="O1803" s="12"/>
    </row>
    <row r="1804" spans="1:15" x14ac:dyDescent="0.3">
      <c r="A1804" s="11" t="str">
        <f t="shared" si="28"/>
        <v>DISTRIBUCION VOLUMEN X CRITERIO (kg ó litros)Leche+bebidas vegetalesBCN AM</v>
      </c>
      <c r="B1804" s="11" t="s">
        <v>50</v>
      </c>
      <c r="C1804" s="11" t="s">
        <v>59</v>
      </c>
      <c r="D1804" s="11" t="s">
        <v>143</v>
      </c>
      <c r="E1804" s="12">
        <v>9.2708144107386392</v>
      </c>
      <c r="F1804" s="12">
        <v>9.3597138190984506</v>
      </c>
      <c r="G1804" s="12">
        <v>8.0044635869137704</v>
      </c>
      <c r="H1804" s="12">
        <v>8.6286872785561908</v>
      </c>
      <c r="I1804" s="12">
        <v>8.6827765998455195</v>
      </c>
      <c r="J1804" s="12">
        <v>9.9579625792309496</v>
      </c>
      <c r="K1804" s="12">
        <v>9.1663922556076596</v>
      </c>
      <c r="L1804" s="12">
        <v>9.6784649240010694</v>
      </c>
      <c r="M1804" s="12">
        <v>9.7624432294928898</v>
      </c>
      <c r="N1804" s="12"/>
      <c r="O1804" s="12"/>
    </row>
    <row r="1805" spans="1:15" x14ac:dyDescent="0.3">
      <c r="A1805" s="11" t="str">
        <f t="shared" si="28"/>
        <v>DISTRIBUCION VOLUMEN X CRITERIO (kg ó litros)Leche+bebidas vegetalesREST.CAT ARAGON</v>
      </c>
      <c r="B1805" s="11" t="s">
        <v>50</v>
      </c>
      <c r="C1805" s="11" t="s">
        <v>59</v>
      </c>
      <c r="D1805" s="11" t="s">
        <v>144</v>
      </c>
      <c r="E1805" s="12">
        <v>10.393643843634599</v>
      </c>
      <c r="F1805" s="12">
        <v>10.816354581533</v>
      </c>
      <c r="G1805" s="12">
        <v>11.444413373411701</v>
      </c>
      <c r="H1805" s="12">
        <v>10.8831047594461</v>
      </c>
      <c r="I1805" s="12">
        <v>9.8400927747779008</v>
      </c>
      <c r="J1805" s="12">
        <v>11.2116107845232</v>
      </c>
      <c r="K1805" s="12">
        <v>10.975882307931</v>
      </c>
      <c r="L1805" s="12">
        <v>10.7904901392415</v>
      </c>
      <c r="M1805" s="12">
        <v>10.570875632315699</v>
      </c>
      <c r="N1805" s="12"/>
      <c r="O1805" s="12"/>
    </row>
    <row r="1806" spans="1:15" x14ac:dyDescent="0.3">
      <c r="A1806" s="11" t="str">
        <f t="shared" si="28"/>
        <v>DISTRIBUCION VOLUMEN X CRITERIO (kg ó litros)Leche+bebidas vegetalesLEVANTE</v>
      </c>
      <c r="B1806" s="11" t="s">
        <v>50</v>
      </c>
      <c r="C1806" s="11" t="s">
        <v>59</v>
      </c>
      <c r="D1806" s="11" t="s">
        <v>145</v>
      </c>
      <c r="E1806" s="12">
        <v>10.2282645321243</v>
      </c>
      <c r="F1806" s="12">
        <v>10.121152014352701</v>
      </c>
      <c r="G1806" s="12">
        <v>10.469469464088901</v>
      </c>
      <c r="H1806" s="12">
        <v>10.5955258647503</v>
      </c>
      <c r="I1806" s="12">
        <v>10.3417917341784</v>
      </c>
      <c r="J1806" s="12">
        <v>10.5241600497991</v>
      </c>
      <c r="K1806" s="12">
        <v>10.588271237247801</v>
      </c>
      <c r="L1806" s="12">
        <v>10.079739739943999</v>
      </c>
      <c r="M1806" s="12">
        <v>9.6965277809970001</v>
      </c>
      <c r="N1806" s="12"/>
      <c r="O1806" s="12"/>
    </row>
    <row r="1807" spans="1:15" x14ac:dyDescent="0.3">
      <c r="A1807" s="11" t="str">
        <f t="shared" si="28"/>
        <v>DISTRIBUCION VOLUMEN X CRITERIO (kg ó litros)Leche+bebidas vegetalesANDALUCIA</v>
      </c>
      <c r="B1807" s="11" t="s">
        <v>50</v>
      </c>
      <c r="C1807" s="11" t="s">
        <v>59</v>
      </c>
      <c r="D1807" s="11" t="s">
        <v>146</v>
      </c>
      <c r="E1807" s="12">
        <v>19.895661189997</v>
      </c>
      <c r="F1807" s="12">
        <v>19.949320664854302</v>
      </c>
      <c r="G1807" s="12">
        <v>20.503468702151501</v>
      </c>
      <c r="H1807" s="12">
        <v>19.362543599588101</v>
      </c>
      <c r="I1807" s="12">
        <v>20.9011614547587</v>
      </c>
      <c r="J1807" s="12">
        <v>17.871729445396799</v>
      </c>
      <c r="K1807" s="12">
        <v>18.792666955742401</v>
      </c>
      <c r="L1807" s="12">
        <v>19.500055508792101</v>
      </c>
      <c r="M1807" s="12">
        <v>19.7033915758856</v>
      </c>
      <c r="N1807" s="12"/>
      <c r="O1807" s="12"/>
    </row>
    <row r="1808" spans="1:15" x14ac:dyDescent="0.3">
      <c r="A1808" s="11" t="str">
        <f t="shared" si="28"/>
        <v>DISTRIBUCION VOLUMEN X CRITERIO (kg ó litros)Leche+bebidas vegetalesMDD AM</v>
      </c>
      <c r="B1808" s="11" t="s">
        <v>50</v>
      </c>
      <c r="C1808" s="11" t="s">
        <v>59</v>
      </c>
      <c r="D1808" s="11" t="s">
        <v>147</v>
      </c>
      <c r="E1808" s="12">
        <v>13.470680837963901</v>
      </c>
      <c r="F1808" s="12">
        <v>13.929878131523401</v>
      </c>
      <c r="G1808" s="12">
        <v>13.6582207778587</v>
      </c>
      <c r="H1808" s="12">
        <v>13.5770866737669</v>
      </c>
      <c r="I1808" s="12">
        <v>13.052298445695101</v>
      </c>
      <c r="J1808" s="12">
        <v>13.756901924790601</v>
      </c>
      <c r="K1808" s="12">
        <v>12.8890854759494</v>
      </c>
      <c r="L1808" s="12">
        <v>13.5970797699771</v>
      </c>
      <c r="M1808" s="12">
        <v>13.236906958360001</v>
      </c>
      <c r="N1808" s="12"/>
      <c r="O1808" s="12"/>
    </row>
    <row r="1809" spans="1:15" x14ac:dyDescent="0.3">
      <c r="A1809" s="11" t="str">
        <f t="shared" si="28"/>
        <v>DISTRIBUCION VOLUMEN X CRITERIO (kg ó litros)Leche+bebidas vegetalesRTO CENTRO</v>
      </c>
      <c r="B1809" s="11" t="s">
        <v>50</v>
      </c>
      <c r="C1809" s="11" t="s">
        <v>59</v>
      </c>
      <c r="D1809" s="11" t="s">
        <v>148</v>
      </c>
      <c r="E1809" s="12">
        <v>8.9554199523027496</v>
      </c>
      <c r="F1809" s="12">
        <v>8.9008751893211304</v>
      </c>
      <c r="G1809" s="12">
        <v>8.4493521291671492</v>
      </c>
      <c r="H1809" s="12">
        <v>8.6279088176073504</v>
      </c>
      <c r="I1809" s="12">
        <v>8.3095168359593199</v>
      </c>
      <c r="J1809" s="12">
        <v>8.9996931929375794</v>
      </c>
      <c r="K1809" s="12">
        <v>9.1651136672794404</v>
      </c>
      <c r="L1809" s="12">
        <v>7.9093908009070599</v>
      </c>
      <c r="M1809" s="12">
        <v>8.1787199143658604</v>
      </c>
      <c r="N1809" s="12"/>
      <c r="O1809" s="12"/>
    </row>
    <row r="1810" spans="1:15" x14ac:dyDescent="0.3">
      <c r="A1810" s="11" t="str">
        <f t="shared" si="28"/>
        <v>DISTRIBUCION VOLUMEN X CRITERIO (kg ó litros)Leche+bebidas vegetalesNORTE-CENTRO</v>
      </c>
      <c r="B1810" s="11" t="s">
        <v>50</v>
      </c>
      <c r="C1810" s="11" t="s">
        <v>59</v>
      </c>
      <c r="D1810" s="11" t="s">
        <v>149</v>
      </c>
      <c r="E1810" s="12">
        <v>12.4807242057173</v>
      </c>
      <c r="F1810" s="12">
        <v>11.833903014338601</v>
      </c>
      <c r="G1810" s="12">
        <v>12.1426951309244</v>
      </c>
      <c r="H1810" s="12">
        <v>13.070266722543501</v>
      </c>
      <c r="I1810" s="12">
        <v>12.501439186476301</v>
      </c>
      <c r="J1810" s="12">
        <v>12.516143509792499</v>
      </c>
      <c r="K1810" s="12">
        <v>11.614855162140501</v>
      </c>
      <c r="L1810" s="12">
        <v>12.5066784904485</v>
      </c>
      <c r="M1810" s="12">
        <v>12.8233762675398</v>
      </c>
      <c r="N1810" s="12"/>
      <c r="O1810" s="12"/>
    </row>
    <row r="1811" spans="1:15" x14ac:dyDescent="0.3">
      <c r="A1811" s="11" t="str">
        <f t="shared" si="28"/>
        <v>DISTRIBUCION VOLUMEN X CRITERIO (kg ó litros)Leche+bebidas vegetalesNOROESTE</v>
      </c>
      <c r="B1811" s="11" t="s">
        <v>50</v>
      </c>
      <c r="C1811" s="11" t="s">
        <v>59</v>
      </c>
      <c r="D1811" s="11" t="s">
        <v>150</v>
      </c>
      <c r="E1811" s="12">
        <v>15.304786003517799</v>
      </c>
      <c r="F1811" s="12">
        <v>15.0887945601322</v>
      </c>
      <c r="G1811" s="12">
        <v>15.3279320839577</v>
      </c>
      <c r="H1811" s="12">
        <v>15.2548821155571</v>
      </c>
      <c r="I1811" s="12">
        <v>16.370909798226499</v>
      </c>
      <c r="J1811" s="12">
        <v>15.1618077020418</v>
      </c>
      <c r="K1811" s="12">
        <v>16.8077445246292</v>
      </c>
      <c r="L1811" s="12">
        <v>15.9380817466674</v>
      </c>
      <c r="M1811" s="12">
        <v>16.027774269804901</v>
      </c>
      <c r="N1811" s="12"/>
      <c r="O1811" s="12"/>
    </row>
    <row r="1812" spans="1:15" x14ac:dyDescent="0.3">
      <c r="A1812" s="11" t="str">
        <f t="shared" si="28"/>
        <v>DISTRIBUCION VOLUMEN X CRITERIO (kg ó litros)Leche+bebidas vegetales&lt;2MIL</v>
      </c>
      <c r="B1812" s="11" t="s">
        <v>50</v>
      </c>
      <c r="C1812" s="11" t="s">
        <v>59</v>
      </c>
      <c r="D1812" s="11" t="s">
        <v>151</v>
      </c>
      <c r="E1812" s="12">
        <v>5.9724694696204796</v>
      </c>
      <c r="F1812" s="12">
        <v>5.2094950268992797</v>
      </c>
      <c r="G1812" s="12">
        <v>5.3020341316418804</v>
      </c>
      <c r="H1812" s="12">
        <v>5.8908624297677301</v>
      </c>
      <c r="I1812" s="12">
        <v>5.2568810618581301</v>
      </c>
      <c r="J1812" s="12">
        <v>5.2079480270921801</v>
      </c>
      <c r="K1812" s="12">
        <v>4.9022146950960002</v>
      </c>
      <c r="L1812" s="12">
        <v>5.0720354058133097</v>
      </c>
      <c r="M1812" s="12">
        <v>5.4101596958354401</v>
      </c>
      <c r="N1812" s="12"/>
      <c r="O1812" s="12"/>
    </row>
    <row r="1813" spans="1:15" x14ac:dyDescent="0.3">
      <c r="A1813" s="11" t="str">
        <f t="shared" si="28"/>
        <v>DISTRIBUCION VOLUMEN X CRITERIO (kg ó litros)Leche+bebidas vegetales2-5MIL</v>
      </c>
      <c r="B1813" s="11" t="s">
        <v>50</v>
      </c>
      <c r="C1813" s="11" t="s">
        <v>59</v>
      </c>
      <c r="D1813" s="11" t="s">
        <v>152</v>
      </c>
      <c r="E1813" s="12">
        <v>4.1181326782235503</v>
      </c>
      <c r="F1813" s="12">
        <v>4.1061572892455702</v>
      </c>
      <c r="G1813" s="12">
        <v>4.6219539805923704</v>
      </c>
      <c r="H1813" s="12">
        <v>4.6369693528311</v>
      </c>
      <c r="I1813" s="12">
        <v>4.0619262228817696</v>
      </c>
      <c r="J1813" s="12">
        <v>4.2218811158506204</v>
      </c>
      <c r="K1813" s="12">
        <v>4.4913741125165201</v>
      </c>
      <c r="L1813" s="12">
        <v>4.7101893478362804</v>
      </c>
      <c r="M1813" s="12">
        <v>4.5447686203854198</v>
      </c>
      <c r="N1813" s="12"/>
      <c r="O1813" s="12"/>
    </row>
    <row r="1814" spans="1:15" x14ac:dyDescent="0.3">
      <c r="A1814" s="11" t="str">
        <f t="shared" si="28"/>
        <v>DISTRIBUCION VOLUMEN X CRITERIO (kg ó litros)Leche+bebidas vegetales5-10MIL</v>
      </c>
      <c r="B1814" s="11" t="s">
        <v>50</v>
      </c>
      <c r="C1814" s="11" t="s">
        <v>59</v>
      </c>
      <c r="D1814" s="11" t="s">
        <v>153</v>
      </c>
      <c r="E1814" s="12">
        <v>7.0081225459442997</v>
      </c>
      <c r="F1814" s="12">
        <v>6.3100130392924703</v>
      </c>
      <c r="G1814" s="12">
        <v>7.0400655038310198</v>
      </c>
      <c r="H1814" s="12">
        <v>6.9140661230992997</v>
      </c>
      <c r="I1814" s="12">
        <v>6.6781298897827899</v>
      </c>
      <c r="J1814" s="12">
        <v>6.5953325506542804</v>
      </c>
      <c r="K1814" s="12">
        <v>6.8937918401124696</v>
      </c>
      <c r="L1814" s="12">
        <v>6.8291555245571001</v>
      </c>
      <c r="M1814" s="12">
        <v>6.8463508383157503</v>
      </c>
      <c r="N1814" s="12"/>
      <c r="O1814" s="12"/>
    </row>
    <row r="1815" spans="1:15" x14ac:dyDescent="0.3">
      <c r="A1815" s="11" t="str">
        <f t="shared" si="28"/>
        <v>DISTRIBUCION VOLUMEN X CRITERIO (kg ó litros)Leche+bebidas vegetales10-30MIL</v>
      </c>
      <c r="B1815" s="11" t="s">
        <v>50</v>
      </c>
      <c r="C1815" s="11" t="s">
        <v>59</v>
      </c>
      <c r="D1815" s="11" t="s">
        <v>154</v>
      </c>
      <c r="E1815" s="12">
        <v>16.871651526353698</v>
      </c>
      <c r="F1815" s="12">
        <v>17.771543874156201</v>
      </c>
      <c r="G1815" s="12">
        <v>17.001946008315102</v>
      </c>
      <c r="H1815" s="12">
        <v>17.5879474749933</v>
      </c>
      <c r="I1815" s="12">
        <v>17.5460878879035</v>
      </c>
      <c r="J1815" s="12">
        <v>17.5321143997161</v>
      </c>
      <c r="K1815" s="12">
        <v>16.574068273101499</v>
      </c>
      <c r="L1815" s="12">
        <v>16.6676506023108</v>
      </c>
      <c r="M1815" s="12">
        <v>16.785994532697799</v>
      </c>
      <c r="N1815" s="12"/>
      <c r="O1815" s="12"/>
    </row>
    <row r="1816" spans="1:15" x14ac:dyDescent="0.3">
      <c r="A1816" s="11" t="str">
        <f t="shared" si="28"/>
        <v>DISTRIBUCION VOLUMEN X CRITERIO (kg ó litros)Leche+bebidas vegetales30-100MIL</v>
      </c>
      <c r="B1816" s="11" t="s">
        <v>50</v>
      </c>
      <c r="C1816" s="11" t="s">
        <v>59</v>
      </c>
      <c r="D1816" s="11" t="s">
        <v>155</v>
      </c>
      <c r="E1816" s="12">
        <v>22.6831494846578</v>
      </c>
      <c r="F1816" s="12">
        <v>23.493655814386901</v>
      </c>
      <c r="G1816" s="12">
        <v>22.326184679198398</v>
      </c>
      <c r="H1816" s="12">
        <v>21.761401182398298</v>
      </c>
      <c r="I1816" s="12">
        <v>22.9480135755676</v>
      </c>
      <c r="J1816" s="12">
        <v>20.8112470711126</v>
      </c>
      <c r="K1816" s="12">
        <v>22.090708545381201</v>
      </c>
      <c r="L1816" s="12">
        <v>22.0941254920121</v>
      </c>
      <c r="M1816" s="12">
        <v>22.098173067265702</v>
      </c>
      <c r="N1816" s="12"/>
      <c r="O1816" s="12"/>
    </row>
    <row r="1817" spans="1:15" x14ac:dyDescent="0.3">
      <c r="A1817" s="11" t="str">
        <f t="shared" si="28"/>
        <v>DISTRIBUCION VOLUMEN X CRITERIO (kg ó litros)Leche+bebidas vegetales100-200MIL</v>
      </c>
      <c r="B1817" s="11" t="s">
        <v>50</v>
      </c>
      <c r="C1817" s="11" t="s">
        <v>59</v>
      </c>
      <c r="D1817" s="11" t="s">
        <v>156</v>
      </c>
      <c r="E1817" s="12">
        <v>12.232938652787301</v>
      </c>
      <c r="F1817" s="12">
        <v>11.7008514025763</v>
      </c>
      <c r="G1817" s="12">
        <v>12.741642546840399</v>
      </c>
      <c r="H1817" s="12">
        <v>12.6542906093326</v>
      </c>
      <c r="I1817" s="12">
        <v>12.7868223424489</v>
      </c>
      <c r="J1817" s="12">
        <v>12.337460332603801</v>
      </c>
      <c r="K1817" s="12">
        <v>11.8753985354916</v>
      </c>
      <c r="L1817" s="12">
        <v>11.2045409115712</v>
      </c>
      <c r="M1817" s="12">
        <v>11.655391352338199</v>
      </c>
      <c r="N1817" s="12"/>
      <c r="O1817" s="12"/>
    </row>
    <row r="1818" spans="1:15" x14ac:dyDescent="0.3">
      <c r="A1818" s="11" t="str">
        <f t="shared" si="28"/>
        <v>DISTRIBUCION VOLUMEN X CRITERIO (kg ó litros)Leche+bebidas vegetales200-500MIL</v>
      </c>
      <c r="B1818" s="11" t="s">
        <v>50</v>
      </c>
      <c r="C1818" s="11" t="s">
        <v>59</v>
      </c>
      <c r="D1818" s="11" t="s">
        <v>157</v>
      </c>
      <c r="E1818" s="12">
        <v>13.3647168945777</v>
      </c>
      <c r="F1818" s="12">
        <v>12.311115912085199</v>
      </c>
      <c r="G1818" s="12">
        <v>12.5498488976977</v>
      </c>
      <c r="H1818" s="12">
        <v>12.972676829507501</v>
      </c>
      <c r="I1818" s="12">
        <v>13.2115294363999</v>
      </c>
      <c r="J1818" s="12">
        <v>14.2789555023585</v>
      </c>
      <c r="K1818" s="12">
        <v>14.640161127753901</v>
      </c>
      <c r="L1818" s="12">
        <v>13.419212318952299</v>
      </c>
      <c r="M1818" s="12">
        <v>13.205578198085099</v>
      </c>
      <c r="N1818" s="12"/>
      <c r="O1818" s="12"/>
    </row>
    <row r="1819" spans="1:15" x14ac:dyDescent="0.3">
      <c r="A1819" s="11" t="str">
        <f t="shared" si="28"/>
        <v>DISTRIBUCION VOLUMEN X CRITERIO (kg ó litros)Leche+bebidas vegetales&gt;500MIL</v>
      </c>
      <c r="B1819" s="11" t="s">
        <v>50</v>
      </c>
      <c r="C1819" s="11" t="s">
        <v>59</v>
      </c>
      <c r="D1819" s="11" t="s">
        <v>158</v>
      </c>
      <c r="E1819" s="12">
        <v>17.748813872360799</v>
      </c>
      <c r="F1819" s="12">
        <v>19.097156603247502</v>
      </c>
      <c r="G1819" s="12">
        <v>18.416336391613299</v>
      </c>
      <c r="H1819" s="12">
        <v>17.581785675091201</v>
      </c>
      <c r="I1819" s="12">
        <v>17.510598809684499</v>
      </c>
      <c r="J1819" s="12">
        <v>19.015070508201902</v>
      </c>
      <c r="K1819" s="12">
        <v>18.5322941055468</v>
      </c>
      <c r="L1819" s="12">
        <v>20.003074665240799</v>
      </c>
      <c r="M1819" s="12">
        <v>19.453597048433</v>
      </c>
      <c r="N1819" s="12"/>
      <c r="O1819" s="12"/>
    </row>
    <row r="1820" spans="1:15" x14ac:dyDescent="0.3">
      <c r="A1820" s="11" t="str">
        <f t="shared" si="28"/>
        <v>DISTRIBUCION VOLUMEN X CRITERIO (kg ó litros)Leche+bebidas vegetalesDE 15 A 19 AÑOS</v>
      </c>
      <c r="B1820" s="11" t="s">
        <v>50</v>
      </c>
      <c r="C1820" s="11" t="s">
        <v>59</v>
      </c>
      <c r="D1820" s="11" t="s">
        <v>159</v>
      </c>
      <c r="E1820" s="12">
        <v>0.92024990812952001</v>
      </c>
      <c r="F1820" s="12">
        <v>0.74826353368491105</v>
      </c>
      <c r="G1820" s="12">
        <v>0.25190748008498098</v>
      </c>
      <c r="H1820" s="12">
        <v>0.43866040648709897</v>
      </c>
      <c r="I1820" s="12">
        <v>0.87399688280003895</v>
      </c>
      <c r="J1820" s="12">
        <v>1.2909321085171299</v>
      </c>
      <c r="K1820" s="12">
        <v>0.67297924729912595</v>
      </c>
      <c r="L1820" s="12">
        <v>0.77843416747933403</v>
      </c>
      <c r="M1820" s="12">
        <v>0.83618304963506795</v>
      </c>
      <c r="N1820" s="12"/>
      <c r="O1820" s="12"/>
    </row>
    <row r="1821" spans="1:15" x14ac:dyDescent="0.3">
      <c r="A1821" s="11" t="str">
        <f t="shared" si="28"/>
        <v>DISTRIBUCION VOLUMEN X CRITERIO (kg ó litros)Leche+bebidas vegetalesDE 20 A 24 AÑOS</v>
      </c>
      <c r="B1821" s="11" t="s">
        <v>50</v>
      </c>
      <c r="C1821" s="11" t="s">
        <v>59</v>
      </c>
      <c r="D1821" s="11" t="s">
        <v>160</v>
      </c>
      <c r="E1821" s="12">
        <v>1.6568725620295599</v>
      </c>
      <c r="F1821" s="12">
        <v>1.6398346310605001</v>
      </c>
      <c r="G1821" s="12">
        <v>1.64735921008599</v>
      </c>
      <c r="H1821" s="12">
        <v>1.6343927115952299</v>
      </c>
      <c r="I1821" s="12">
        <v>1.4505428117416499</v>
      </c>
      <c r="J1821" s="12">
        <v>2.1188733099828099</v>
      </c>
      <c r="K1821" s="12">
        <v>1.7483135925040201</v>
      </c>
      <c r="L1821" s="12">
        <v>1.9167904023170399</v>
      </c>
      <c r="M1821" s="12">
        <v>1.7349513605411</v>
      </c>
      <c r="N1821" s="12"/>
      <c r="O1821" s="12"/>
    </row>
    <row r="1822" spans="1:15" x14ac:dyDescent="0.3">
      <c r="A1822" s="11" t="str">
        <f t="shared" si="28"/>
        <v>DISTRIBUCION VOLUMEN X CRITERIO (kg ó litros)Leche+bebidas vegetalesDE 25 A 34 AÑOS</v>
      </c>
      <c r="B1822" s="11" t="s">
        <v>50</v>
      </c>
      <c r="C1822" s="11" t="s">
        <v>59</v>
      </c>
      <c r="D1822" s="11" t="s">
        <v>161</v>
      </c>
      <c r="E1822" s="12">
        <v>6.5778741713984097</v>
      </c>
      <c r="F1822" s="12">
        <v>6.5195633717717998</v>
      </c>
      <c r="G1822" s="12">
        <v>6.1561337645791596</v>
      </c>
      <c r="H1822" s="12">
        <v>5.6918852356011396</v>
      </c>
      <c r="I1822" s="12">
        <v>5.4852180062958098</v>
      </c>
      <c r="J1822" s="12">
        <v>5.65336508812904</v>
      </c>
      <c r="K1822" s="12">
        <v>5.6263212775122904</v>
      </c>
      <c r="L1822" s="12">
        <v>5.7397654562007903</v>
      </c>
      <c r="M1822" s="12">
        <v>5.6618407971071001</v>
      </c>
      <c r="N1822" s="12"/>
      <c r="O1822" s="12"/>
    </row>
    <row r="1823" spans="1:15" x14ac:dyDescent="0.3">
      <c r="A1823" s="11" t="str">
        <f t="shared" si="28"/>
        <v>DISTRIBUCION VOLUMEN X CRITERIO (kg ó litros)Leche+bebidas vegetalesDE 35 A 49 AÑOS</v>
      </c>
      <c r="B1823" s="11" t="s">
        <v>50</v>
      </c>
      <c r="C1823" s="11" t="s">
        <v>59</v>
      </c>
      <c r="D1823" s="11" t="s">
        <v>162</v>
      </c>
      <c r="E1823" s="12">
        <v>26.594290651251299</v>
      </c>
      <c r="F1823" s="12">
        <v>26.929467350968501</v>
      </c>
      <c r="G1823" s="12">
        <v>25.9767901599688</v>
      </c>
      <c r="H1823" s="12">
        <v>24.005889455934099</v>
      </c>
      <c r="I1823" s="12">
        <v>24.2379157977361</v>
      </c>
      <c r="J1823" s="12">
        <v>25.263131628632198</v>
      </c>
      <c r="K1823" s="12">
        <v>23.8460937146919</v>
      </c>
      <c r="L1823" s="12">
        <v>23.9241602230349</v>
      </c>
      <c r="M1823" s="12">
        <v>23.810807598743601</v>
      </c>
      <c r="N1823" s="12"/>
      <c r="O1823" s="12"/>
    </row>
    <row r="1824" spans="1:15" x14ac:dyDescent="0.3">
      <c r="A1824" s="11" t="str">
        <f t="shared" si="28"/>
        <v>DISTRIBUCION VOLUMEN X CRITERIO (kg ó litros)Leche+bebidas vegetalesDE 50 A 59 AÑOS</v>
      </c>
      <c r="B1824" s="11" t="s">
        <v>50</v>
      </c>
      <c r="C1824" s="11" t="s">
        <v>59</v>
      </c>
      <c r="D1824" s="11" t="s">
        <v>163</v>
      </c>
      <c r="E1824" s="12">
        <v>24.903445898612102</v>
      </c>
      <c r="F1824" s="12">
        <v>25.797511008919599</v>
      </c>
      <c r="G1824" s="12">
        <v>27.980070995886699</v>
      </c>
      <c r="H1824" s="12">
        <v>27.5883849293967</v>
      </c>
      <c r="I1824" s="12">
        <v>27.1624733102046</v>
      </c>
      <c r="J1824" s="12">
        <v>26.5804305362769</v>
      </c>
      <c r="K1824" s="12">
        <v>27.508269045567101</v>
      </c>
      <c r="L1824" s="12">
        <v>27.6342142204631</v>
      </c>
      <c r="M1824" s="12">
        <v>26.666421875342198</v>
      </c>
      <c r="N1824" s="12"/>
      <c r="O1824" s="12"/>
    </row>
    <row r="1825" spans="1:15" x14ac:dyDescent="0.3">
      <c r="A1825" s="11" t="str">
        <f t="shared" si="28"/>
        <v>DISTRIBUCION VOLUMEN X CRITERIO (kg ó litros)Leche+bebidas vegetalesDE 60 A 75 AÑOS</v>
      </c>
      <c r="B1825" s="11" t="s">
        <v>50</v>
      </c>
      <c r="C1825" s="11" t="s">
        <v>59</v>
      </c>
      <c r="D1825" s="11" t="s">
        <v>164</v>
      </c>
      <c r="E1825" s="12">
        <v>39.347244378797498</v>
      </c>
      <c r="F1825" s="12">
        <v>38.365341444361299</v>
      </c>
      <c r="G1825" s="12">
        <v>37.987746531393398</v>
      </c>
      <c r="H1825" s="12">
        <v>40.6407888417625</v>
      </c>
      <c r="I1825" s="12">
        <v>40.789824824457199</v>
      </c>
      <c r="J1825" s="12">
        <v>39.093263684502404</v>
      </c>
      <c r="K1825" s="12">
        <v>40.598027625213703</v>
      </c>
      <c r="L1825" s="12">
        <v>40.006607760687999</v>
      </c>
      <c r="M1825" s="12">
        <v>41.289794098076001</v>
      </c>
      <c r="N1825" s="12"/>
      <c r="O1825" s="12"/>
    </row>
    <row r="1826" spans="1:15" x14ac:dyDescent="0.3">
      <c r="A1826" s="11" t="str">
        <f t="shared" si="28"/>
        <v>DISTRIBUCION VOLUMEN X CRITERIO (kg ó litros)Leche+bebidas vegetalesNIVEL ALTO</v>
      </c>
      <c r="B1826" s="11" t="s">
        <v>50</v>
      </c>
      <c r="C1826" s="11" t="s">
        <v>59</v>
      </c>
      <c r="D1826" s="11" t="s">
        <v>165</v>
      </c>
      <c r="E1826" s="12">
        <v>23.2032367446587</v>
      </c>
      <c r="F1826" s="12">
        <v>23.285194172510099</v>
      </c>
      <c r="G1826" s="12">
        <v>23.8136968521436</v>
      </c>
      <c r="H1826" s="12">
        <v>23.7807771849549</v>
      </c>
      <c r="I1826" s="12">
        <v>24.592721365061202</v>
      </c>
      <c r="J1826" s="12">
        <v>24.637452529304799</v>
      </c>
      <c r="K1826" s="12">
        <v>23.801766019890099</v>
      </c>
      <c r="L1826" s="12">
        <v>24.168184521760399</v>
      </c>
      <c r="M1826" s="12">
        <v>24.902563925646799</v>
      </c>
      <c r="N1826" s="12"/>
      <c r="O1826" s="12"/>
    </row>
    <row r="1827" spans="1:15" x14ac:dyDescent="0.3">
      <c r="A1827" s="11" t="str">
        <f t="shared" si="28"/>
        <v>DISTRIBUCION VOLUMEN X CRITERIO (kg ó litros)Leche+bebidas vegetalesNIVEL MEDIO ALTO</v>
      </c>
      <c r="B1827" s="11" t="s">
        <v>50</v>
      </c>
      <c r="C1827" s="11" t="s">
        <v>59</v>
      </c>
      <c r="D1827" s="11" t="s">
        <v>166</v>
      </c>
      <c r="E1827" s="12">
        <v>14.5199794017333</v>
      </c>
      <c r="F1827" s="12">
        <v>13.337128708178399</v>
      </c>
      <c r="G1827" s="12">
        <v>13.383271304927</v>
      </c>
      <c r="H1827" s="12">
        <v>12.715551020709899</v>
      </c>
      <c r="I1827" s="12">
        <v>11.5782980062967</v>
      </c>
      <c r="J1827" s="12">
        <v>12.180223869201001</v>
      </c>
      <c r="K1827" s="12">
        <v>12.9134113554823</v>
      </c>
      <c r="L1827" s="12">
        <v>13.081646876220701</v>
      </c>
      <c r="M1827" s="12">
        <v>11.8802500509733</v>
      </c>
      <c r="N1827" s="12"/>
      <c r="O1827" s="12"/>
    </row>
    <row r="1828" spans="1:15" x14ac:dyDescent="0.3">
      <c r="A1828" s="11" t="str">
        <f t="shared" si="28"/>
        <v>DISTRIBUCION VOLUMEN X CRITERIO (kg ó litros)Leche+bebidas vegetalesNIVEL MEDIO</v>
      </c>
      <c r="B1828" s="11" t="s">
        <v>50</v>
      </c>
      <c r="C1828" s="11" t="s">
        <v>59</v>
      </c>
      <c r="D1828" s="11" t="s">
        <v>167</v>
      </c>
      <c r="E1828" s="12">
        <v>22.536368927230601</v>
      </c>
      <c r="F1828" s="12">
        <v>23.073948711935799</v>
      </c>
      <c r="G1828" s="12">
        <v>21.687575991628801</v>
      </c>
      <c r="H1828" s="12">
        <v>22.6320477144412</v>
      </c>
      <c r="I1828" s="12">
        <v>23.308121772639598</v>
      </c>
      <c r="J1828" s="12">
        <v>23.250734734740501</v>
      </c>
      <c r="K1828" s="12">
        <v>25.356113722751399</v>
      </c>
      <c r="L1828" s="12">
        <v>23.671368532968199</v>
      </c>
      <c r="M1828" s="12">
        <v>24.8788037620462</v>
      </c>
      <c r="N1828" s="12"/>
      <c r="O1828" s="12"/>
    </row>
    <row r="1829" spans="1:15" x14ac:dyDescent="0.3">
      <c r="A1829" s="11" t="str">
        <f t="shared" si="28"/>
        <v>DISTRIBUCION VOLUMEN X CRITERIO (kg ó litros)Leche+bebidas vegetalesNIVEL MEDIO BAJO</v>
      </c>
      <c r="B1829" s="11" t="s">
        <v>50</v>
      </c>
      <c r="C1829" s="11" t="s">
        <v>59</v>
      </c>
      <c r="D1829" s="11" t="s">
        <v>168</v>
      </c>
      <c r="E1829" s="12">
        <v>16.203734460787601</v>
      </c>
      <c r="F1829" s="12">
        <v>16.056049969106901</v>
      </c>
      <c r="G1829" s="12">
        <v>16.766426188277698</v>
      </c>
      <c r="H1829" s="12">
        <v>16.6732257912271</v>
      </c>
      <c r="I1829" s="12">
        <v>17.0077736016421</v>
      </c>
      <c r="J1829" s="12">
        <v>17.190978763916799</v>
      </c>
      <c r="K1829" s="12">
        <v>17.0878149200217</v>
      </c>
      <c r="L1829" s="12">
        <v>17.0414028724255</v>
      </c>
      <c r="M1829" s="12">
        <v>16.361775155095302</v>
      </c>
      <c r="N1829" s="12"/>
      <c r="O1829" s="12"/>
    </row>
    <row r="1830" spans="1:15" x14ac:dyDescent="0.3">
      <c r="A1830" s="11" t="str">
        <f t="shared" si="28"/>
        <v>DISTRIBUCION VOLUMEN X CRITERIO (kg ó litros)Leche+bebidas vegetalesNIVEL BAJO</v>
      </c>
      <c r="B1830" s="11" t="s">
        <v>50</v>
      </c>
      <c r="C1830" s="11" t="s">
        <v>59</v>
      </c>
      <c r="D1830" s="11" t="s">
        <v>169</v>
      </c>
      <c r="E1830" s="12">
        <v>23.536673614675699</v>
      </c>
      <c r="F1830" s="12">
        <v>24.247665063525101</v>
      </c>
      <c r="G1830" s="12">
        <v>24.3490385941477</v>
      </c>
      <c r="H1830" s="12">
        <v>24.198402187158301</v>
      </c>
      <c r="I1830" s="12">
        <v>23.5130800329073</v>
      </c>
      <c r="J1830" s="12">
        <v>22.740619097127901</v>
      </c>
      <c r="K1830" s="12">
        <v>20.840908158583598</v>
      </c>
      <c r="L1830" s="12">
        <v>22.037378592945199</v>
      </c>
      <c r="M1830" s="12">
        <v>21.976620746546299</v>
      </c>
      <c r="N1830" s="12"/>
      <c r="O1830" s="12"/>
    </row>
    <row r="1831" spans="1:15" x14ac:dyDescent="0.3">
      <c r="A1831" s="11" t="str">
        <f t="shared" si="28"/>
        <v>DISTRIBUCION VOLUMEN X CRITERIO (kg ó litros)Leche+bebidas vegetalesHOMBRE</v>
      </c>
      <c r="B1831" s="11" t="s">
        <v>50</v>
      </c>
      <c r="C1831" s="11" t="s">
        <v>59</v>
      </c>
      <c r="D1831" s="11" t="s">
        <v>170</v>
      </c>
      <c r="E1831" s="12">
        <v>58.829613774923999</v>
      </c>
      <c r="F1831" s="12">
        <v>56.470635469459801</v>
      </c>
      <c r="G1831" s="12">
        <v>57.076739099290698</v>
      </c>
      <c r="H1831" s="12">
        <v>57.996084267915499</v>
      </c>
      <c r="I1831" s="12">
        <v>59.123320323350498</v>
      </c>
      <c r="J1831" s="12">
        <v>57.123316237775498</v>
      </c>
      <c r="K1831" s="12">
        <v>57.807623284686898</v>
      </c>
      <c r="L1831" s="12">
        <v>58.084439217046103</v>
      </c>
      <c r="M1831" s="12">
        <v>59.880149666389798</v>
      </c>
      <c r="N1831" s="12"/>
      <c r="O1831" s="12"/>
    </row>
    <row r="1832" spans="1:15" x14ac:dyDescent="0.3">
      <c r="A1832" s="11" t="str">
        <f t="shared" si="28"/>
        <v>DISTRIBUCION VOLUMEN X CRITERIO (kg ó litros)Leche+bebidas vegetalesMUJER</v>
      </c>
      <c r="B1832" s="11" t="s">
        <v>50</v>
      </c>
      <c r="C1832" s="11" t="s">
        <v>59</v>
      </c>
      <c r="D1832" s="11" t="s">
        <v>171</v>
      </c>
      <c r="E1832" s="12">
        <v>41.1703870791195</v>
      </c>
      <c r="F1832" s="12">
        <v>43.529364530540199</v>
      </c>
      <c r="G1832" s="12">
        <v>42.923287516069301</v>
      </c>
      <c r="H1832" s="12">
        <v>42.003915550124603</v>
      </c>
      <c r="I1832" s="12">
        <v>40.876678662410399</v>
      </c>
      <c r="J1832" s="12">
        <v>42.8766845483579</v>
      </c>
      <c r="K1832" s="12">
        <v>42.192377362863503</v>
      </c>
      <c r="L1832" s="12">
        <v>41.915560486874099</v>
      </c>
      <c r="M1832" s="12">
        <v>40.119851263171903</v>
      </c>
      <c r="N1832" s="12"/>
      <c r="O1832" s="12"/>
    </row>
    <row r="1833" spans="1:15" x14ac:dyDescent="0.3">
      <c r="A1833" s="11" t="str">
        <f t="shared" si="28"/>
        <v>DISTRIBUCION VOLUMEN X CRITERIO (kg ó litros)LecheT.ESPAÑA</v>
      </c>
      <c r="B1833" s="11" t="s">
        <v>50</v>
      </c>
      <c r="C1833" s="11" t="s">
        <v>62</v>
      </c>
      <c r="D1833" s="11" t="s">
        <v>142</v>
      </c>
      <c r="E1833" s="12">
        <v>100</v>
      </c>
      <c r="F1833" s="12">
        <v>100</v>
      </c>
      <c r="G1833" s="12">
        <v>100</v>
      </c>
      <c r="H1833" s="12">
        <v>100</v>
      </c>
      <c r="I1833" s="12">
        <v>100</v>
      </c>
      <c r="J1833" s="12">
        <v>100</v>
      </c>
      <c r="K1833" s="12">
        <v>100</v>
      </c>
      <c r="L1833" s="12">
        <v>100</v>
      </c>
      <c r="M1833" s="12">
        <v>100</v>
      </c>
      <c r="N1833" s="12"/>
      <c r="O1833" s="12"/>
    </row>
    <row r="1834" spans="1:15" x14ac:dyDescent="0.3">
      <c r="A1834" s="11" t="str">
        <f t="shared" si="28"/>
        <v>DISTRIBUCION VOLUMEN X CRITERIO (kg ó litros)LecheBCN AM</v>
      </c>
      <c r="B1834" s="11" t="s">
        <v>50</v>
      </c>
      <c r="C1834" s="11" t="s">
        <v>62</v>
      </c>
      <c r="D1834" s="11" t="s">
        <v>143</v>
      </c>
      <c r="E1834" s="12">
        <v>8.6670009890004707</v>
      </c>
      <c r="F1834" s="12">
        <v>8.4866884471302502</v>
      </c>
      <c r="G1834" s="12">
        <v>7.5374316195609801</v>
      </c>
      <c r="H1834" s="12">
        <v>8.3293578173483702</v>
      </c>
      <c r="I1834" s="12">
        <v>8.50184111408681</v>
      </c>
      <c r="J1834" s="12">
        <v>9.8187346827258697</v>
      </c>
      <c r="K1834" s="12">
        <v>8.9670404610505496</v>
      </c>
      <c r="L1834" s="12">
        <v>9.6224870120564105</v>
      </c>
      <c r="M1834" s="12">
        <v>9.4989342090612308</v>
      </c>
      <c r="N1834" s="12"/>
      <c r="O1834" s="12"/>
    </row>
    <row r="1835" spans="1:15" x14ac:dyDescent="0.3">
      <c r="A1835" s="11" t="str">
        <f t="shared" si="28"/>
        <v>DISTRIBUCION VOLUMEN X CRITERIO (kg ó litros)LecheREST.CAT ARAGON</v>
      </c>
      <c r="B1835" s="11" t="s">
        <v>50</v>
      </c>
      <c r="C1835" s="11" t="s">
        <v>62</v>
      </c>
      <c r="D1835" s="11" t="s">
        <v>144</v>
      </c>
      <c r="E1835" s="12">
        <v>8.3454737647458401</v>
      </c>
      <c r="F1835" s="12">
        <v>9.0913621908486508</v>
      </c>
      <c r="G1835" s="12">
        <v>9.5348556829080593</v>
      </c>
      <c r="H1835" s="12">
        <v>8.7160743264232501</v>
      </c>
      <c r="I1835" s="12">
        <v>8.4901010534978898</v>
      </c>
      <c r="J1835" s="12">
        <v>9.6305454677376598</v>
      </c>
      <c r="K1835" s="12">
        <v>9.7122737514941502</v>
      </c>
      <c r="L1835" s="12">
        <v>9.3849594417008699</v>
      </c>
      <c r="M1835" s="12">
        <v>9.0383833943228993</v>
      </c>
      <c r="N1835" s="12"/>
      <c r="O1835" s="12"/>
    </row>
    <row r="1836" spans="1:15" x14ac:dyDescent="0.3">
      <c r="A1836" s="11" t="str">
        <f t="shared" si="28"/>
        <v>DISTRIBUCION VOLUMEN X CRITERIO (kg ó litros)LecheLEVANTE</v>
      </c>
      <c r="B1836" s="11" t="s">
        <v>50</v>
      </c>
      <c r="C1836" s="11" t="s">
        <v>62</v>
      </c>
      <c r="D1836" s="11" t="s">
        <v>145</v>
      </c>
      <c r="E1836" s="12">
        <v>10.067136195015401</v>
      </c>
      <c r="F1836" s="12">
        <v>10.1675856275842</v>
      </c>
      <c r="G1836" s="12">
        <v>10.300970317206801</v>
      </c>
      <c r="H1836" s="12">
        <v>10.361339232658599</v>
      </c>
      <c r="I1836" s="12">
        <v>10.139579768240701</v>
      </c>
      <c r="J1836" s="12">
        <v>10.279954713315201</v>
      </c>
      <c r="K1836" s="12">
        <v>10.4794663637628</v>
      </c>
      <c r="L1836" s="12">
        <v>9.6810297529216705</v>
      </c>
      <c r="M1836" s="12">
        <v>9.3317370553996994</v>
      </c>
      <c r="N1836" s="12"/>
      <c r="O1836" s="12"/>
    </row>
    <row r="1837" spans="1:15" x14ac:dyDescent="0.3">
      <c r="A1837" s="11" t="str">
        <f t="shared" si="28"/>
        <v>DISTRIBUCION VOLUMEN X CRITERIO (kg ó litros)LecheANDALUCIA</v>
      </c>
      <c r="B1837" s="11" t="s">
        <v>50</v>
      </c>
      <c r="C1837" s="11" t="s">
        <v>62</v>
      </c>
      <c r="D1837" s="11" t="s">
        <v>146</v>
      </c>
      <c r="E1837" s="12">
        <v>21.028658386914302</v>
      </c>
      <c r="F1837" s="12">
        <v>21.1350135037877</v>
      </c>
      <c r="G1837" s="12">
        <v>21.618202581868999</v>
      </c>
      <c r="H1837" s="12">
        <v>20.548589998478601</v>
      </c>
      <c r="I1837" s="12">
        <v>21.672126758783101</v>
      </c>
      <c r="J1837" s="12">
        <v>18.655312951390599</v>
      </c>
      <c r="K1837" s="12">
        <v>19.781567084728898</v>
      </c>
      <c r="L1837" s="12">
        <v>20.326062341202501</v>
      </c>
      <c r="M1837" s="12">
        <v>20.637024582147099</v>
      </c>
      <c r="N1837" s="12"/>
      <c r="O1837" s="12"/>
    </row>
    <row r="1838" spans="1:15" x14ac:dyDescent="0.3">
      <c r="A1838" s="11" t="str">
        <f t="shared" si="28"/>
        <v>DISTRIBUCION VOLUMEN X CRITERIO (kg ó litros)LecheMDD AM</v>
      </c>
      <c r="B1838" s="11" t="s">
        <v>50</v>
      </c>
      <c r="C1838" s="11" t="s">
        <v>62</v>
      </c>
      <c r="D1838" s="11" t="s">
        <v>147</v>
      </c>
      <c r="E1838" s="12">
        <v>13.8645177781453</v>
      </c>
      <c r="F1838" s="12">
        <v>14.124571275630499</v>
      </c>
      <c r="G1838" s="12">
        <v>14.1088953877895</v>
      </c>
      <c r="H1838" s="12">
        <v>13.9414452700114</v>
      </c>
      <c r="I1838" s="12">
        <v>13.4063733319229</v>
      </c>
      <c r="J1838" s="12">
        <v>14.063288964445899</v>
      </c>
      <c r="K1838" s="12">
        <v>13.076856704833</v>
      </c>
      <c r="L1838" s="12">
        <v>13.6135013572724</v>
      </c>
      <c r="M1838" s="12">
        <v>13.381589900336801</v>
      </c>
      <c r="N1838" s="12"/>
      <c r="O1838" s="12"/>
    </row>
    <row r="1839" spans="1:15" x14ac:dyDescent="0.3">
      <c r="A1839" s="11" t="str">
        <f t="shared" si="28"/>
        <v>DISTRIBUCION VOLUMEN X CRITERIO (kg ó litros)LecheRTO CENTRO</v>
      </c>
      <c r="B1839" s="11" t="s">
        <v>50</v>
      </c>
      <c r="C1839" s="11" t="s">
        <v>62</v>
      </c>
      <c r="D1839" s="11" t="s">
        <v>148</v>
      </c>
      <c r="E1839" s="12">
        <v>9.4393988341261998</v>
      </c>
      <c r="F1839" s="12">
        <v>9.3738291806368803</v>
      </c>
      <c r="G1839" s="12">
        <v>8.87666668715306</v>
      </c>
      <c r="H1839" s="12">
        <v>9.08158997965098</v>
      </c>
      <c r="I1839" s="12">
        <v>8.7539887869485309</v>
      </c>
      <c r="J1839" s="12">
        <v>9.5472806300002606</v>
      </c>
      <c r="K1839" s="12">
        <v>9.7037287628699698</v>
      </c>
      <c r="L1839" s="12">
        <v>8.2761698719134706</v>
      </c>
      <c r="M1839" s="12">
        <v>8.5525140181409594</v>
      </c>
      <c r="N1839" s="12"/>
      <c r="O1839" s="12"/>
    </row>
    <row r="1840" spans="1:15" x14ac:dyDescent="0.3">
      <c r="A1840" s="11" t="str">
        <f t="shared" si="28"/>
        <v>DISTRIBUCION VOLUMEN X CRITERIO (kg ó litros)LecheNORTE-CENTRO</v>
      </c>
      <c r="B1840" s="11" t="s">
        <v>50</v>
      </c>
      <c r="C1840" s="11" t="s">
        <v>62</v>
      </c>
      <c r="D1840" s="11" t="s">
        <v>149</v>
      </c>
      <c r="E1840" s="12">
        <v>12.6845152769852</v>
      </c>
      <c r="F1840" s="12">
        <v>12.158422774025301</v>
      </c>
      <c r="G1840" s="12">
        <v>12.5893790979523</v>
      </c>
      <c r="H1840" s="12">
        <v>13.6468624524767</v>
      </c>
      <c r="I1840" s="12">
        <v>12.818175211690001</v>
      </c>
      <c r="J1840" s="12">
        <v>12.884259515178901</v>
      </c>
      <c r="K1840" s="12">
        <v>11.9089588040019</v>
      </c>
      <c r="L1840" s="12">
        <v>12.978520687286</v>
      </c>
      <c r="M1840" s="12">
        <v>13.310973208741</v>
      </c>
      <c r="N1840" s="12"/>
      <c r="O1840" s="12"/>
    </row>
    <row r="1841" spans="1:15" x14ac:dyDescent="0.3">
      <c r="A1841" s="11" t="str">
        <f t="shared" si="28"/>
        <v>DISTRIBUCION VOLUMEN X CRITERIO (kg ó litros)LecheNOROESTE</v>
      </c>
      <c r="B1841" s="11" t="s">
        <v>50</v>
      </c>
      <c r="C1841" s="11" t="s">
        <v>62</v>
      </c>
      <c r="D1841" s="11" t="s">
        <v>150</v>
      </c>
      <c r="E1841" s="12">
        <v>15.903293248526699</v>
      </c>
      <c r="F1841" s="12">
        <v>15.4625181849922</v>
      </c>
      <c r="G1841" s="12">
        <v>15.4336147597585</v>
      </c>
      <c r="H1841" s="12">
        <v>15.374747802831299</v>
      </c>
      <c r="I1841" s="12">
        <v>16.217801996248198</v>
      </c>
      <c r="J1841" s="12">
        <v>15.1206328776486</v>
      </c>
      <c r="K1841" s="12">
        <v>16.3701205409815</v>
      </c>
      <c r="L1841" s="12">
        <v>16.117249415546901</v>
      </c>
      <c r="M1841" s="12">
        <v>16.2488604529422</v>
      </c>
      <c r="N1841" s="12"/>
      <c r="O1841" s="12"/>
    </row>
    <row r="1842" spans="1:15" x14ac:dyDescent="0.3">
      <c r="A1842" s="11" t="str">
        <f t="shared" si="28"/>
        <v>DISTRIBUCION VOLUMEN X CRITERIO (kg ó litros)Leche&lt;2MIL</v>
      </c>
      <c r="B1842" s="11" t="s">
        <v>50</v>
      </c>
      <c r="C1842" s="11" t="s">
        <v>62</v>
      </c>
      <c r="D1842" s="11" t="s">
        <v>151</v>
      </c>
      <c r="E1842" s="12">
        <v>4.47735840890335</v>
      </c>
      <c r="F1842" s="12">
        <v>3.9276137948552199</v>
      </c>
      <c r="G1842" s="12">
        <v>4.2153087250377004</v>
      </c>
      <c r="H1842" s="12">
        <v>4.39919443441054</v>
      </c>
      <c r="I1842" s="12">
        <v>4.5000093081458798</v>
      </c>
      <c r="J1842" s="12">
        <v>4.5468633285034796</v>
      </c>
      <c r="K1842" s="12">
        <v>4.3464546507104798</v>
      </c>
      <c r="L1842" s="12">
        <v>4.5860823350427902</v>
      </c>
      <c r="M1842" s="12">
        <v>4.8398654330121502</v>
      </c>
      <c r="N1842" s="12"/>
      <c r="O1842" s="12"/>
    </row>
    <row r="1843" spans="1:15" x14ac:dyDescent="0.3">
      <c r="A1843" s="11" t="str">
        <f t="shared" si="28"/>
        <v>DISTRIBUCION VOLUMEN X CRITERIO (kg ó litros)Leche2-5MIL</v>
      </c>
      <c r="B1843" s="11" t="s">
        <v>50</v>
      </c>
      <c r="C1843" s="11" t="s">
        <v>62</v>
      </c>
      <c r="D1843" s="11" t="s">
        <v>152</v>
      </c>
      <c r="E1843" s="12">
        <v>4.3080884195636697</v>
      </c>
      <c r="F1843" s="12">
        <v>4.2699546129718904</v>
      </c>
      <c r="G1843" s="12">
        <v>4.8383833124939502</v>
      </c>
      <c r="H1843" s="12">
        <v>4.83321810231444</v>
      </c>
      <c r="I1843" s="12">
        <v>4.2610872460593203</v>
      </c>
      <c r="J1843" s="12">
        <v>4.43795086768072</v>
      </c>
      <c r="K1843" s="12">
        <v>4.7307659474154597</v>
      </c>
      <c r="L1843" s="12">
        <v>4.8786851270510798</v>
      </c>
      <c r="M1843" s="12">
        <v>4.7949535282382296</v>
      </c>
      <c r="N1843" s="12"/>
      <c r="O1843" s="12"/>
    </row>
    <row r="1844" spans="1:15" x14ac:dyDescent="0.3">
      <c r="A1844" s="11" t="str">
        <f t="shared" si="28"/>
        <v>DISTRIBUCION VOLUMEN X CRITERIO (kg ó litros)Leche5-10MIL</v>
      </c>
      <c r="B1844" s="11" t="s">
        <v>50</v>
      </c>
      <c r="C1844" s="11" t="s">
        <v>62</v>
      </c>
      <c r="D1844" s="11" t="s">
        <v>153</v>
      </c>
      <c r="E1844" s="12">
        <v>6.9608842368855104</v>
      </c>
      <c r="F1844" s="12">
        <v>6.30719271928103</v>
      </c>
      <c r="G1844" s="12">
        <v>6.9165472914752097</v>
      </c>
      <c r="H1844" s="12">
        <v>6.7162989463747396</v>
      </c>
      <c r="I1844" s="12">
        <v>6.2755493252386101</v>
      </c>
      <c r="J1844" s="12">
        <v>6.2459590927787199</v>
      </c>
      <c r="K1844" s="12">
        <v>6.6398226225532397</v>
      </c>
      <c r="L1844" s="12">
        <v>6.4695561128062504</v>
      </c>
      <c r="M1844" s="12">
        <v>6.4772864336823099</v>
      </c>
      <c r="N1844" s="12"/>
      <c r="O1844" s="12"/>
    </row>
    <row r="1845" spans="1:15" x14ac:dyDescent="0.3">
      <c r="A1845" s="11" t="str">
        <f t="shared" si="28"/>
        <v>DISTRIBUCION VOLUMEN X CRITERIO (kg ó litros)Leche10-30MIL</v>
      </c>
      <c r="B1845" s="11" t="s">
        <v>50</v>
      </c>
      <c r="C1845" s="11" t="s">
        <v>62</v>
      </c>
      <c r="D1845" s="11" t="s">
        <v>154</v>
      </c>
      <c r="E1845" s="12">
        <v>17.448657451607399</v>
      </c>
      <c r="F1845" s="12">
        <v>18.466549437029801</v>
      </c>
      <c r="G1845" s="12">
        <v>17.513704369281701</v>
      </c>
      <c r="H1845" s="12">
        <v>18.343668506149601</v>
      </c>
      <c r="I1845" s="12">
        <v>17.9348462148861</v>
      </c>
      <c r="J1845" s="12">
        <v>18.0978497688562</v>
      </c>
      <c r="K1845" s="12">
        <v>17.012232089159099</v>
      </c>
      <c r="L1845" s="12">
        <v>17.019054519280701</v>
      </c>
      <c r="M1845" s="12">
        <v>17.128698458399398</v>
      </c>
      <c r="N1845" s="12"/>
      <c r="O1845" s="12"/>
    </row>
    <row r="1846" spans="1:15" x14ac:dyDescent="0.3">
      <c r="A1846" s="11" t="str">
        <f t="shared" si="28"/>
        <v>DISTRIBUCION VOLUMEN X CRITERIO (kg ó litros)Leche30-100MIL</v>
      </c>
      <c r="B1846" s="11" t="s">
        <v>50</v>
      </c>
      <c r="C1846" s="11" t="s">
        <v>62</v>
      </c>
      <c r="D1846" s="11" t="s">
        <v>155</v>
      </c>
      <c r="E1846" s="12">
        <v>22.4503778576908</v>
      </c>
      <c r="F1846" s="12">
        <v>23.582403459280801</v>
      </c>
      <c r="G1846" s="12">
        <v>22.385013924419201</v>
      </c>
      <c r="H1846" s="12">
        <v>21.7543876957157</v>
      </c>
      <c r="I1846" s="12">
        <v>22.914759708759799</v>
      </c>
      <c r="J1846" s="12">
        <v>20.685147783662501</v>
      </c>
      <c r="K1846" s="12">
        <v>21.7865324875468</v>
      </c>
      <c r="L1846" s="12">
        <v>21.7934126220077</v>
      </c>
      <c r="M1846" s="12">
        <v>21.705536343465599</v>
      </c>
      <c r="N1846" s="12"/>
      <c r="O1846" s="12"/>
    </row>
    <row r="1847" spans="1:15" x14ac:dyDescent="0.3">
      <c r="A1847" s="11" t="str">
        <f t="shared" si="28"/>
        <v>DISTRIBUCION VOLUMEN X CRITERIO (kg ó litros)Leche100-200MIL</v>
      </c>
      <c r="B1847" s="11" t="s">
        <v>50</v>
      </c>
      <c r="C1847" s="11" t="s">
        <v>62</v>
      </c>
      <c r="D1847" s="11" t="s">
        <v>156</v>
      </c>
      <c r="E1847" s="12">
        <v>12.3582461207014</v>
      </c>
      <c r="F1847" s="12">
        <v>11.7348809101378</v>
      </c>
      <c r="G1847" s="12">
        <v>12.7324099305822</v>
      </c>
      <c r="H1847" s="12">
        <v>12.7612961403564</v>
      </c>
      <c r="I1847" s="12">
        <v>12.8825271630604</v>
      </c>
      <c r="J1847" s="12">
        <v>12.4017574671246</v>
      </c>
      <c r="K1847" s="12">
        <v>11.7662636195478</v>
      </c>
      <c r="L1847" s="12">
        <v>11.1743223740151</v>
      </c>
      <c r="M1847" s="12">
        <v>11.756144127747</v>
      </c>
      <c r="N1847" s="12"/>
      <c r="O1847" s="12"/>
    </row>
    <row r="1848" spans="1:15" x14ac:dyDescent="0.3">
      <c r="A1848" s="11" t="str">
        <f t="shared" si="28"/>
        <v>DISTRIBUCION VOLUMEN X CRITERIO (kg ó litros)Leche200-500MIL</v>
      </c>
      <c r="B1848" s="11" t="s">
        <v>50</v>
      </c>
      <c r="C1848" s="11" t="s">
        <v>62</v>
      </c>
      <c r="D1848" s="11" t="s">
        <v>157</v>
      </c>
      <c r="E1848" s="12">
        <v>13.6681722251467</v>
      </c>
      <c r="F1848" s="12">
        <v>12.2907972666154</v>
      </c>
      <c r="G1848" s="12">
        <v>12.411748850370801</v>
      </c>
      <c r="H1848" s="12">
        <v>12.940440164355399</v>
      </c>
      <c r="I1848" s="12">
        <v>13.131574140626199</v>
      </c>
      <c r="J1848" s="12">
        <v>14.073263264001101</v>
      </c>
      <c r="K1848" s="12">
        <v>14.586580563500499</v>
      </c>
      <c r="L1848" s="12">
        <v>13.629327953124401</v>
      </c>
      <c r="M1848" s="12">
        <v>13.553797489301299</v>
      </c>
      <c r="N1848" s="12"/>
      <c r="O1848" s="12"/>
    </row>
    <row r="1849" spans="1:15" x14ac:dyDescent="0.3">
      <c r="A1849" s="11" t="str">
        <f t="shared" si="28"/>
        <v>DISTRIBUCION VOLUMEN X CRITERIO (kg ó litros)Leche&gt;500MIL</v>
      </c>
      <c r="B1849" s="11" t="s">
        <v>50</v>
      </c>
      <c r="C1849" s="11" t="s">
        <v>62</v>
      </c>
      <c r="D1849" s="11" t="s">
        <v>158</v>
      </c>
      <c r="E1849" s="12">
        <v>18.3282097930079</v>
      </c>
      <c r="F1849" s="12">
        <v>19.4205958035622</v>
      </c>
      <c r="G1849" s="12">
        <v>18.9868967648293</v>
      </c>
      <c r="H1849" s="12">
        <v>18.251496000501799</v>
      </c>
      <c r="I1849" s="12">
        <v>18.099637463878</v>
      </c>
      <c r="J1849" s="12">
        <v>19.511218465736899</v>
      </c>
      <c r="K1849" s="12">
        <v>19.131360508396899</v>
      </c>
      <c r="L1849" s="12">
        <v>20.449542141711099</v>
      </c>
      <c r="M1849" s="12">
        <v>19.743732805212201</v>
      </c>
      <c r="N1849" s="12"/>
      <c r="O1849" s="12"/>
    </row>
    <row r="1850" spans="1:15" x14ac:dyDescent="0.3">
      <c r="A1850" s="11" t="str">
        <f t="shared" si="28"/>
        <v>DISTRIBUCION VOLUMEN X CRITERIO (kg ó litros)LecheDE 15 A 19 AÑOS</v>
      </c>
      <c r="B1850" s="11" t="s">
        <v>50</v>
      </c>
      <c r="C1850" s="11" t="s">
        <v>62</v>
      </c>
      <c r="D1850" s="11" t="s">
        <v>159</v>
      </c>
      <c r="E1850" s="12">
        <v>0.93684025106873703</v>
      </c>
      <c r="F1850" s="12">
        <v>0.80434098165671297</v>
      </c>
      <c r="G1850" s="12">
        <v>0.17422850227907699</v>
      </c>
      <c r="H1850" s="12">
        <v>0.47353856561188501</v>
      </c>
      <c r="I1850" s="12">
        <v>0.63418985485788704</v>
      </c>
      <c r="J1850" s="12">
        <v>1.4011613676602499</v>
      </c>
      <c r="K1850" s="12">
        <v>0.70318877706976601</v>
      </c>
      <c r="L1850" s="12">
        <v>0.80544280786770595</v>
      </c>
      <c r="M1850" s="12">
        <v>0.90395001400629005</v>
      </c>
      <c r="N1850" s="12"/>
      <c r="O1850" s="12"/>
    </row>
    <row r="1851" spans="1:15" x14ac:dyDescent="0.3">
      <c r="A1851" s="11" t="str">
        <f t="shared" si="28"/>
        <v>DISTRIBUCION VOLUMEN X CRITERIO (kg ó litros)LecheDE 20 A 24 AÑOS</v>
      </c>
      <c r="B1851" s="11" t="s">
        <v>50</v>
      </c>
      <c r="C1851" s="11" t="s">
        <v>62</v>
      </c>
      <c r="D1851" s="11" t="s">
        <v>160</v>
      </c>
      <c r="E1851" s="12">
        <v>1.62274384911799</v>
      </c>
      <c r="F1851" s="12">
        <v>1.59714632692317</v>
      </c>
      <c r="G1851" s="12">
        <v>1.64047357154454</v>
      </c>
      <c r="H1851" s="12">
        <v>1.6764418299245001</v>
      </c>
      <c r="I1851" s="12">
        <v>1.43761227950966</v>
      </c>
      <c r="J1851" s="12">
        <v>2.0430087034627502</v>
      </c>
      <c r="K1851" s="12">
        <v>1.7952309049763</v>
      </c>
      <c r="L1851" s="12">
        <v>2.0062106130532</v>
      </c>
      <c r="M1851" s="12">
        <v>1.7281497587495001</v>
      </c>
      <c r="N1851" s="12"/>
      <c r="O1851" s="12"/>
    </row>
    <row r="1852" spans="1:15" x14ac:dyDescent="0.3">
      <c r="A1852" s="11" t="str">
        <f t="shared" si="28"/>
        <v>DISTRIBUCION VOLUMEN X CRITERIO (kg ó litros)LecheDE 25 A 34 AÑOS</v>
      </c>
      <c r="B1852" s="11" t="s">
        <v>50</v>
      </c>
      <c r="C1852" s="11" t="s">
        <v>62</v>
      </c>
      <c r="D1852" s="11" t="s">
        <v>161</v>
      </c>
      <c r="E1852" s="12">
        <v>6.1339292639445899</v>
      </c>
      <c r="F1852" s="12">
        <v>6.3142681789425801</v>
      </c>
      <c r="G1852" s="12">
        <v>5.95194087269617</v>
      </c>
      <c r="H1852" s="12">
        <v>5.7768935826284604</v>
      </c>
      <c r="I1852" s="12">
        <v>5.3897787904588004</v>
      </c>
      <c r="J1852" s="12">
        <v>5.5772320827357502</v>
      </c>
      <c r="K1852" s="12">
        <v>5.4091688026762998</v>
      </c>
      <c r="L1852" s="12">
        <v>5.5382972131875299</v>
      </c>
      <c r="M1852" s="12">
        <v>5.5455449305237599</v>
      </c>
      <c r="N1852" s="12"/>
      <c r="O1852" s="12"/>
    </row>
    <row r="1853" spans="1:15" x14ac:dyDescent="0.3">
      <c r="A1853" s="11" t="str">
        <f t="shared" si="28"/>
        <v>DISTRIBUCION VOLUMEN X CRITERIO (kg ó litros)LecheDE 35 A 49 AÑOS</v>
      </c>
      <c r="B1853" s="11" t="s">
        <v>50</v>
      </c>
      <c r="C1853" s="11" t="s">
        <v>62</v>
      </c>
      <c r="D1853" s="11" t="s">
        <v>162</v>
      </c>
      <c r="E1853" s="12">
        <v>27.017011282682901</v>
      </c>
      <c r="F1853" s="12">
        <v>26.840411815901899</v>
      </c>
      <c r="G1853" s="12">
        <v>26.047684067816</v>
      </c>
      <c r="H1853" s="12">
        <v>24.097070051479498</v>
      </c>
      <c r="I1853" s="12">
        <v>24.663575024997101</v>
      </c>
      <c r="J1853" s="12">
        <v>25.4571022390625</v>
      </c>
      <c r="K1853" s="12">
        <v>24.395066969438901</v>
      </c>
      <c r="L1853" s="12">
        <v>24.206704654175802</v>
      </c>
      <c r="M1853" s="12">
        <v>24.270973657012199</v>
      </c>
      <c r="N1853" s="12"/>
      <c r="O1853" s="12"/>
    </row>
    <row r="1854" spans="1:15" x14ac:dyDescent="0.3">
      <c r="A1854" s="11" t="str">
        <f t="shared" si="28"/>
        <v>DISTRIBUCION VOLUMEN X CRITERIO (kg ó litros)LecheDE 50 A 59 AÑOS</v>
      </c>
      <c r="B1854" s="11" t="s">
        <v>50</v>
      </c>
      <c r="C1854" s="11" t="s">
        <v>62</v>
      </c>
      <c r="D1854" s="11" t="s">
        <v>163</v>
      </c>
      <c r="E1854" s="12">
        <v>25.473105926132501</v>
      </c>
      <c r="F1854" s="12">
        <v>26.499066169014299</v>
      </c>
      <c r="G1854" s="12">
        <v>28.4801206440731</v>
      </c>
      <c r="H1854" s="12">
        <v>27.936980508354601</v>
      </c>
      <c r="I1854" s="12">
        <v>27.0901446417998</v>
      </c>
      <c r="J1854" s="12">
        <v>26.437193740627599</v>
      </c>
      <c r="K1854" s="12">
        <v>27.2271313452902</v>
      </c>
      <c r="L1854" s="12">
        <v>26.833868472545301</v>
      </c>
      <c r="M1854" s="12">
        <v>25.8247750566712</v>
      </c>
      <c r="N1854" s="12"/>
      <c r="O1854" s="12"/>
    </row>
    <row r="1855" spans="1:15" x14ac:dyDescent="0.3">
      <c r="A1855" s="11" t="str">
        <f t="shared" si="28"/>
        <v>DISTRIBUCION VOLUMEN X CRITERIO (kg ó litros)LecheDE 60 A 75 AÑOS</v>
      </c>
      <c r="B1855" s="11" t="s">
        <v>50</v>
      </c>
      <c r="C1855" s="11" t="s">
        <v>62</v>
      </c>
      <c r="D1855" s="11" t="s">
        <v>164</v>
      </c>
      <c r="E1855" s="12">
        <v>38.816345156329099</v>
      </c>
      <c r="F1855" s="12">
        <v>37.944746203249103</v>
      </c>
      <c r="G1855" s="12">
        <v>37.705561272522701</v>
      </c>
      <c r="H1855" s="12">
        <v>40.0390762403457</v>
      </c>
      <c r="I1855" s="12">
        <v>40.7846711627597</v>
      </c>
      <c r="J1855" s="12">
        <v>39.084297524867303</v>
      </c>
      <c r="K1855" s="12">
        <v>40.470218762610301</v>
      </c>
      <c r="L1855" s="12">
        <v>40.609446554523799</v>
      </c>
      <c r="M1855" s="12">
        <v>41.726605132490903</v>
      </c>
      <c r="N1855" s="12"/>
      <c r="O1855" s="12"/>
    </row>
    <row r="1856" spans="1:15" x14ac:dyDescent="0.3">
      <c r="A1856" s="11" t="str">
        <f t="shared" si="28"/>
        <v>DISTRIBUCION VOLUMEN X CRITERIO (kg ó litros)LecheNIVEL ALTO</v>
      </c>
      <c r="B1856" s="11" t="s">
        <v>50</v>
      </c>
      <c r="C1856" s="11" t="s">
        <v>62</v>
      </c>
      <c r="D1856" s="11" t="s">
        <v>165</v>
      </c>
      <c r="E1856" s="12">
        <v>24.1772884190711</v>
      </c>
      <c r="F1856" s="12">
        <v>24.1291250319609</v>
      </c>
      <c r="G1856" s="12">
        <v>24.202117432584298</v>
      </c>
      <c r="H1856" s="12">
        <v>24.345587466987499</v>
      </c>
      <c r="I1856" s="12">
        <v>25.127883299185701</v>
      </c>
      <c r="J1856" s="12">
        <v>25.476687952030201</v>
      </c>
      <c r="K1856" s="12">
        <v>24.379574071866902</v>
      </c>
      <c r="L1856" s="12">
        <v>24.994678445195898</v>
      </c>
      <c r="M1856" s="12">
        <v>25.426850434256199</v>
      </c>
      <c r="N1856" s="12"/>
      <c r="O1856" s="12"/>
    </row>
    <row r="1857" spans="1:15" x14ac:dyDescent="0.3">
      <c r="A1857" s="11" t="str">
        <f t="shared" si="28"/>
        <v>DISTRIBUCION VOLUMEN X CRITERIO (kg ó litros)LecheNIVEL MEDIO ALTO</v>
      </c>
      <c r="B1857" s="11" t="s">
        <v>50</v>
      </c>
      <c r="C1857" s="11" t="s">
        <v>62</v>
      </c>
      <c r="D1857" s="11" t="s">
        <v>166</v>
      </c>
      <c r="E1857" s="12">
        <v>14.505806897405</v>
      </c>
      <c r="F1857" s="12">
        <v>13.2190755280412</v>
      </c>
      <c r="G1857" s="12">
        <v>13.2600921717831</v>
      </c>
      <c r="H1857" s="12">
        <v>12.1897028166225</v>
      </c>
      <c r="I1857" s="12">
        <v>11.762517339249699</v>
      </c>
      <c r="J1857" s="12">
        <v>12.0551906356724</v>
      </c>
      <c r="K1857" s="12">
        <v>12.8674460126499</v>
      </c>
      <c r="L1857" s="12">
        <v>13.035052693087</v>
      </c>
      <c r="M1857" s="12">
        <v>11.578914634553101</v>
      </c>
      <c r="N1857" s="12"/>
      <c r="O1857" s="12"/>
    </row>
    <row r="1858" spans="1:15" x14ac:dyDescent="0.3">
      <c r="A1858" s="11" t="str">
        <f t="shared" si="28"/>
        <v>DISTRIBUCION VOLUMEN X CRITERIO (kg ó litros)LecheNIVEL MEDIO</v>
      </c>
      <c r="B1858" s="11" t="s">
        <v>50</v>
      </c>
      <c r="C1858" s="11" t="s">
        <v>62</v>
      </c>
      <c r="D1858" s="11" t="s">
        <v>167</v>
      </c>
      <c r="E1858" s="12">
        <v>22.523636999152099</v>
      </c>
      <c r="F1858" s="12">
        <v>22.896909941571501</v>
      </c>
      <c r="G1858" s="12">
        <v>21.903202747454401</v>
      </c>
      <c r="H1858" s="12">
        <v>23.090902924866</v>
      </c>
      <c r="I1858" s="12">
        <v>23.829116512970799</v>
      </c>
      <c r="J1858" s="12">
        <v>24.0324108922349</v>
      </c>
      <c r="K1858" s="12">
        <v>26.083737637392499</v>
      </c>
      <c r="L1858" s="12">
        <v>24.1966342656726</v>
      </c>
      <c r="M1858" s="12">
        <v>25.641036150427102</v>
      </c>
      <c r="N1858" s="12"/>
      <c r="O1858" s="12"/>
    </row>
    <row r="1859" spans="1:15" x14ac:dyDescent="0.3">
      <c r="A1859" s="11" t="str">
        <f t="shared" si="28"/>
        <v>DISTRIBUCION VOLUMEN X CRITERIO (kg ó litros)LecheNIVEL MEDIO BAJO</v>
      </c>
      <c r="B1859" s="11" t="s">
        <v>50</v>
      </c>
      <c r="C1859" s="11" t="s">
        <v>62</v>
      </c>
      <c r="D1859" s="11" t="s">
        <v>168</v>
      </c>
      <c r="E1859" s="12">
        <v>16.830166974312402</v>
      </c>
      <c r="F1859" s="12">
        <v>16.779533651856799</v>
      </c>
      <c r="G1859" s="12">
        <v>17.376104349726699</v>
      </c>
      <c r="H1859" s="12">
        <v>17.5332681933346</v>
      </c>
      <c r="I1859" s="12">
        <v>17.212929872719801</v>
      </c>
      <c r="J1859" s="12">
        <v>17.4836039144332</v>
      </c>
      <c r="K1859" s="12">
        <v>17.617872702601598</v>
      </c>
      <c r="L1859" s="12">
        <v>17.064259792764201</v>
      </c>
      <c r="M1859" s="12">
        <v>16.646974651248001</v>
      </c>
      <c r="N1859" s="12"/>
      <c r="O1859" s="12"/>
    </row>
    <row r="1860" spans="1:15" x14ac:dyDescent="0.3">
      <c r="A1860" s="11" t="str">
        <f t="shared" ref="A1860:A1923" si="29">B1860&amp;C1860&amp;D1860</f>
        <v>DISTRIBUCION VOLUMEN X CRITERIO (kg ó litros)LecheNIVEL BAJO</v>
      </c>
      <c r="B1860" s="11" t="s">
        <v>50</v>
      </c>
      <c r="C1860" s="11" t="s">
        <v>62</v>
      </c>
      <c r="D1860" s="11" t="s">
        <v>169</v>
      </c>
      <c r="E1860" s="12">
        <v>21.9630929608883</v>
      </c>
      <c r="F1860" s="12">
        <v>22.975341275519199</v>
      </c>
      <c r="G1860" s="12">
        <v>23.258493743712901</v>
      </c>
      <c r="H1860" s="12">
        <v>22.840542551296299</v>
      </c>
      <c r="I1860" s="12">
        <v>22.0675487338805</v>
      </c>
      <c r="J1860" s="12">
        <v>20.952116518494101</v>
      </c>
      <c r="K1860" s="12">
        <v>19.051385564213401</v>
      </c>
      <c r="L1860" s="12">
        <v>20.709354501049699</v>
      </c>
      <c r="M1860" s="12">
        <v>20.70623856944</v>
      </c>
      <c r="N1860" s="12"/>
      <c r="O1860" s="12"/>
    </row>
    <row r="1861" spans="1:15" x14ac:dyDescent="0.3">
      <c r="A1861" s="11" t="str">
        <f t="shared" si="29"/>
        <v>DISTRIBUCION VOLUMEN X CRITERIO (kg ó litros)LecheHOMBRE</v>
      </c>
      <c r="B1861" s="11" t="s">
        <v>50</v>
      </c>
      <c r="C1861" s="11" t="s">
        <v>62</v>
      </c>
      <c r="D1861" s="11" t="s">
        <v>170</v>
      </c>
      <c r="E1861" s="12">
        <v>61.752091582867401</v>
      </c>
      <c r="F1861" s="12">
        <v>59.235155135610498</v>
      </c>
      <c r="G1861" s="12">
        <v>59.427707446922</v>
      </c>
      <c r="H1861" s="12">
        <v>60.356186566569001</v>
      </c>
      <c r="I1861" s="12">
        <v>61.210733319972299</v>
      </c>
      <c r="J1861" s="12">
        <v>59.309572072388903</v>
      </c>
      <c r="K1861" s="12">
        <v>59.847422550166399</v>
      </c>
      <c r="L1861" s="12">
        <v>60.519853185731598</v>
      </c>
      <c r="M1861" s="12">
        <v>62.052238097619302</v>
      </c>
      <c r="N1861" s="12"/>
      <c r="O1861" s="12"/>
    </row>
    <row r="1862" spans="1:15" x14ac:dyDescent="0.3">
      <c r="A1862" s="11" t="str">
        <f t="shared" si="29"/>
        <v>DISTRIBUCION VOLUMEN X CRITERIO (kg ó litros)LecheMUJER</v>
      </c>
      <c r="B1862" s="11" t="s">
        <v>50</v>
      </c>
      <c r="C1862" s="11" t="s">
        <v>62</v>
      </c>
      <c r="D1862" s="11" t="s">
        <v>171</v>
      </c>
      <c r="E1862" s="12">
        <v>38.247908417132599</v>
      </c>
      <c r="F1862" s="12">
        <v>40.7648450583469</v>
      </c>
      <c r="G1862" s="12">
        <v>40.572320764609501</v>
      </c>
      <c r="H1862" s="12">
        <v>39.643813187896399</v>
      </c>
      <c r="I1862" s="12">
        <v>38.789267488026503</v>
      </c>
      <c r="J1862" s="12">
        <v>40.690428429528303</v>
      </c>
      <c r="K1862" s="12">
        <v>40.152577953415502</v>
      </c>
      <c r="L1862" s="12">
        <v>39.480147028539903</v>
      </c>
      <c r="M1862" s="12">
        <v>37.947762776203703</v>
      </c>
      <c r="N1862" s="12"/>
      <c r="O1862" s="12"/>
    </row>
    <row r="1863" spans="1:15" x14ac:dyDescent="0.3">
      <c r="A1863" s="11" t="str">
        <f t="shared" si="29"/>
        <v>DISTRIBUCION VOLUMEN X CRITERIO (kg ó litros)Leche SolaT.ESPAÑA</v>
      </c>
      <c r="B1863" s="11" t="s">
        <v>50</v>
      </c>
      <c r="C1863" s="11" t="s">
        <v>64</v>
      </c>
      <c r="D1863" s="11" t="s">
        <v>142</v>
      </c>
      <c r="E1863" s="12">
        <v>100</v>
      </c>
      <c r="F1863" s="12">
        <v>100</v>
      </c>
      <c r="G1863" s="12">
        <v>100</v>
      </c>
      <c r="H1863" s="12">
        <v>100</v>
      </c>
      <c r="I1863" s="12">
        <v>100</v>
      </c>
      <c r="J1863" s="12">
        <v>100</v>
      </c>
      <c r="K1863" s="12">
        <v>100</v>
      </c>
      <c r="L1863" s="12">
        <v>100</v>
      </c>
      <c r="M1863" s="12">
        <v>100</v>
      </c>
      <c r="N1863" s="12"/>
      <c r="O1863" s="12"/>
    </row>
    <row r="1864" spans="1:15" x14ac:dyDescent="0.3">
      <c r="A1864" s="11" t="str">
        <f t="shared" si="29"/>
        <v>DISTRIBUCION VOLUMEN X CRITERIO (kg ó litros)Leche SolaBCN AM</v>
      </c>
      <c r="B1864" s="11" t="s">
        <v>50</v>
      </c>
      <c r="C1864" s="11" t="s">
        <v>64</v>
      </c>
      <c r="D1864" s="11" t="s">
        <v>143</v>
      </c>
      <c r="E1864" s="12">
        <v>7.0431761110354101</v>
      </c>
      <c r="F1864" s="12">
        <v>11.606868144866899</v>
      </c>
      <c r="G1864" s="12">
        <v>3.8141126270643202</v>
      </c>
      <c r="H1864" s="12">
        <v>15.380271545073001</v>
      </c>
      <c r="I1864" s="12">
        <v>11.7602253798012</v>
      </c>
      <c r="J1864" s="12">
        <v>17.1712755185414</v>
      </c>
      <c r="K1864" s="12">
        <v>11.1554609845172</v>
      </c>
      <c r="L1864" s="12">
        <v>7.8421180018722696</v>
      </c>
      <c r="M1864" s="12">
        <v>4.4787373926764298</v>
      </c>
      <c r="N1864" s="12"/>
      <c r="O1864" s="12"/>
    </row>
    <row r="1865" spans="1:15" x14ac:dyDescent="0.3">
      <c r="A1865" s="11" t="str">
        <f t="shared" si="29"/>
        <v>DISTRIBUCION VOLUMEN X CRITERIO (kg ó litros)Leche SolaREST.CAT ARAGON</v>
      </c>
      <c r="B1865" s="11" t="s">
        <v>50</v>
      </c>
      <c r="C1865" s="11" t="s">
        <v>64</v>
      </c>
      <c r="D1865" s="11" t="s">
        <v>144</v>
      </c>
      <c r="E1865" s="12">
        <v>15.366143673797801</v>
      </c>
      <c r="F1865" s="12">
        <v>21.456239042337</v>
      </c>
      <c r="G1865" s="12">
        <v>25.540778135226699</v>
      </c>
      <c r="H1865" s="12">
        <v>15.3093906601787</v>
      </c>
      <c r="I1865" s="12">
        <v>7.6207427939403196</v>
      </c>
      <c r="J1865" s="12">
        <v>11.1531272979819</v>
      </c>
      <c r="K1865" s="12">
        <v>7.02488416317515</v>
      </c>
      <c r="L1865" s="12">
        <v>5.1964138455856199</v>
      </c>
      <c r="M1865" s="12">
        <v>10.062024866439099</v>
      </c>
      <c r="N1865" s="12"/>
      <c r="O1865" s="12"/>
    </row>
    <row r="1866" spans="1:15" x14ac:dyDescent="0.3">
      <c r="A1866" s="11" t="str">
        <f t="shared" si="29"/>
        <v>DISTRIBUCION VOLUMEN X CRITERIO (kg ó litros)Leche SolaLEVANTE</v>
      </c>
      <c r="B1866" s="11" t="s">
        <v>50</v>
      </c>
      <c r="C1866" s="11" t="s">
        <v>64</v>
      </c>
      <c r="D1866" s="11" t="s">
        <v>145</v>
      </c>
      <c r="E1866" s="12">
        <v>12.662491159084601</v>
      </c>
      <c r="F1866" s="12">
        <v>10.7133750305312</v>
      </c>
      <c r="G1866" s="12">
        <v>15.8406104928365</v>
      </c>
      <c r="H1866" s="12">
        <v>12.3650855555014</v>
      </c>
      <c r="I1866" s="12">
        <v>4.93554507701944</v>
      </c>
      <c r="J1866" s="12">
        <v>9.0414497566327796</v>
      </c>
      <c r="K1866" s="12">
        <v>24.2686735414777</v>
      </c>
      <c r="L1866" s="12">
        <v>34.561493039409399</v>
      </c>
      <c r="M1866" s="12">
        <v>17.7907659116477</v>
      </c>
      <c r="N1866" s="12"/>
      <c r="O1866" s="12"/>
    </row>
    <row r="1867" spans="1:15" x14ac:dyDescent="0.3">
      <c r="A1867" s="11" t="str">
        <f t="shared" si="29"/>
        <v>DISTRIBUCION VOLUMEN X CRITERIO (kg ó litros)Leche SolaANDALUCIA</v>
      </c>
      <c r="B1867" s="11" t="s">
        <v>50</v>
      </c>
      <c r="C1867" s="11" t="s">
        <v>64</v>
      </c>
      <c r="D1867" s="11" t="s">
        <v>146</v>
      </c>
      <c r="E1867" s="12">
        <v>22.6750403924393</v>
      </c>
      <c r="F1867" s="12">
        <v>13.6551374894979</v>
      </c>
      <c r="G1867" s="12">
        <v>13.0588566438519</v>
      </c>
      <c r="H1867" s="12">
        <v>20.072696557782699</v>
      </c>
      <c r="I1867" s="12">
        <v>38.880298874442701</v>
      </c>
      <c r="J1867" s="12">
        <v>22.105575122850802</v>
      </c>
      <c r="K1867" s="12">
        <v>27.282111487020199</v>
      </c>
      <c r="L1867" s="12">
        <v>22.554759199779301</v>
      </c>
      <c r="M1867" s="12">
        <v>39.041916459284003</v>
      </c>
      <c r="N1867" s="12"/>
      <c r="O1867" s="12"/>
    </row>
    <row r="1868" spans="1:15" x14ac:dyDescent="0.3">
      <c r="A1868" s="11" t="str">
        <f t="shared" si="29"/>
        <v>DISTRIBUCION VOLUMEN X CRITERIO (kg ó litros)Leche SolaMDD AM</v>
      </c>
      <c r="B1868" s="11" t="s">
        <v>50</v>
      </c>
      <c r="C1868" s="11" t="s">
        <v>64</v>
      </c>
      <c r="D1868" s="11" t="s">
        <v>147</v>
      </c>
      <c r="E1868" s="12">
        <v>14.7697274078112</v>
      </c>
      <c r="F1868" s="12">
        <v>16.779891055307399</v>
      </c>
      <c r="G1868" s="12">
        <v>14.679854875429101</v>
      </c>
      <c r="H1868" s="12">
        <v>10.062444224021201</v>
      </c>
      <c r="I1868" s="12">
        <v>11.6886820276368</v>
      </c>
      <c r="J1868" s="12">
        <v>12.148365004143701</v>
      </c>
      <c r="K1868" s="12">
        <v>10.606935891636001</v>
      </c>
      <c r="L1868" s="12">
        <v>14.960341050779601</v>
      </c>
      <c r="M1868" s="12">
        <v>13.609890083131599</v>
      </c>
      <c r="N1868" s="12"/>
      <c r="O1868" s="12"/>
    </row>
    <row r="1869" spans="1:15" x14ac:dyDescent="0.3">
      <c r="A1869" s="11" t="str">
        <f t="shared" si="29"/>
        <v>DISTRIBUCION VOLUMEN X CRITERIO (kg ó litros)Leche SolaRTO CENTRO</v>
      </c>
      <c r="B1869" s="11" t="s">
        <v>50</v>
      </c>
      <c r="C1869" s="11" t="s">
        <v>64</v>
      </c>
      <c r="D1869" s="11" t="s">
        <v>148</v>
      </c>
      <c r="E1869" s="12">
        <v>13.912427893818201</v>
      </c>
      <c r="F1869" s="12">
        <v>11.668160723899501</v>
      </c>
      <c r="G1869" s="12">
        <v>14.782495681164001</v>
      </c>
      <c r="H1869" s="12">
        <v>12.0580876039784</v>
      </c>
      <c r="I1869" s="12">
        <v>14.4150121702551</v>
      </c>
      <c r="J1869" s="12">
        <v>2.8929140452651398</v>
      </c>
      <c r="K1869" s="12">
        <v>6.6172588634580798</v>
      </c>
      <c r="L1869" s="12">
        <v>7.8991096471495403</v>
      </c>
      <c r="M1869" s="12">
        <v>5.74443475847022</v>
      </c>
      <c r="N1869" s="12"/>
      <c r="O1869" s="12"/>
    </row>
    <row r="1870" spans="1:15" x14ac:dyDescent="0.3">
      <c r="A1870" s="11" t="str">
        <f t="shared" si="29"/>
        <v>DISTRIBUCION VOLUMEN X CRITERIO (kg ó litros)Leche SolaNORTE-CENTRO</v>
      </c>
      <c r="B1870" s="11" t="s">
        <v>50</v>
      </c>
      <c r="C1870" s="11" t="s">
        <v>64</v>
      </c>
      <c r="D1870" s="11" t="s">
        <v>149</v>
      </c>
      <c r="E1870" s="12">
        <v>8.4952826821877494</v>
      </c>
      <c r="F1870" s="12">
        <v>10.1249125624851</v>
      </c>
      <c r="G1870" s="12">
        <v>4.8798063934835598</v>
      </c>
      <c r="H1870" s="12">
        <v>4.15980408640812</v>
      </c>
      <c r="I1870" s="12">
        <v>3.99947463476878</v>
      </c>
      <c r="J1870" s="12">
        <v>16.6747254094055</v>
      </c>
      <c r="K1870" s="12">
        <v>7.1593073115840902</v>
      </c>
      <c r="L1870" s="12">
        <v>1.95015829414191</v>
      </c>
      <c r="M1870" s="12">
        <v>6.6645392695909704</v>
      </c>
      <c r="N1870" s="12"/>
      <c r="O1870" s="12"/>
    </row>
    <row r="1871" spans="1:15" x14ac:dyDescent="0.3">
      <c r="A1871" s="11" t="str">
        <f t="shared" si="29"/>
        <v>DISTRIBUCION VOLUMEN X CRITERIO (kg ó litros)Leche SolaNOROESTE</v>
      </c>
      <c r="B1871" s="11" t="s">
        <v>50</v>
      </c>
      <c r="C1871" s="11" t="s">
        <v>64</v>
      </c>
      <c r="D1871" s="11" t="s">
        <v>150</v>
      </c>
      <c r="E1871" s="12">
        <v>5.0756879692173902</v>
      </c>
      <c r="F1871" s="12">
        <v>3.9954253288950698</v>
      </c>
      <c r="G1871" s="12">
        <v>7.4034961031906104</v>
      </c>
      <c r="H1871" s="12">
        <v>10.5922128028319</v>
      </c>
      <c r="I1871" s="12">
        <v>6.7000166883489696</v>
      </c>
      <c r="J1871" s="12">
        <v>8.8125671156607108</v>
      </c>
      <c r="K1871" s="12">
        <v>5.8853509521373599</v>
      </c>
      <c r="L1871" s="12">
        <v>5.0355950532676097</v>
      </c>
      <c r="M1871" s="12">
        <v>2.6076888237385401</v>
      </c>
      <c r="N1871" s="12"/>
      <c r="O1871" s="12"/>
    </row>
    <row r="1872" spans="1:15" x14ac:dyDescent="0.3">
      <c r="A1872" s="11" t="str">
        <f t="shared" si="29"/>
        <v>DISTRIBUCION VOLUMEN X CRITERIO (kg ó litros)Leche Sola&lt;2MIL</v>
      </c>
      <c r="B1872" s="11" t="s">
        <v>50</v>
      </c>
      <c r="C1872" s="11" t="s">
        <v>64</v>
      </c>
      <c r="D1872" s="11" t="s">
        <v>151</v>
      </c>
      <c r="E1872" s="12">
        <v>6.136458313056</v>
      </c>
      <c r="F1872" s="12">
        <v>3.9820026846141099</v>
      </c>
      <c r="G1872" s="12">
        <v>5.2798810147913704</v>
      </c>
      <c r="H1872" s="12">
        <v>3.1664330335068702</v>
      </c>
      <c r="I1872" s="12">
        <v>35.066293230532501</v>
      </c>
      <c r="J1872" s="12">
        <v>3.2852218610297301</v>
      </c>
      <c r="K1872" s="12">
        <v>7.9883212012478699</v>
      </c>
      <c r="L1872" s="12">
        <v>11.3008351126365</v>
      </c>
      <c r="M1872" s="12">
        <v>26.5851015647448</v>
      </c>
      <c r="N1872" s="12"/>
      <c r="O1872" s="12"/>
    </row>
    <row r="1873" spans="1:15" x14ac:dyDescent="0.3">
      <c r="A1873" s="11" t="str">
        <f t="shared" si="29"/>
        <v>DISTRIBUCION VOLUMEN X CRITERIO (kg ó litros)Leche Sola2-5MIL</v>
      </c>
      <c r="B1873" s="11" t="s">
        <v>50</v>
      </c>
      <c r="C1873" s="11" t="s">
        <v>64</v>
      </c>
      <c r="D1873" s="11" t="s">
        <v>152</v>
      </c>
      <c r="E1873" s="12">
        <v>9.3558200800711209</v>
      </c>
      <c r="F1873" s="12">
        <v>2.3189571352635401</v>
      </c>
      <c r="G1873" s="12">
        <v>2.72741938781322</v>
      </c>
      <c r="H1873" s="12">
        <v>3.4435554556244599</v>
      </c>
      <c r="I1873" s="12">
        <v>1.9627654453729599</v>
      </c>
      <c r="J1873" s="12">
        <v>1.9298783601601399</v>
      </c>
      <c r="K1873" s="12">
        <v>3.40482962088605</v>
      </c>
      <c r="L1873" s="12">
        <v>1.95170904806654</v>
      </c>
      <c r="M1873" s="12">
        <v>1.3624100868328699</v>
      </c>
      <c r="N1873" s="12"/>
      <c r="O1873" s="12"/>
    </row>
    <row r="1874" spans="1:15" x14ac:dyDescent="0.3">
      <c r="A1874" s="11" t="str">
        <f t="shared" si="29"/>
        <v>DISTRIBUCION VOLUMEN X CRITERIO (kg ó litros)Leche Sola5-10MIL</v>
      </c>
      <c r="B1874" s="11" t="s">
        <v>50</v>
      </c>
      <c r="C1874" s="11" t="s">
        <v>64</v>
      </c>
      <c r="D1874" s="11" t="s">
        <v>153</v>
      </c>
      <c r="E1874" s="12">
        <v>4.01165054213467</v>
      </c>
      <c r="F1874" s="12">
        <v>1.7601345461412199</v>
      </c>
      <c r="G1874" s="12">
        <v>4.5784881810654596</v>
      </c>
      <c r="H1874" s="12">
        <v>13.496677567336601</v>
      </c>
      <c r="I1874" s="12">
        <v>2.8707208448776802</v>
      </c>
      <c r="J1874" s="12">
        <v>7.8496470591668297</v>
      </c>
      <c r="K1874" s="12">
        <v>3.7316531476090198</v>
      </c>
      <c r="L1874" s="12" t="s">
        <v>134</v>
      </c>
      <c r="M1874" s="12">
        <v>1.2093161485752699</v>
      </c>
      <c r="N1874" s="12"/>
      <c r="O1874" s="12"/>
    </row>
    <row r="1875" spans="1:15" x14ac:dyDescent="0.3">
      <c r="A1875" s="11" t="str">
        <f t="shared" si="29"/>
        <v>DISTRIBUCION VOLUMEN X CRITERIO (kg ó litros)Leche Sola10-30MIL</v>
      </c>
      <c r="B1875" s="11" t="s">
        <v>50</v>
      </c>
      <c r="C1875" s="11" t="s">
        <v>64</v>
      </c>
      <c r="D1875" s="11" t="s">
        <v>154</v>
      </c>
      <c r="E1875" s="12">
        <v>17.879611064608401</v>
      </c>
      <c r="F1875" s="12">
        <v>19.881779790883101</v>
      </c>
      <c r="G1875" s="12">
        <v>8.5082674859920804</v>
      </c>
      <c r="H1875" s="12">
        <v>16.8328993958038</v>
      </c>
      <c r="I1875" s="12">
        <v>6.1376358046761803</v>
      </c>
      <c r="J1875" s="12">
        <v>17.6563685466833</v>
      </c>
      <c r="K1875" s="12">
        <v>14.1704214625319</v>
      </c>
      <c r="L1875" s="12">
        <v>14.579661891049501</v>
      </c>
      <c r="M1875" s="12">
        <v>10.986310309393801</v>
      </c>
      <c r="N1875" s="12"/>
      <c r="O1875" s="12"/>
    </row>
    <row r="1876" spans="1:15" x14ac:dyDescent="0.3">
      <c r="A1876" s="11" t="str">
        <f t="shared" si="29"/>
        <v>DISTRIBUCION VOLUMEN X CRITERIO (kg ó litros)Leche Sola30-100MIL</v>
      </c>
      <c r="B1876" s="11" t="s">
        <v>50</v>
      </c>
      <c r="C1876" s="11" t="s">
        <v>64</v>
      </c>
      <c r="D1876" s="11" t="s">
        <v>155</v>
      </c>
      <c r="E1876" s="12">
        <v>22.670164100367899</v>
      </c>
      <c r="F1876" s="12">
        <v>34.930998426657602</v>
      </c>
      <c r="G1876" s="12">
        <v>37.070982241297003</v>
      </c>
      <c r="H1876" s="12">
        <v>28.3700530375461</v>
      </c>
      <c r="I1876" s="12">
        <v>22.101383249934699</v>
      </c>
      <c r="J1876" s="12">
        <v>23.982894990253602</v>
      </c>
      <c r="K1876" s="12">
        <v>24.6613659233706</v>
      </c>
      <c r="L1876" s="12">
        <v>26.837044605393899</v>
      </c>
      <c r="M1876" s="12">
        <v>17.879422607713199</v>
      </c>
      <c r="N1876" s="12"/>
      <c r="O1876" s="12"/>
    </row>
    <row r="1877" spans="1:15" x14ac:dyDescent="0.3">
      <c r="A1877" s="11" t="str">
        <f t="shared" si="29"/>
        <v>DISTRIBUCION VOLUMEN X CRITERIO (kg ó litros)Leche Sola100-200MIL</v>
      </c>
      <c r="B1877" s="11" t="s">
        <v>50</v>
      </c>
      <c r="C1877" s="11" t="s">
        <v>64</v>
      </c>
      <c r="D1877" s="11" t="s">
        <v>156</v>
      </c>
      <c r="E1877" s="12">
        <v>12.5313828165048</v>
      </c>
      <c r="F1877" s="12">
        <v>10.011381263371399</v>
      </c>
      <c r="G1877" s="12">
        <v>4.2767793385135002</v>
      </c>
      <c r="H1877" s="12">
        <v>5.6065541314268597</v>
      </c>
      <c r="I1877" s="12">
        <v>9.0966613180782794</v>
      </c>
      <c r="J1877" s="12">
        <v>7.7600695376606401</v>
      </c>
      <c r="K1877" s="12">
        <v>12.550436829018601</v>
      </c>
      <c r="L1877" s="12">
        <v>9.5944987076451191</v>
      </c>
      <c r="M1877" s="12">
        <v>14.0958083540716</v>
      </c>
      <c r="N1877" s="12"/>
      <c r="O1877" s="12"/>
    </row>
    <row r="1878" spans="1:15" x14ac:dyDescent="0.3">
      <c r="A1878" s="11" t="str">
        <f t="shared" si="29"/>
        <v>DISTRIBUCION VOLUMEN X CRITERIO (kg ó litros)Leche Sola200-500MIL</v>
      </c>
      <c r="B1878" s="11" t="s">
        <v>50</v>
      </c>
      <c r="C1878" s="11" t="s">
        <v>64</v>
      </c>
      <c r="D1878" s="11" t="s">
        <v>157</v>
      </c>
      <c r="E1878" s="12">
        <v>9.2054109646817608</v>
      </c>
      <c r="F1878" s="12">
        <v>3.5220589771100199</v>
      </c>
      <c r="G1878" s="12">
        <v>13.227576004941699</v>
      </c>
      <c r="H1878" s="12">
        <v>11.4149464202392</v>
      </c>
      <c r="I1878" s="12">
        <v>7.76538299760879</v>
      </c>
      <c r="J1878" s="12">
        <v>16.3526103614908</v>
      </c>
      <c r="K1878" s="12">
        <v>10.5931658794087</v>
      </c>
      <c r="L1878" s="12">
        <v>3.5676647667053998</v>
      </c>
      <c r="M1878" s="12">
        <v>4.5082376775739403</v>
      </c>
      <c r="N1878" s="12"/>
      <c r="O1878" s="12"/>
    </row>
    <row r="1879" spans="1:15" x14ac:dyDescent="0.3">
      <c r="A1879" s="11" t="str">
        <f t="shared" si="29"/>
        <v>DISTRIBUCION VOLUMEN X CRITERIO (kg ó litros)Leche Sola&gt;500MIL</v>
      </c>
      <c r="B1879" s="11" t="s">
        <v>50</v>
      </c>
      <c r="C1879" s="11" t="s">
        <v>64</v>
      </c>
      <c r="D1879" s="11" t="s">
        <v>158</v>
      </c>
      <c r="E1879" s="12">
        <v>18.209482652339499</v>
      </c>
      <c r="F1879" s="12">
        <v>23.592693996191802</v>
      </c>
      <c r="G1879" s="12">
        <v>24.330602329761899</v>
      </c>
      <c r="H1879" s="12">
        <v>17.668874989180601</v>
      </c>
      <c r="I1879" s="12">
        <v>14.9991608749779</v>
      </c>
      <c r="J1879" s="12">
        <v>21.183311107350001</v>
      </c>
      <c r="K1879" s="12">
        <v>22.899785769934301</v>
      </c>
      <c r="L1879" s="12">
        <v>32.168574000488398</v>
      </c>
      <c r="M1879" s="12">
        <v>23.373378884468</v>
      </c>
      <c r="N1879" s="12"/>
      <c r="O1879" s="12"/>
    </row>
    <row r="1880" spans="1:15" x14ac:dyDescent="0.3">
      <c r="A1880" s="11" t="str">
        <f t="shared" si="29"/>
        <v>DISTRIBUCION VOLUMEN X CRITERIO (kg ó litros)Leche SolaDE 15 A 19 AÑOS</v>
      </c>
      <c r="B1880" s="11" t="s">
        <v>50</v>
      </c>
      <c r="C1880" s="11" t="s">
        <v>64</v>
      </c>
      <c r="D1880" s="11" t="s">
        <v>159</v>
      </c>
      <c r="E1880" s="12">
        <v>4.5781666699110399</v>
      </c>
      <c r="F1880" s="12" t="s">
        <v>134</v>
      </c>
      <c r="G1880" s="12" t="s">
        <v>134</v>
      </c>
      <c r="H1880" s="12">
        <v>1.42878881187341</v>
      </c>
      <c r="I1880" s="12" t="s">
        <v>134</v>
      </c>
      <c r="J1880" s="12" t="s">
        <v>134</v>
      </c>
      <c r="K1880" s="12" t="s">
        <v>134</v>
      </c>
      <c r="L1880" s="12" t="s">
        <v>134</v>
      </c>
      <c r="M1880" s="12">
        <v>3.8132947301265698</v>
      </c>
      <c r="N1880" s="12"/>
      <c r="O1880" s="12"/>
    </row>
    <row r="1881" spans="1:15" x14ac:dyDescent="0.3">
      <c r="A1881" s="11" t="str">
        <f t="shared" si="29"/>
        <v>DISTRIBUCION VOLUMEN X CRITERIO (kg ó litros)Leche SolaDE 20 A 24 AÑOS</v>
      </c>
      <c r="B1881" s="11" t="s">
        <v>50</v>
      </c>
      <c r="C1881" s="11" t="s">
        <v>64</v>
      </c>
      <c r="D1881" s="11" t="s">
        <v>160</v>
      </c>
      <c r="E1881" s="12">
        <v>1.8467267524478801</v>
      </c>
      <c r="F1881" s="12">
        <v>0.47649811740263398</v>
      </c>
      <c r="G1881" s="12">
        <v>1.78497271430261</v>
      </c>
      <c r="H1881" s="12">
        <v>4.3578845470816399</v>
      </c>
      <c r="I1881" s="12">
        <v>2.22924471922029</v>
      </c>
      <c r="J1881" s="12" t="s">
        <v>134</v>
      </c>
      <c r="K1881" s="12">
        <v>1.67831947369447</v>
      </c>
      <c r="L1881" s="12">
        <v>5.9264657807373498</v>
      </c>
      <c r="M1881" s="12">
        <v>0.68908014629608905</v>
      </c>
      <c r="N1881" s="12"/>
      <c r="O1881" s="12"/>
    </row>
    <row r="1882" spans="1:15" x14ac:dyDescent="0.3">
      <c r="A1882" s="11" t="str">
        <f t="shared" si="29"/>
        <v>DISTRIBUCION VOLUMEN X CRITERIO (kg ó litros)Leche SolaDE 25 A 34 AÑOS</v>
      </c>
      <c r="B1882" s="11" t="s">
        <v>50</v>
      </c>
      <c r="C1882" s="11" t="s">
        <v>64</v>
      </c>
      <c r="D1882" s="11" t="s">
        <v>161</v>
      </c>
      <c r="E1882" s="12">
        <v>7.4209605938499701</v>
      </c>
      <c r="F1882" s="12">
        <v>8.0252996533190402</v>
      </c>
      <c r="G1882" s="12">
        <v>3.4521394118789499</v>
      </c>
      <c r="H1882" s="12">
        <v>8.3687696304085897</v>
      </c>
      <c r="I1882" s="12">
        <v>6.4117413480090404</v>
      </c>
      <c r="J1882" s="12">
        <v>6.26394838513884</v>
      </c>
      <c r="K1882" s="12">
        <v>4.1972489552335102</v>
      </c>
      <c r="L1882" s="12">
        <v>3.59751893757532</v>
      </c>
      <c r="M1882" s="12">
        <v>3.9061713183693101</v>
      </c>
      <c r="N1882" s="12"/>
      <c r="O1882" s="12"/>
    </row>
    <row r="1883" spans="1:15" x14ac:dyDescent="0.3">
      <c r="A1883" s="11" t="str">
        <f t="shared" si="29"/>
        <v>DISTRIBUCION VOLUMEN X CRITERIO (kg ó litros)Leche SolaDE 35 A 49 AÑOS</v>
      </c>
      <c r="B1883" s="11" t="s">
        <v>50</v>
      </c>
      <c r="C1883" s="11" t="s">
        <v>64</v>
      </c>
      <c r="D1883" s="11" t="s">
        <v>162</v>
      </c>
      <c r="E1883" s="12">
        <v>31.529179887485199</v>
      </c>
      <c r="F1883" s="12">
        <v>28.7710409508087</v>
      </c>
      <c r="G1883" s="12">
        <v>34.3932856886262</v>
      </c>
      <c r="H1883" s="12">
        <v>26.061750786211199</v>
      </c>
      <c r="I1883" s="12">
        <v>22.899931340036801</v>
      </c>
      <c r="J1883" s="12">
        <v>32.540127140406</v>
      </c>
      <c r="K1883" s="12">
        <v>32.518208211188998</v>
      </c>
      <c r="L1883" s="12">
        <v>33.248840261197003</v>
      </c>
      <c r="M1883" s="12">
        <v>26.477838869760401</v>
      </c>
      <c r="N1883" s="12"/>
      <c r="O1883" s="12"/>
    </row>
    <row r="1884" spans="1:15" x14ac:dyDescent="0.3">
      <c r="A1884" s="11" t="str">
        <f t="shared" si="29"/>
        <v>DISTRIBUCION VOLUMEN X CRITERIO (kg ó litros)Leche SolaDE 50 A 59 AÑOS</v>
      </c>
      <c r="B1884" s="11" t="s">
        <v>50</v>
      </c>
      <c r="C1884" s="11" t="s">
        <v>64</v>
      </c>
      <c r="D1884" s="11" t="s">
        <v>163</v>
      </c>
      <c r="E1884" s="12">
        <v>16.204064550038002</v>
      </c>
      <c r="F1884" s="12">
        <v>22.867319618697799</v>
      </c>
      <c r="G1884" s="12">
        <v>27.344025403371202</v>
      </c>
      <c r="H1884" s="12">
        <v>27.110060618602201</v>
      </c>
      <c r="I1884" s="12">
        <v>16.208757828989398</v>
      </c>
      <c r="J1884" s="12">
        <v>26.184540345266299</v>
      </c>
      <c r="K1884" s="12">
        <v>20.159035742878199</v>
      </c>
      <c r="L1884" s="12">
        <v>19.784559568982498</v>
      </c>
      <c r="M1884" s="12">
        <v>8.9956510516857708</v>
      </c>
      <c r="N1884" s="12"/>
      <c r="O1884" s="12"/>
    </row>
    <row r="1885" spans="1:15" x14ac:dyDescent="0.3">
      <c r="A1885" s="11" t="str">
        <f t="shared" si="29"/>
        <v>DISTRIBUCION VOLUMEN X CRITERIO (kg ó litros)Leche SolaDE 60 A 75 AÑOS</v>
      </c>
      <c r="B1885" s="11" t="s">
        <v>50</v>
      </c>
      <c r="C1885" s="11" t="s">
        <v>64</v>
      </c>
      <c r="D1885" s="11" t="s">
        <v>164</v>
      </c>
      <c r="E1885" s="12">
        <v>38.420866507043499</v>
      </c>
      <c r="F1885" s="12">
        <v>39.859844217359097</v>
      </c>
      <c r="G1885" s="12">
        <v>33.025591019741803</v>
      </c>
      <c r="H1885" s="12">
        <v>32.672735159485697</v>
      </c>
      <c r="I1885" s="12">
        <v>52.250326176016699</v>
      </c>
      <c r="J1885" s="12">
        <v>35.011387776779102</v>
      </c>
      <c r="K1885" s="12">
        <v>41.447165434412497</v>
      </c>
      <c r="L1885" s="12">
        <v>37.442615451507798</v>
      </c>
      <c r="M1885" s="12">
        <v>56.117967049289703</v>
      </c>
      <c r="N1885" s="12"/>
      <c r="O1885" s="12"/>
    </row>
    <row r="1886" spans="1:15" x14ac:dyDescent="0.3">
      <c r="A1886" s="11" t="str">
        <f t="shared" si="29"/>
        <v>DISTRIBUCION VOLUMEN X CRITERIO (kg ó litros)Leche SolaNIVEL ALTO</v>
      </c>
      <c r="B1886" s="11" t="s">
        <v>50</v>
      </c>
      <c r="C1886" s="11" t="s">
        <v>64</v>
      </c>
      <c r="D1886" s="11" t="s">
        <v>165</v>
      </c>
      <c r="E1886" s="12">
        <v>19.916249764783</v>
      </c>
      <c r="F1886" s="12">
        <v>18.901874327834101</v>
      </c>
      <c r="G1886" s="12">
        <v>34.589279794857099</v>
      </c>
      <c r="H1886" s="12">
        <v>22.4427366617685</v>
      </c>
      <c r="I1886" s="12">
        <v>17.1981980349175</v>
      </c>
      <c r="J1886" s="12">
        <v>18.275616296849702</v>
      </c>
      <c r="K1886" s="12">
        <v>24.1247555713597</v>
      </c>
      <c r="L1886" s="12">
        <v>24.703376953682</v>
      </c>
      <c r="M1886" s="12">
        <v>18.2069256880153</v>
      </c>
      <c r="N1886" s="12"/>
      <c r="O1886" s="12"/>
    </row>
    <row r="1887" spans="1:15" x14ac:dyDescent="0.3">
      <c r="A1887" s="11" t="str">
        <f t="shared" si="29"/>
        <v>DISTRIBUCION VOLUMEN X CRITERIO (kg ó litros)Leche SolaNIVEL MEDIO ALTO</v>
      </c>
      <c r="B1887" s="11" t="s">
        <v>50</v>
      </c>
      <c r="C1887" s="11" t="s">
        <v>64</v>
      </c>
      <c r="D1887" s="11" t="s">
        <v>166</v>
      </c>
      <c r="E1887" s="12">
        <v>7.3550673856196402</v>
      </c>
      <c r="F1887" s="12">
        <v>13.764708790981601</v>
      </c>
      <c r="G1887" s="12">
        <v>7.2646946294562804</v>
      </c>
      <c r="H1887" s="12">
        <v>12.9035992108538</v>
      </c>
      <c r="I1887" s="12">
        <v>3.8358158331240402</v>
      </c>
      <c r="J1887" s="12">
        <v>7.8273493399320699</v>
      </c>
      <c r="K1887" s="12">
        <v>6.1259379707499004</v>
      </c>
      <c r="L1887" s="12">
        <v>9.5394922575589405</v>
      </c>
      <c r="M1887" s="12">
        <v>5.48604245703405</v>
      </c>
      <c r="N1887" s="12"/>
      <c r="O1887" s="12"/>
    </row>
    <row r="1888" spans="1:15" x14ac:dyDescent="0.3">
      <c r="A1888" s="11" t="str">
        <f t="shared" si="29"/>
        <v>DISTRIBUCION VOLUMEN X CRITERIO (kg ó litros)Leche SolaNIVEL MEDIO</v>
      </c>
      <c r="B1888" s="11" t="s">
        <v>50</v>
      </c>
      <c r="C1888" s="11" t="s">
        <v>64</v>
      </c>
      <c r="D1888" s="11" t="s">
        <v>167</v>
      </c>
      <c r="E1888" s="12">
        <v>36.735252704184603</v>
      </c>
      <c r="F1888" s="12">
        <v>28.3160632252625</v>
      </c>
      <c r="G1888" s="12">
        <v>17.278213352687199</v>
      </c>
      <c r="H1888" s="12">
        <v>20.3691536576606</v>
      </c>
      <c r="I1888" s="12">
        <v>15.173837752999701</v>
      </c>
      <c r="J1888" s="12">
        <v>24.7796891961295</v>
      </c>
      <c r="K1888" s="12">
        <v>18.122371278786101</v>
      </c>
      <c r="L1888" s="12">
        <v>22.759860072510001</v>
      </c>
      <c r="M1888" s="12">
        <v>20.465050137091701</v>
      </c>
      <c r="N1888" s="12"/>
      <c r="O1888" s="12"/>
    </row>
    <row r="1889" spans="1:15" x14ac:dyDescent="0.3">
      <c r="A1889" s="11" t="str">
        <f t="shared" si="29"/>
        <v>DISTRIBUCION VOLUMEN X CRITERIO (kg ó litros)Leche SolaNIVEL MEDIO BAJO</v>
      </c>
      <c r="B1889" s="11" t="s">
        <v>50</v>
      </c>
      <c r="C1889" s="11" t="s">
        <v>64</v>
      </c>
      <c r="D1889" s="11" t="s">
        <v>168</v>
      </c>
      <c r="E1889" s="12">
        <v>14.339270535256601</v>
      </c>
      <c r="F1889" s="12">
        <v>21.969470080704699</v>
      </c>
      <c r="G1889" s="12">
        <v>18.992988371634599</v>
      </c>
      <c r="H1889" s="12">
        <v>10.058733287104101</v>
      </c>
      <c r="I1889" s="12">
        <v>10.4877022873866</v>
      </c>
      <c r="J1889" s="12">
        <v>19.0089898509449</v>
      </c>
      <c r="K1889" s="12">
        <v>10.705850087352401</v>
      </c>
      <c r="L1889" s="12">
        <v>18.7539303807871</v>
      </c>
      <c r="M1889" s="12">
        <v>15.133970010275799</v>
      </c>
      <c r="N1889" s="12"/>
      <c r="O1889" s="12"/>
    </row>
    <row r="1890" spans="1:15" x14ac:dyDescent="0.3">
      <c r="A1890" s="11" t="str">
        <f t="shared" si="29"/>
        <v>DISTRIBUCION VOLUMEN X CRITERIO (kg ó litros)Leche SolaNIVEL BAJO</v>
      </c>
      <c r="B1890" s="11" t="s">
        <v>50</v>
      </c>
      <c r="C1890" s="11" t="s">
        <v>64</v>
      </c>
      <c r="D1890" s="11" t="s">
        <v>169</v>
      </c>
      <c r="E1890" s="12">
        <v>21.654140143920401</v>
      </c>
      <c r="F1890" s="12">
        <v>17.047892100508101</v>
      </c>
      <c r="G1890" s="12">
        <v>21.8748384543605</v>
      </c>
      <c r="H1890" s="12">
        <v>34.225767233720397</v>
      </c>
      <c r="I1890" s="12">
        <v>53.304446091572203</v>
      </c>
      <c r="J1890" s="12">
        <v>30.1083553161439</v>
      </c>
      <c r="K1890" s="12">
        <v>40.921068286757702</v>
      </c>
      <c r="L1890" s="12">
        <v>24.243333142725799</v>
      </c>
      <c r="M1890" s="12">
        <v>40.708006837540204</v>
      </c>
      <c r="N1890" s="12"/>
      <c r="O1890" s="12"/>
    </row>
    <row r="1891" spans="1:15" x14ac:dyDescent="0.3">
      <c r="A1891" s="11" t="str">
        <f t="shared" si="29"/>
        <v>DISTRIBUCION VOLUMEN X CRITERIO (kg ó litros)Leche SolaHOMBRE</v>
      </c>
      <c r="B1891" s="11" t="s">
        <v>50</v>
      </c>
      <c r="C1891" s="11" t="s">
        <v>64</v>
      </c>
      <c r="D1891" s="11" t="s">
        <v>170</v>
      </c>
      <c r="E1891" s="12">
        <v>57.923925950438999</v>
      </c>
      <c r="F1891" s="12">
        <v>42.5801366689387</v>
      </c>
      <c r="G1891" s="12">
        <v>45.771191502224802</v>
      </c>
      <c r="H1891" s="12">
        <v>34.079011119877201</v>
      </c>
      <c r="I1891" s="12">
        <v>27.800341440324601</v>
      </c>
      <c r="J1891" s="12">
        <v>39.452226780899501</v>
      </c>
      <c r="K1891" s="12">
        <v>41.154758535760699</v>
      </c>
      <c r="L1891" s="12">
        <v>31.265184315663301</v>
      </c>
      <c r="M1891" s="12">
        <v>32.370444683617698</v>
      </c>
      <c r="N1891" s="12"/>
      <c r="O1891" s="12"/>
    </row>
    <row r="1892" spans="1:15" x14ac:dyDescent="0.3">
      <c r="A1892" s="11" t="str">
        <f t="shared" si="29"/>
        <v>DISTRIBUCION VOLUMEN X CRITERIO (kg ó litros)Leche SolaMUJER</v>
      </c>
      <c r="B1892" s="11" t="s">
        <v>50</v>
      </c>
      <c r="C1892" s="11" t="s">
        <v>64</v>
      </c>
      <c r="D1892" s="11" t="s">
        <v>171</v>
      </c>
      <c r="E1892" s="12">
        <v>42.076074049561001</v>
      </c>
      <c r="F1892" s="12">
        <v>57.419880381643203</v>
      </c>
      <c r="G1892" s="12">
        <v>54.228845005264397</v>
      </c>
      <c r="H1892" s="12">
        <v>65.920964007891499</v>
      </c>
      <c r="I1892" s="12">
        <v>72.199658559675399</v>
      </c>
      <c r="J1892" s="12">
        <v>60.547773219100499</v>
      </c>
      <c r="K1892" s="12">
        <v>58.845241464239301</v>
      </c>
      <c r="L1892" s="12">
        <v>68.734794106128106</v>
      </c>
      <c r="M1892" s="12">
        <v>67.629555316382394</v>
      </c>
      <c r="N1892" s="12"/>
      <c r="O1892" s="12"/>
    </row>
    <row r="1893" spans="1:15" x14ac:dyDescent="0.3">
      <c r="A1893" s="11" t="str">
        <f t="shared" si="29"/>
        <v>DISTRIBUCION VOLUMEN X CRITERIO (kg ó litros)Leche Con CacaoT.ESPAÑA</v>
      </c>
      <c r="B1893" s="11" t="s">
        <v>50</v>
      </c>
      <c r="C1893" s="11" t="s">
        <v>67</v>
      </c>
      <c r="D1893" s="11" t="s">
        <v>142</v>
      </c>
      <c r="E1893" s="12">
        <v>100</v>
      </c>
      <c r="F1893" s="12">
        <v>100</v>
      </c>
      <c r="G1893" s="12">
        <v>100</v>
      </c>
      <c r="H1893" s="12">
        <v>100</v>
      </c>
      <c r="I1893" s="12">
        <v>100</v>
      </c>
      <c r="J1893" s="12">
        <v>100</v>
      </c>
      <c r="K1893" s="12">
        <v>100</v>
      </c>
      <c r="L1893" s="12">
        <v>100</v>
      </c>
      <c r="M1893" s="12">
        <v>100</v>
      </c>
      <c r="N1893" s="12"/>
      <c r="O1893" s="12"/>
    </row>
    <row r="1894" spans="1:15" x14ac:dyDescent="0.3">
      <c r="A1894" s="11" t="str">
        <f t="shared" si="29"/>
        <v>DISTRIBUCION VOLUMEN X CRITERIO (kg ó litros)Leche Con CacaoBCN AM</v>
      </c>
      <c r="B1894" s="11" t="s">
        <v>50</v>
      </c>
      <c r="C1894" s="11" t="s">
        <v>67</v>
      </c>
      <c r="D1894" s="11" t="s">
        <v>143</v>
      </c>
      <c r="E1894" s="12">
        <v>1.8237432376828699</v>
      </c>
      <c r="F1894" s="12">
        <v>0.55635304119059203</v>
      </c>
      <c r="G1894" s="12">
        <v>1.60349693946951</v>
      </c>
      <c r="H1894" s="12">
        <v>0.52290056019637199</v>
      </c>
      <c r="I1894" s="12">
        <v>1.73036141528281</v>
      </c>
      <c r="J1894" s="12">
        <v>2.1936117261163899</v>
      </c>
      <c r="K1894" s="12">
        <v>2.25233708304691</v>
      </c>
      <c r="L1894" s="12">
        <v>1.8058879980005</v>
      </c>
      <c r="M1894" s="12">
        <v>0.29846397064564001</v>
      </c>
      <c r="N1894" s="12"/>
      <c r="O1894" s="12"/>
    </row>
    <row r="1895" spans="1:15" x14ac:dyDescent="0.3">
      <c r="A1895" s="11" t="str">
        <f t="shared" si="29"/>
        <v>DISTRIBUCION VOLUMEN X CRITERIO (kg ó litros)Leche Con CacaoREST.CAT ARAGON</v>
      </c>
      <c r="B1895" s="11" t="s">
        <v>50</v>
      </c>
      <c r="C1895" s="11" t="s">
        <v>67</v>
      </c>
      <c r="D1895" s="11" t="s">
        <v>144</v>
      </c>
      <c r="E1895" s="12">
        <v>1.56948339880403</v>
      </c>
      <c r="F1895" s="12">
        <v>2.9168327300994701</v>
      </c>
      <c r="G1895" s="12">
        <v>3.7525221038313301</v>
      </c>
      <c r="H1895" s="12">
        <v>1.5539074419200301</v>
      </c>
      <c r="I1895" s="12">
        <v>2.7604998614741501</v>
      </c>
      <c r="J1895" s="12">
        <v>2.95664764361055</v>
      </c>
      <c r="K1895" s="12">
        <v>0.966493620613044</v>
      </c>
      <c r="L1895" s="12">
        <v>1.0475684074590399</v>
      </c>
      <c r="M1895" s="12">
        <v>0.98703841049262198</v>
      </c>
      <c r="N1895" s="12"/>
      <c r="O1895" s="12"/>
    </row>
    <row r="1896" spans="1:15" x14ac:dyDescent="0.3">
      <c r="A1896" s="11" t="str">
        <f t="shared" si="29"/>
        <v>DISTRIBUCION VOLUMEN X CRITERIO (kg ó litros)Leche Con CacaoLEVANTE</v>
      </c>
      <c r="B1896" s="11" t="s">
        <v>50</v>
      </c>
      <c r="C1896" s="11" t="s">
        <v>67</v>
      </c>
      <c r="D1896" s="11" t="s">
        <v>145</v>
      </c>
      <c r="E1896" s="12">
        <v>4.1761795608220504</v>
      </c>
      <c r="F1896" s="12">
        <v>2.9252455711740102</v>
      </c>
      <c r="G1896" s="12">
        <v>7.8457114788785596</v>
      </c>
      <c r="H1896" s="12">
        <v>7.1805701232695904</v>
      </c>
      <c r="I1896" s="12">
        <v>4.0960059411216401</v>
      </c>
      <c r="J1896" s="12">
        <v>5.2912325749493903</v>
      </c>
      <c r="K1896" s="12">
        <v>6.0481209814324597</v>
      </c>
      <c r="L1896" s="12">
        <v>4.26246227296906</v>
      </c>
      <c r="M1896" s="12">
        <v>5.0198015067530601</v>
      </c>
      <c r="N1896" s="12"/>
      <c r="O1896" s="12"/>
    </row>
    <row r="1897" spans="1:15" x14ac:dyDescent="0.3">
      <c r="A1897" s="11" t="str">
        <f t="shared" si="29"/>
        <v>DISTRIBUCION VOLUMEN X CRITERIO (kg ó litros)Leche Con CacaoANDALUCIA</v>
      </c>
      <c r="B1897" s="11" t="s">
        <v>50</v>
      </c>
      <c r="C1897" s="11" t="s">
        <v>67</v>
      </c>
      <c r="D1897" s="11" t="s">
        <v>146</v>
      </c>
      <c r="E1897" s="12">
        <v>31.5425022975658</v>
      </c>
      <c r="F1897" s="12">
        <v>34.623284972751001</v>
      </c>
      <c r="G1897" s="12">
        <v>31.774880979369801</v>
      </c>
      <c r="H1897" s="12">
        <v>35.1987551798317</v>
      </c>
      <c r="I1897" s="12">
        <v>35.875346203993303</v>
      </c>
      <c r="J1897" s="12">
        <v>36.960073406839797</v>
      </c>
      <c r="K1897" s="12">
        <v>36.0345283488221</v>
      </c>
      <c r="L1897" s="12">
        <v>34.289846844579401</v>
      </c>
      <c r="M1897" s="12">
        <v>36.883421812787901</v>
      </c>
      <c r="N1897" s="12"/>
      <c r="O1897" s="12"/>
    </row>
    <row r="1898" spans="1:15" x14ac:dyDescent="0.3">
      <c r="A1898" s="11" t="str">
        <f t="shared" si="29"/>
        <v>DISTRIBUCION VOLUMEN X CRITERIO (kg ó litros)Leche Con CacaoMDD AM</v>
      </c>
      <c r="B1898" s="11" t="s">
        <v>50</v>
      </c>
      <c r="C1898" s="11" t="s">
        <v>67</v>
      </c>
      <c r="D1898" s="11" t="s">
        <v>147</v>
      </c>
      <c r="E1898" s="12">
        <v>23.517201560784301</v>
      </c>
      <c r="F1898" s="12">
        <v>23.596964100568201</v>
      </c>
      <c r="G1898" s="12">
        <v>22.730578855890599</v>
      </c>
      <c r="H1898" s="12">
        <v>19.069651378016701</v>
      </c>
      <c r="I1898" s="12">
        <v>21.2574872560639</v>
      </c>
      <c r="J1898" s="12">
        <v>22.871008307375</v>
      </c>
      <c r="K1898" s="12">
        <v>20.0201331895226</v>
      </c>
      <c r="L1898" s="12">
        <v>22.0464908849723</v>
      </c>
      <c r="M1898" s="12">
        <v>21.4146888906238</v>
      </c>
      <c r="N1898" s="12"/>
      <c r="O1898" s="12"/>
    </row>
    <row r="1899" spans="1:15" x14ac:dyDescent="0.3">
      <c r="A1899" s="11" t="str">
        <f t="shared" si="29"/>
        <v>DISTRIBUCION VOLUMEN X CRITERIO (kg ó litros)Leche Con CacaoRTO CENTRO</v>
      </c>
      <c r="B1899" s="11" t="s">
        <v>50</v>
      </c>
      <c r="C1899" s="11" t="s">
        <v>67</v>
      </c>
      <c r="D1899" s="11" t="s">
        <v>148</v>
      </c>
      <c r="E1899" s="12">
        <v>7.9793806304733996</v>
      </c>
      <c r="F1899" s="12">
        <v>8.6772306918904292</v>
      </c>
      <c r="G1899" s="12">
        <v>5.6392428020856897</v>
      </c>
      <c r="H1899" s="12">
        <v>7.5435274196413804</v>
      </c>
      <c r="I1899" s="12">
        <v>6.2520108377671901</v>
      </c>
      <c r="J1899" s="12">
        <v>9.05770635413724</v>
      </c>
      <c r="K1899" s="12">
        <v>7.5251902232737997</v>
      </c>
      <c r="L1899" s="12">
        <v>7.0883963995516703</v>
      </c>
      <c r="M1899" s="12">
        <v>12.1056386134749</v>
      </c>
      <c r="N1899" s="12"/>
      <c r="O1899" s="12"/>
    </row>
    <row r="1900" spans="1:15" x14ac:dyDescent="0.3">
      <c r="A1900" s="11" t="str">
        <f t="shared" si="29"/>
        <v>DISTRIBUCION VOLUMEN X CRITERIO (kg ó litros)Leche Con CacaoNORTE-CENTRO</v>
      </c>
      <c r="B1900" s="11" t="s">
        <v>50</v>
      </c>
      <c r="C1900" s="11" t="s">
        <v>67</v>
      </c>
      <c r="D1900" s="11" t="s">
        <v>149</v>
      </c>
      <c r="E1900" s="12">
        <v>11.8498053126127</v>
      </c>
      <c r="F1900" s="12">
        <v>9.4127674764740892</v>
      </c>
      <c r="G1900" s="12">
        <v>10.697904859064501</v>
      </c>
      <c r="H1900" s="12">
        <v>13.7807465963868</v>
      </c>
      <c r="I1900" s="12">
        <v>13.3590085620485</v>
      </c>
      <c r="J1900" s="12">
        <v>9.95856987610461</v>
      </c>
      <c r="K1900" s="12">
        <v>10.2871317539469</v>
      </c>
      <c r="L1900" s="12">
        <v>12.0137173600592</v>
      </c>
      <c r="M1900" s="12">
        <v>11.752420173315601</v>
      </c>
      <c r="N1900" s="12"/>
      <c r="O1900" s="12"/>
    </row>
    <row r="1901" spans="1:15" x14ac:dyDescent="0.3">
      <c r="A1901" s="11" t="str">
        <f t="shared" si="29"/>
        <v>DISTRIBUCION VOLUMEN X CRITERIO (kg ó litros)Leche Con CacaoNOROESTE</v>
      </c>
      <c r="B1901" s="11" t="s">
        <v>50</v>
      </c>
      <c r="C1901" s="11" t="s">
        <v>67</v>
      </c>
      <c r="D1901" s="11" t="s">
        <v>150</v>
      </c>
      <c r="E1901" s="12">
        <v>17.541699073499899</v>
      </c>
      <c r="F1901" s="12">
        <v>17.2913250541746</v>
      </c>
      <c r="G1901" s="12">
        <v>15.9556317539485</v>
      </c>
      <c r="H1901" s="12">
        <v>15.1499600672136</v>
      </c>
      <c r="I1901" s="12">
        <v>14.669294969785399</v>
      </c>
      <c r="J1901" s="12">
        <v>10.7111595998587</v>
      </c>
      <c r="K1901" s="12">
        <v>16.866068003752201</v>
      </c>
      <c r="L1901" s="12">
        <v>17.445633452755601</v>
      </c>
      <c r="M1901" s="12">
        <v>11.5385373565462</v>
      </c>
      <c r="N1901" s="12"/>
      <c r="O1901" s="12"/>
    </row>
    <row r="1902" spans="1:15" x14ac:dyDescent="0.3">
      <c r="A1902" s="11" t="str">
        <f t="shared" si="29"/>
        <v>DISTRIBUCION VOLUMEN X CRITERIO (kg ó litros)Leche Con Cacao&lt;2MIL</v>
      </c>
      <c r="B1902" s="11" t="s">
        <v>50</v>
      </c>
      <c r="C1902" s="11" t="s">
        <v>67</v>
      </c>
      <c r="D1902" s="11" t="s">
        <v>151</v>
      </c>
      <c r="E1902" s="12">
        <v>1.71250491748885</v>
      </c>
      <c r="F1902" s="12">
        <v>2.0138478711343599</v>
      </c>
      <c r="G1902" s="12">
        <v>2.9474523917479001</v>
      </c>
      <c r="H1902" s="12">
        <v>1.9053284736121701</v>
      </c>
      <c r="I1902" s="12">
        <v>1.5687880448204199</v>
      </c>
      <c r="J1902" s="12">
        <v>1.67058324799171</v>
      </c>
      <c r="K1902" s="12">
        <v>1.3406041001257101</v>
      </c>
      <c r="L1902" s="12">
        <v>1.0414972199088499</v>
      </c>
      <c r="M1902" s="12">
        <v>1.6253327738309</v>
      </c>
      <c r="N1902" s="12"/>
      <c r="O1902" s="12"/>
    </row>
    <row r="1903" spans="1:15" x14ac:dyDescent="0.3">
      <c r="A1903" s="11" t="str">
        <f t="shared" si="29"/>
        <v>DISTRIBUCION VOLUMEN X CRITERIO (kg ó litros)Leche Con Cacao2-5MIL</v>
      </c>
      <c r="B1903" s="11" t="s">
        <v>50</v>
      </c>
      <c r="C1903" s="11" t="s">
        <v>67</v>
      </c>
      <c r="D1903" s="11" t="s">
        <v>152</v>
      </c>
      <c r="E1903" s="12">
        <v>6.3162846698363104</v>
      </c>
      <c r="F1903" s="12">
        <v>7.6630763700519102</v>
      </c>
      <c r="G1903" s="12">
        <v>6.9139943701352697</v>
      </c>
      <c r="H1903" s="12">
        <v>10.8108107185923</v>
      </c>
      <c r="I1903" s="12">
        <v>6.13628908265789</v>
      </c>
      <c r="J1903" s="12">
        <v>4.2896410338161601</v>
      </c>
      <c r="K1903" s="12">
        <v>5.4052759780334103</v>
      </c>
      <c r="L1903" s="12">
        <v>4.4497441554528701</v>
      </c>
      <c r="M1903" s="12">
        <v>7.6973456163634904</v>
      </c>
      <c r="N1903" s="12"/>
      <c r="O1903" s="12"/>
    </row>
    <row r="1904" spans="1:15" x14ac:dyDescent="0.3">
      <c r="A1904" s="11" t="str">
        <f t="shared" si="29"/>
        <v>DISTRIBUCION VOLUMEN X CRITERIO (kg ó litros)Leche Con Cacao5-10MIL</v>
      </c>
      <c r="B1904" s="11" t="s">
        <v>50</v>
      </c>
      <c r="C1904" s="11" t="s">
        <v>67</v>
      </c>
      <c r="D1904" s="11" t="s">
        <v>153</v>
      </c>
      <c r="E1904" s="12">
        <v>8.3071436843017299</v>
      </c>
      <c r="F1904" s="12">
        <v>4.9829768089167601</v>
      </c>
      <c r="G1904" s="12">
        <v>7.2846576739968301</v>
      </c>
      <c r="H1904" s="12">
        <v>7.3090533802745501</v>
      </c>
      <c r="I1904" s="12">
        <v>8.2534607122087795</v>
      </c>
      <c r="J1904" s="12">
        <v>4.8969246415118199</v>
      </c>
      <c r="K1904" s="12">
        <v>6.2246341275839399</v>
      </c>
      <c r="L1904" s="12">
        <v>5.4949128093100299</v>
      </c>
      <c r="M1904" s="12">
        <v>6.0417636037161397</v>
      </c>
      <c r="N1904" s="12"/>
      <c r="O1904" s="12"/>
    </row>
    <row r="1905" spans="1:15" x14ac:dyDescent="0.3">
      <c r="A1905" s="11" t="str">
        <f t="shared" si="29"/>
        <v>DISTRIBUCION VOLUMEN X CRITERIO (kg ó litros)Leche Con Cacao10-30MIL</v>
      </c>
      <c r="B1905" s="11" t="s">
        <v>50</v>
      </c>
      <c r="C1905" s="11" t="s">
        <v>67</v>
      </c>
      <c r="D1905" s="11" t="s">
        <v>154</v>
      </c>
      <c r="E1905" s="12">
        <v>23.151233622400898</v>
      </c>
      <c r="F1905" s="12">
        <v>21.2679595393593</v>
      </c>
      <c r="G1905" s="12">
        <v>21.809302501322399</v>
      </c>
      <c r="H1905" s="12">
        <v>21.915559046499201</v>
      </c>
      <c r="I1905" s="12">
        <v>20.8617635890323</v>
      </c>
      <c r="J1905" s="12">
        <v>23.334581135742201</v>
      </c>
      <c r="K1905" s="12">
        <v>24.129041354454301</v>
      </c>
      <c r="L1905" s="12">
        <v>21.062628111671302</v>
      </c>
      <c r="M1905" s="12">
        <v>23.075874385197899</v>
      </c>
      <c r="N1905" s="12"/>
      <c r="O1905" s="12"/>
    </row>
    <row r="1906" spans="1:15" x14ac:dyDescent="0.3">
      <c r="A1906" s="11" t="str">
        <f t="shared" si="29"/>
        <v>DISTRIBUCION VOLUMEN X CRITERIO (kg ó litros)Leche Con Cacao30-100MIL</v>
      </c>
      <c r="B1906" s="11" t="s">
        <v>50</v>
      </c>
      <c r="C1906" s="11" t="s">
        <v>67</v>
      </c>
      <c r="D1906" s="11" t="s">
        <v>155</v>
      </c>
      <c r="E1906" s="12">
        <v>21.520926943568199</v>
      </c>
      <c r="F1906" s="12">
        <v>23.587338138829701</v>
      </c>
      <c r="G1906" s="12">
        <v>20.660082747676299</v>
      </c>
      <c r="H1906" s="12">
        <v>18.814177083198299</v>
      </c>
      <c r="I1906" s="12">
        <v>22.896748227267398</v>
      </c>
      <c r="J1906" s="12">
        <v>21.9231529262509</v>
      </c>
      <c r="K1906" s="12">
        <v>22.037819633966201</v>
      </c>
      <c r="L1906" s="12">
        <v>23.1221629721921</v>
      </c>
      <c r="M1906" s="12">
        <v>22.028056444687302</v>
      </c>
      <c r="N1906" s="12"/>
      <c r="O1906" s="12"/>
    </row>
    <row r="1907" spans="1:15" x14ac:dyDescent="0.3">
      <c r="A1907" s="11" t="str">
        <f t="shared" si="29"/>
        <v>DISTRIBUCION VOLUMEN X CRITERIO (kg ó litros)Leche Con Cacao100-200MIL</v>
      </c>
      <c r="B1907" s="11" t="s">
        <v>50</v>
      </c>
      <c r="C1907" s="11" t="s">
        <v>67</v>
      </c>
      <c r="D1907" s="11" t="s">
        <v>156</v>
      </c>
      <c r="E1907" s="12">
        <v>5.4289044040167802</v>
      </c>
      <c r="F1907" s="12">
        <v>6.4707492387070102</v>
      </c>
      <c r="G1907" s="12">
        <v>7.2088708153857803</v>
      </c>
      <c r="H1907" s="12">
        <v>6.7934108968851499</v>
      </c>
      <c r="I1907" s="12">
        <v>8.3777507118812693</v>
      </c>
      <c r="J1907" s="12">
        <v>5.3948749006917698</v>
      </c>
      <c r="K1907" s="12">
        <v>4.9647633578799102</v>
      </c>
      <c r="L1907" s="12">
        <v>6.3345798500345101</v>
      </c>
      <c r="M1907" s="12">
        <v>8.3834871965024593</v>
      </c>
      <c r="N1907" s="12"/>
      <c r="O1907" s="12"/>
    </row>
    <row r="1908" spans="1:15" x14ac:dyDescent="0.3">
      <c r="A1908" s="11" t="str">
        <f t="shared" si="29"/>
        <v>DISTRIBUCION VOLUMEN X CRITERIO (kg ó litros)Leche Con Cacao200-500MIL</v>
      </c>
      <c r="B1908" s="11" t="s">
        <v>50</v>
      </c>
      <c r="C1908" s="11" t="s">
        <v>67</v>
      </c>
      <c r="D1908" s="11" t="s">
        <v>157</v>
      </c>
      <c r="E1908" s="12">
        <v>10.5890720462421</v>
      </c>
      <c r="F1908" s="12">
        <v>11.8697775779126</v>
      </c>
      <c r="G1908" s="12">
        <v>10.210231995768201</v>
      </c>
      <c r="H1908" s="12">
        <v>11.8108352856155</v>
      </c>
      <c r="I1908" s="12">
        <v>12.108602499838501</v>
      </c>
      <c r="J1908" s="12">
        <v>13.625456687378801</v>
      </c>
      <c r="K1908" s="12">
        <v>12.999947305257299</v>
      </c>
      <c r="L1908" s="12">
        <v>15.7270950377247</v>
      </c>
      <c r="M1908" s="12">
        <v>11.238835974705299</v>
      </c>
      <c r="N1908" s="12"/>
      <c r="O1908" s="12"/>
    </row>
    <row r="1909" spans="1:15" x14ac:dyDescent="0.3">
      <c r="A1909" s="11" t="str">
        <f t="shared" si="29"/>
        <v>DISTRIBUCION VOLUMEN X CRITERIO (kg ó litros)Leche Con Cacao&gt;500MIL</v>
      </c>
      <c r="B1909" s="11" t="s">
        <v>50</v>
      </c>
      <c r="C1909" s="11" t="s">
        <v>67</v>
      </c>
      <c r="D1909" s="11" t="s">
        <v>158</v>
      </c>
      <c r="E1909" s="12">
        <v>22.973924784390199</v>
      </c>
      <c r="F1909" s="12">
        <v>22.144275494609101</v>
      </c>
      <c r="G1909" s="12">
        <v>22.965380110330202</v>
      </c>
      <c r="H1909" s="12">
        <v>20.640826252684999</v>
      </c>
      <c r="I1909" s="12">
        <v>19.796610409532001</v>
      </c>
      <c r="J1909" s="12">
        <v>24.8647996601043</v>
      </c>
      <c r="K1909" s="12">
        <v>22.897918889973401</v>
      </c>
      <c r="L1909" s="12">
        <v>22.767382391357099</v>
      </c>
      <c r="M1909" s="12">
        <v>19.909331329533899</v>
      </c>
      <c r="N1909" s="12"/>
      <c r="O1909" s="12"/>
    </row>
    <row r="1910" spans="1:15" x14ac:dyDescent="0.3">
      <c r="A1910" s="11" t="str">
        <f t="shared" si="29"/>
        <v>DISTRIBUCION VOLUMEN X CRITERIO (kg ó litros)Leche Con CacaoDE 15 A 19 AÑOS</v>
      </c>
      <c r="B1910" s="11" t="s">
        <v>50</v>
      </c>
      <c r="C1910" s="11" t="s">
        <v>67</v>
      </c>
      <c r="D1910" s="11" t="s">
        <v>159</v>
      </c>
      <c r="E1910" s="12">
        <v>1.69400530390697</v>
      </c>
      <c r="F1910" s="12">
        <v>2.8267405890631201</v>
      </c>
      <c r="G1910" s="12" t="s">
        <v>134</v>
      </c>
      <c r="H1910" s="12">
        <v>1.0696728741620201</v>
      </c>
      <c r="I1910" s="12">
        <v>3.6716919539049702</v>
      </c>
      <c r="J1910" s="12">
        <v>5.4699114748241602</v>
      </c>
      <c r="K1910" s="12">
        <v>7.05678499405641</v>
      </c>
      <c r="L1910" s="12">
        <v>0.86297550406290102</v>
      </c>
      <c r="M1910" s="12">
        <v>6.7368403075962204</v>
      </c>
      <c r="N1910" s="12"/>
      <c r="O1910" s="12"/>
    </row>
    <row r="1911" spans="1:15" x14ac:dyDescent="0.3">
      <c r="A1911" s="11" t="str">
        <f t="shared" si="29"/>
        <v>DISTRIBUCION VOLUMEN X CRITERIO (kg ó litros)Leche Con CacaoDE 20 A 24 AÑOS</v>
      </c>
      <c r="B1911" s="11" t="s">
        <v>50</v>
      </c>
      <c r="C1911" s="11" t="s">
        <v>67</v>
      </c>
      <c r="D1911" s="11" t="s">
        <v>160</v>
      </c>
      <c r="E1911" s="12">
        <v>5.40920652467614</v>
      </c>
      <c r="F1911" s="12">
        <v>6.1785846676101404</v>
      </c>
      <c r="G1911" s="12">
        <v>5.4841003551726697</v>
      </c>
      <c r="H1911" s="12">
        <v>6.4037449242368902</v>
      </c>
      <c r="I1911" s="12">
        <v>3.2172598789292901</v>
      </c>
      <c r="J1911" s="12">
        <v>4.3181258007819396</v>
      </c>
      <c r="K1911" s="12">
        <v>0.98837214546407504</v>
      </c>
      <c r="L1911" s="12">
        <v>4.5318495989929497</v>
      </c>
      <c r="M1911" s="12">
        <v>1.8671549301272501</v>
      </c>
      <c r="N1911" s="12"/>
      <c r="O1911" s="12"/>
    </row>
    <row r="1912" spans="1:15" x14ac:dyDescent="0.3">
      <c r="A1912" s="11" t="str">
        <f t="shared" si="29"/>
        <v>DISTRIBUCION VOLUMEN X CRITERIO (kg ó litros)Leche Con CacaoDE 25 A 34 AÑOS</v>
      </c>
      <c r="B1912" s="11" t="s">
        <v>50</v>
      </c>
      <c r="C1912" s="11" t="s">
        <v>67</v>
      </c>
      <c r="D1912" s="11" t="s">
        <v>161</v>
      </c>
      <c r="E1912" s="12">
        <v>5.7071410561657299</v>
      </c>
      <c r="F1912" s="12">
        <v>7.3434133577163303</v>
      </c>
      <c r="G1912" s="12">
        <v>5.6133284213708103</v>
      </c>
      <c r="H1912" s="12">
        <v>6.8585760634848301</v>
      </c>
      <c r="I1912" s="12">
        <v>4.08163996909059</v>
      </c>
      <c r="J1912" s="12">
        <v>6.1944968118174</v>
      </c>
      <c r="K1912" s="12">
        <v>7.9641682870695698</v>
      </c>
      <c r="L1912" s="12">
        <v>6.1673184855311503</v>
      </c>
      <c r="M1912" s="12">
        <v>7.6869310640955604</v>
      </c>
      <c r="N1912" s="12"/>
      <c r="O1912" s="12"/>
    </row>
    <row r="1913" spans="1:15" x14ac:dyDescent="0.3">
      <c r="A1913" s="11" t="str">
        <f t="shared" si="29"/>
        <v>DISTRIBUCION VOLUMEN X CRITERIO (kg ó litros)Leche Con CacaoDE 35 A 49 AÑOS</v>
      </c>
      <c r="B1913" s="11" t="s">
        <v>50</v>
      </c>
      <c r="C1913" s="11" t="s">
        <v>67</v>
      </c>
      <c r="D1913" s="11" t="s">
        <v>162</v>
      </c>
      <c r="E1913" s="12">
        <v>20.8056468787189</v>
      </c>
      <c r="F1913" s="12">
        <v>24.804325819885602</v>
      </c>
      <c r="G1913" s="12">
        <v>28.193776921333001</v>
      </c>
      <c r="H1913" s="12">
        <v>25.019875404246999</v>
      </c>
      <c r="I1913" s="12">
        <v>27.544666843106398</v>
      </c>
      <c r="J1913" s="12">
        <v>27.512287651192299</v>
      </c>
      <c r="K1913" s="12">
        <v>28.641230455472499</v>
      </c>
      <c r="L1913" s="12">
        <v>25.765002750793201</v>
      </c>
      <c r="M1913" s="12">
        <v>26.535355999687699</v>
      </c>
      <c r="N1913" s="12"/>
      <c r="O1913" s="12"/>
    </row>
    <row r="1914" spans="1:15" x14ac:dyDescent="0.3">
      <c r="A1914" s="11" t="str">
        <f t="shared" si="29"/>
        <v>DISTRIBUCION VOLUMEN X CRITERIO (kg ó litros)Leche Con CacaoDE 50 A 59 AÑOS</v>
      </c>
      <c r="B1914" s="11" t="s">
        <v>50</v>
      </c>
      <c r="C1914" s="11" t="s">
        <v>67</v>
      </c>
      <c r="D1914" s="11" t="s">
        <v>163</v>
      </c>
      <c r="E1914" s="12">
        <v>23.919799144706001</v>
      </c>
      <c r="F1914" s="12">
        <v>18.913247631088201</v>
      </c>
      <c r="G1914" s="12">
        <v>22.109631224967899</v>
      </c>
      <c r="H1914" s="12">
        <v>27.1585826374383</v>
      </c>
      <c r="I1914" s="12">
        <v>23.0302818403669</v>
      </c>
      <c r="J1914" s="12">
        <v>19.757171957847099</v>
      </c>
      <c r="K1914" s="12">
        <v>24.872879867380099</v>
      </c>
      <c r="L1914" s="12">
        <v>21.6004105205134</v>
      </c>
      <c r="M1914" s="12">
        <v>20.691105863065001</v>
      </c>
      <c r="N1914" s="12"/>
      <c r="O1914" s="12"/>
    </row>
    <row r="1915" spans="1:15" x14ac:dyDescent="0.3">
      <c r="A1915" s="11" t="str">
        <f t="shared" si="29"/>
        <v>DISTRIBUCION VOLUMEN X CRITERIO (kg ó litros)Leche Con CacaoDE 60 A 75 AÑOS</v>
      </c>
      <c r="B1915" s="11" t="s">
        <v>50</v>
      </c>
      <c r="C1915" s="11" t="s">
        <v>67</v>
      </c>
      <c r="D1915" s="11" t="s">
        <v>164</v>
      </c>
      <c r="E1915" s="12">
        <v>42.464189593731199</v>
      </c>
      <c r="F1915" s="12">
        <v>39.933686895115898</v>
      </c>
      <c r="G1915" s="12">
        <v>38.599136628126701</v>
      </c>
      <c r="H1915" s="12">
        <v>33.489561403568601</v>
      </c>
      <c r="I1915" s="12">
        <v>38.454476332437302</v>
      </c>
      <c r="J1915" s="12">
        <v>36.748006303537203</v>
      </c>
      <c r="K1915" s="12">
        <v>30.476562232965801</v>
      </c>
      <c r="L1915" s="12">
        <v>41.072445955931798</v>
      </c>
      <c r="M1915" s="12">
        <v>36.482639159965601</v>
      </c>
      <c r="N1915" s="12"/>
      <c r="O1915" s="12"/>
    </row>
    <row r="1916" spans="1:15" x14ac:dyDescent="0.3">
      <c r="A1916" s="11" t="str">
        <f t="shared" si="29"/>
        <v>DISTRIBUCION VOLUMEN X CRITERIO (kg ó litros)Leche Con CacaoNIVEL ALTO</v>
      </c>
      <c r="B1916" s="11" t="s">
        <v>50</v>
      </c>
      <c r="C1916" s="11" t="s">
        <v>67</v>
      </c>
      <c r="D1916" s="11" t="s">
        <v>165</v>
      </c>
      <c r="E1916" s="12">
        <v>16.775548151147401</v>
      </c>
      <c r="F1916" s="12">
        <v>17.1366755587268</v>
      </c>
      <c r="G1916" s="12">
        <v>20.6487380034762</v>
      </c>
      <c r="H1916" s="12">
        <v>21.430872149798802</v>
      </c>
      <c r="I1916" s="12">
        <v>24.436553830793098</v>
      </c>
      <c r="J1916" s="12">
        <v>20.5135750701414</v>
      </c>
      <c r="K1916" s="12">
        <v>22.4359853821935</v>
      </c>
      <c r="L1916" s="12">
        <v>26.333383794710802</v>
      </c>
      <c r="M1916" s="12">
        <v>23.104994535092501</v>
      </c>
      <c r="N1916" s="12"/>
      <c r="O1916" s="12"/>
    </row>
    <row r="1917" spans="1:15" x14ac:dyDescent="0.3">
      <c r="A1917" s="11" t="str">
        <f t="shared" si="29"/>
        <v>DISTRIBUCION VOLUMEN X CRITERIO (kg ó litros)Leche Con CacaoNIVEL MEDIO ALTO</v>
      </c>
      <c r="B1917" s="11" t="s">
        <v>50</v>
      </c>
      <c r="C1917" s="11" t="s">
        <v>67</v>
      </c>
      <c r="D1917" s="11" t="s">
        <v>166</v>
      </c>
      <c r="E1917" s="12">
        <v>15.665456355284601</v>
      </c>
      <c r="F1917" s="12">
        <v>17.4184272509106</v>
      </c>
      <c r="G1917" s="12">
        <v>12.437419708305001</v>
      </c>
      <c r="H1917" s="12">
        <v>12.573425259494901</v>
      </c>
      <c r="I1917" s="12">
        <v>12.277329646391699</v>
      </c>
      <c r="J1917" s="12">
        <v>12.343197377432499</v>
      </c>
      <c r="K1917" s="12">
        <v>12.7408529522348</v>
      </c>
      <c r="L1917" s="12">
        <v>12.0631538664835</v>
      </c>
      <c r="M1917" s="12">
        <v>12.289386368959301</v>
      </c>
      <c r="N1917" s="12"/>
      <c r="O1917" s="12"/>
    </row>
    <row r="1918" spans="1:15" x14ac:dyDescent="0.3">
      <c r="A1918" s="11" t="str">
        <f t="shared" si="29"/>
        <v>DISTRIBUCION VOLUMEN X CRITERIO (kg ó litros)Leche Con CacaoNIVEL MEDIO</v>
      </c>
      <c r="B1918" s="11" t="s">
        <v>50</v>
      </c>
      <c r="C1918" s="11" t="s">
        <v>67</v>
      </c>
      <c r="D1918" s="11" t="s">
        <v>167</v>
      </c>
      <c r="E1918" s="12">
        <v>12.2499390190318</v>
      </c>
      <c r="F1918" s="12">
        <v>15.515886059382799</v>
      </c>
      <c r="G1918" s="12">
        <v>17.122345651023998</v>
      </c>
      <c r="H1918" s="12">
        <v>15.9445667867039</v>
      </c>
      <c r="I1918" s="12">
        <v>14.744160891805601</v>
      </c>
      <c r="J1918" s="12">
        <v>17.6460373614815</v>
      </c>
      <c r="K1918" s="12">
        <v>30.430157628489699</v>
      </c>
      <c r="L1918" s="12">
        <v>28.69068547781</v>
      </c>
      <c r="M1918" s="12">
        <v>31.899875087828899</v>
      </c>
      <c r="N1918" s="12"/>
      <c r="O1918" s="12"/>
    </row>
    <row r="1919" spans="1:15" x14ac:dyDescent="0.3">
      <c r="A1919" s="11" t="str">
        <f t="shared" si="29"/>
        <v>DISTRIBUCION VOLUMEN X CRITERIO (kg ó litros)Leche Con CacaoNIVEL MEDIO BAJO</v>
      </c>
      <c r="B1919" s="11" t="s">
        <v>50</v>
      </c>
      <c r="C1919" s="11" t="s">
        <v>67</v>
      </c>
      <c r="D1919" s="11" t="s">
        <v>168</v>
      </c>
      <c r="E1919" s="12">
        <v>17.597612666958501</v>
      </c>
      <c r="F1919" s="12">
        <v>17.5717669502687</v>
      </c>
      <c r="G1919" s="12">
        <v>14.7423581198519</v>
      </c>
      <c r="H1919" s="12">
        <v>21.983823525062999</v>
      </c>
      <c r="I1919" s="12">
        <v>20.651611458433798</v>
      </c>
      <c r="J1919" s="12">
        <v>20.138119390968001</v>
      </c>
      <c r="K1919" s="12">
        <v>16.669780087273899</v>
      </c>
      <c r="L1919" s="12">
        <v>17.310889507148801</v>
      </c>
      <c r="M1919" s="12">
        <v>19.068867593098599</v>
      </c>
      <c r="N1919" s="12"/>
      <c r="O1919" s="12"/>
    </row>
    <row r="1920" spans="1:15" x14ac:dyDescent="0.3">
      <c r="A1920" s="11" t="str">
        <f t="shared" si="29"/>
        <v>DISTRIBUCION VOLUMEN X CRITERIO (kg ó litros)Leche Con CacaoNIVEL BAJO</v>
      </c>
      <c r="B1920" s="11" t="s">
        <v>50</v>
      </c>
      <c r="C1920" s="11" t="s">
        <v>67</v>
      </c>
      <c r="D1920" s="11" t="s">
        <v>169</v>
      </c>
      <c r="E1920" s="12">
        <v>37.711443807577702</v>
      </c>
      <c r="F1920" s="12">
        <v>32.357254575918198</v>
      </c>
      <c r="G1920" s="12">
        <v>35.049110179097703</v>
      </c>
      <c r="H1920" s="12">
        <v>28.067335026183201</v>
      </c>
      <c r="I1920" s="12">
        <v>27.890361875560401</v>
      </c>
      <c r="J1920" s="12">
        <v>29.359082661216199</v>
      </c>
      <c r="K1920" s="12">
        <v>17.723235817993299</v>
      </c>
      <c r="L1920" s="12">
        <v>15.6018846721085</v>
      </c>
      <c r="M1920" s="12">
        <v>13.6368959325474</v>
      </c>
      <c r="N1920" s="12"/>
      <c r="O1920" s="12"/>
    </row>
    <row r="1921" spans="1:15" x14ac:dyDescent="0.3">
      <c r="A1921" s="11" t="str">
        <f t="shared" si="29"/>
        <v>DISTRIBUCION VOLUMEN X CRITERIO (kg ó litros)Leche Con CacaoHOMBRE</v>
      </c>
      <c r="B1921" s="11" t="s">
        <v>50</v>
      </c>
      <c r="C1921" s="11" t="s">
        <v>67</v>
      </c>
      <c r="D1921" s="11" t="s">
        <v>170</v>
      </c>
      <c r="E1921" s="12">
        <v>65.245266685994395</v>
      </c>
      <c r="F1921" s="12">
        <v>61.353114996562297</v>
      </c>
      <c r="G1921" s="12">
        <v>62.364817123857001</v>
      </c>
      <c r="H1921" s="12">
        <v>60.584451758441503</v>
      </c>
      <c r="I1921" s="12">
        <v>65.299503519795906</v>
      </c>
      <c r="J1921" s="12">
        <v>62.785384390750998</v>
      </c>
      <c r="K1921" s="12">
        <v>57.7061076529857</v>
      </c>
      <c r="L1921" s="12">
        <v>62.616902004854197</v>
      </c>
      <c r="M1921" s="12">
        <v>65.724588180185805</v>
      </c>
      <c r="N1921" s="12"/>
      <c r="O1921" s="12"/>
    </row>
    <row r="1922" spans="1:15" x14ac:dyDescent="0.3">
      <c r="A1922" s="11" t="str">
        <f t="shared" si="29"/>
        <v>DISTRIBUCION VOLUMEN X CRITERIO (kg ó litros)Leche Con CacaoMUJER</v>
      </c>
      <c r="B1922" s="11" t="s">
        <v>50</v>
      </c>
      <c r="C1922" s="11" t="s">
        <v>67</v>
      </c>
      <c r="D1922" s="11" t="s">
        <v>171</v>
      </c>
      <c r="E1922" s="12">
        <v>34.754733314005598</v>
      </c>
      <c r="F1922" s="12">
        <v>38.646885003437703</v>
      </c>
      <c r="G1922" s="12">
        <v>37.635154537897698</v>
      </c>
      <c r="H1922" s="12">
        <v>39.415548241558398</v>
      </c>
      <c r="I1922" s="12">
        <v>34.700514183188702</v>
      </c>
      <c r="J1922" s="12">
        <v>37.214627470488701</v>
      </c>
      <c r="K1922" s="12">
        <v>42.293904215199603</v>
      </c>
      <c r="L1922" s="12">
        <v>37.383111403837802</v>
      </c>
      <c r="M1922" s="12">
        <v>34.275431337340898</v>
      </c>
      <c r="N1922" s="12"/>
      <c r="O1922" s="12"/>
    </row>
    <row r="1923" spans="1:15" x14ac:dyDescent="0.3">
      <c r="A1923" s="11" t="str">
        <f t="shared" si="29"/>
        <v>DISTRIBUCION VOLUMEN X CRITERIO (kg ó litros)Leche Con CafeT.ESPAÑA</v>
      </c>
      <c r="B1923" s="11" t="s">
        <v>50</v>
      </c>
      <c r="C1923" s="11" t="s">
        <v>70</v>
      </c>
      <c r="D1923" s="11" t="s">
        <v>142</v>
      </c>
      <c r="E1923" s="12">
        <v>100</v>
      </c>
      <c r="F1923" s="12">
        <v>100</v>
      </c>
      <c r="G1923" s="12">
        <v>100</v>
      </c>
      <c r="H1923" s="12">
        <v>100</v>
      </c>
      <c r="I1923" s="12">
        <v>100</v>
      </c>
      <c r="J1923" s="12">
        <v>100</v>
      </c>
      <c r="K1923" s="12">
        <v>100</v>
      </c>
      <c r="L1923" s="12">
        <v>100</v>
      </c>
      <c r="M1923" s="12">
        <v>100</v>
      </c>
      <c r="N1923" s="12"/>
      <c r="O1923" s="12"/>
    </row>
    <row r="1924" spans="1:15" x14ac:dyDescent="0.3">
      <c r="A1924" s="11" t="str">
        <f t="shared" ref="A1924:A1987" si="30">B1924&amp;C1924&amp;D1924</f>
        <v>DISTRIBUCION VOLUMEN X CRITERIO (kg ó litros)Leche Con CafeBCN AM</v>
      </c>
      <c r="B1924" s="11" t="s">
        <v>50</v>
      </c>
      <c r="C1924" s="11" t="s">
        <v>70</v>
      </c>
      <c r="D1924" s="11" t="s">
        <v>143</v>
      </c>
      <c r="E1924" s="12">
        <v>9.0437534239636808</v>
      </c>
      <c r="F1924" s="12">
        <v>8.8417114374335792</v>
      </c>
      <c r="G1924" s="12">
        <v>7.90047706472195</v>
      </c>
      <c r="H1924" s="12">
        <v>8.6117874242064794</v>
      </c>
      <c r="I1924" s="12">
        <v>8.7719423029981698</v>
      </c>
      <c r="J1924" s="12">
        <v>10.053382846701901</v>
      </c>
      <c r="K1924" s="12">
        <v>9.2345216073086203</v>
      </c>
      <c r="L1924" s="12">
        <v>9.9809390485251903</v>
      </c>
      <c r="M1924" s="12">
        <v>10.034515147683599</v>
      </c>
      <c r="N1924" s="12"/>
      <c r="O1924" s="12"/>
    </row>
    <row r="1925" spans="1:15" x14ac:dyDescent="0.3">
      <c r="A1925" s="11" t="str">
        <f t="shared" si="30"/>
        <v>DISTRIBUCION VOLUMEN X CRITERIO (kg ó litros)Leche Con CafeREST.CAT ARAGON</v>
      </c>
      <c r="B1925" s="11" t="s">
        <v>50</v>
      </c>
      <c r="C1925" s="11" t="s">
        <v>70</v>
      </c>
      <c r="D1925" s="11" t="s">
        <v>144</v>
      </c>
      <c r="E1925" s="12">
        <v>8.6050835280521802</v>
      </c>
      <c r="F1925" s="12">
        <v>9.2477996397319195</v>
      </c>
      <c r="G1925" s="12">
        <v>9.6212257754166206</v>
      </c>
      <c r="H1925" s="12">
        <v>8.9738979877848806</v>
      </c>
      <c r="I1925" s="12">
        <v>8.7850577072398206</v>
      </c>
      <c r="J1925" s="12">
        <v>9.9075379716778098</v>
      </c>
      <c r="K1925" s="12">
        <v>10.1486900715235</v>
      </c>
      <c r="L1925" s="12">
        <v>9.8033757118633105</v>
      </c>
      <c r="M1925" s="12">
        <v>9.4033747755947292</v>
      </c>
      <c r="N1925" s="12"/>
      <c r="O1925" s="12"/>
    </row>
    <row r="1926" spans="1:15" x14ac:dyDescent="0.3">
      <c r="A1926" s="11" t="str">
        <f t="shared" si="30"/>
        <v>DISTRIBUCION VOLUMEN X CRITERIO (kg ó litros)Leche Con CafeLEVANTE</v>
      </c>
      <c r="B1926" s="11" t="s">
        <v>50</v>
      </c>
      <c r="C1926" s="11" t="s">
        <v>70</v>
      </c>
      <c r="D1926" s="11" t="s">
        <v>145</v>
      </c>
      <c r="E1926" s="12">
        <v>10.3389614076806</v>
      </c>
      <c r="F1926" s="12">
        <v>10.5196283042402</v>
      </c>
      <c r="G1926" s="12">
        <v>10.354759398038301</v>
      </c>
      <c r="H1926" s="12">
        <v>10.485477202630801</v>
      </c>
      <c r="I1926" s="12">
        <v>10.5292124884082</v>
      </c>
      <c r="J1926" s="12">
        <v>10.5216517409827</v>
      </c>
      <c r="K1926" s="12">
        <v>10.459757180732099</v>
      </c>
      <c r="L1926" s="12">
        <v>9.5179644419916194</v>
      </c>
      <c r="M1926" s="12">
        <v>9.3757702323093497</v>
      </c>
      <c r="N1926" s="12"/>
      <c r="O1926" s="12"/>
    </row>
    <row r="1927" spans="1:15" x14ac:dyDescent="0.3">
      <c r="A1927" s="11" t="str">
        <f t="shared" si="30"/>
        <v>DISTRIBUCION VOLUMEN X CRITERIO (kg ó litros)Leche Con CafeANDALUCIA</v>
      </c>
      <c r="B1927" s="11" t="s">
        <v>50</v>
      </c>
      <c r="C1927" s="11" t="s">
        <v>70</v>
      </c>
      <c r="D1927" s="11" t="s">
        <v>146</v>
      </c>
      <c r="E1927" s="12">
        <v>20.460977810715999</v>
      </c>
      <c r="F1927" s="12">
        <v>20.557414949484301</v>
      </c>
      <c r="G1927" s="12">
        <v>21.200169545669802</v>
      </c>
      <c r="H1927" s="12">
        <v>19.885578844062099</v>
      </c>
      <c r="I1927" s="12">
        <v>20.6652699892717</v>
      </c>
      <c r="J1927" s="12">
        <v>17.784420769692701</v>
      </c>
      <c r="K1927" s="12">
        <v>18.9307003425915</v>
      </c>
      <c r="L1927" s="12">
        <v>19.7007136610098</v>
      </c>
      <c r="M1927" s="12">
        <v>19.508653696561499</v>
      </c>
      <c r="N1927" s="12"/>
      <c r="O1927" s="12"/>
    </row>
    <row r="1928" spans="1:15" x14ac:dyDescent="0.3">
      <c r="A1928" s="11" t="str">
        <f t="shared" si="30"/>
        <v>DISTRIBUCION VOLUMEN X CRITERIO (kg ó litros)Leche Con CafeMDD AM</v>
      </c>
      <c r="B1928" s="11" t="s">
        <v>50</v>
      </c>
      <c r="C1928" s="11" t="s">
        <v>70</v>
      </c>
      <c r="D1928" s="11" t="s">
        <v>147</v>
      </c>
      <c r="E1928" s="12">
        <v>13.3513056714834</v>
      </c>
      <c r="F1928" s="12">
        <v>13.623441682932601</v>
      </c>
      <c r="G1928" s="12">
        <v>13.6473108241983</v>
      </c>
      <c r="H1928" s="12">
        <v>13.748063432550399</v>
      </c>
      <c r="I1928" s="12">
        <v>13.0554769744907</v>
      </c>
      <c r="J1928" s="12">
        <v>13.6963575171842</v>
      </c>
      <c r="K1928" s="12">
        <v>12.8035608150072</v>
      </c>
      <c r="L1928" s="12">
        <v>13.235827645924701</v>
      </c>
      <c r="M1928" s="12">
        <v>12.9935036822567</v>
      </c>
      <c r="N1928" s="12"/>
      <c r="O1928" s="12"/>
    </row>
    <row r="1929" spans="1:15" x14ac:dyDescent="0.3">
      <c r="A1929" s="11" t="str">
        <f t="shared" si="30"/>
        <v>DISTRIBUCION VOLUMEN X CRITERIO (kg ó litros)Leche Con CafeRTO CENTRO</v>
      </c>
      <c r="B1929" s="11" t="s">
        <v>50</v>
      </c>
      <c r="C1929" s="11" t="s">
        <v>70</v>
      </c>
      <c r="D1929" s="11" t="s">
        <v>148</v>
      </c>
      <c r="E1929" s="12">
        <v>9.4564178575284608</v>
      </c>
      <c r="F1929" s="12">
        <v>9.3806175261184706</v>
      </c>
      <c r="G1929" s="12">
        <v>8.9666384090550295</v>
      </c>
      <c r="H1929" s="12">
        <v>9.1206881799053292</v>
      </c>
      <c r="I1929" s="12">
        <v>8.7721605338411397</v>
      </c>
      <c r="J1929" s="12">
        <v>9.6662334136142007</v>
      </c>
      <c r="K1929" s="12">
        <v>9.8508591501325604</v>
      </c>
      <c r="L1929" s="12">
        <v>8.3323172924026494</v>
      </c>
      <c r="M1929" s="12">
        <v>8.4365485901143398</v>
      </c>
      <c r="N1929" s="12"/>
      <c r="O1929" s="12"/>
    </row>
    <row r="1930" spans="1:15" x14ac:dyDescent="0.3">
      <c r="A1930" s="11" t="str">
        <f t="shared" si="30"/>
        <v>DISTRIBUCION VOLUMEN X CRITERIO (kg ó litros)Leche Con CafeNORTE-CENTRO</v>
      </c>
      <c r="B1930" s="11" t="s">
        <v>50</v>
      </c>
      <c r="C1930" s="11" t="s">
        <v>70</v>
      </c>
      <c r="D1930" s="11" t="s">
        <v>149</v>
      </c>
      <c r="E1930" s="12">
        <v>12.7829416963132</v>
      </c>
      <c r="F1930" s="12">
        <v>12.318941806635999</v>
      </c>
      <c r="G1930" s="12">
        <v>12.793936131997</v>
      </c>
      <c r="H1930" s="12">
        <v>13.7396592159867</v>
      </c>
      <c r="I1930" s="12">
        <v>12.9533422457732</v>
      </c>
      <c r="J1930" s="12">
        <v>12.9601607700051</v>
      </c>
      <c r="K1930" s="12">
        <v>12.0574658911053</v>
      </c>
      <c r="L1930" s="12">
        <v>13.193100792795301</v>
      </c>
      <c r="M1930" s="12">
        <v>13.5126555541506</v>
      </c>
      <c r="N1930" s="12"/>
      <c r="O1930" s="12"/>
    </row>
    <row r="1931" spans="1:15" x14ac:dyDescent="0.3">
      <c r="A1931" s="11" t="str">
        <f t="shared" si="30"/>
        <v>DISTRIBUCION VOLUMEN X CRITERIO (kg ó litros)Leche Con CafeNOROESTE</v>
      </c>
      <c r="B1931" s="11" t="s">
        <v>50</v>
      </c>
      <c r="C1931" s="11" t="s">
        <v>70</v>
      </c>
      <c r="D1931" s="11" t="s">
        <v>150</v>
      </c>
      <c r="E1931" s="12">
        <v>15.9605532725428</v>
      </c>
      <c r="F1931" s="12">
        <v>15.510435001661699</v>
      </c>
      <c r="G1931" s="12">
        <v>15.5155014959546</v>
      </c>
      <c r="H1931" s="12">
        <v>15.4348541951075</v>
      </c>
      <c r="I1931" s="12">
        <v>16.4675242869375</v>
      </c>
      <c r="J1931" s="12">
        <v>15.410264940168201</v>
      </c>
      <c r="K1931" s="12">
        <v>16.514458297994501</v>
      </c>
      <c r="L1931" s="12">
        <v>16.235740151871301</v>
      </c>
      <c r="M1931" s="12">
        <v>16.734995801778702</v>
      </c>
      <c r="N1931" s="12"/>
      <c r="O1931" s="12"/>
    </row>
    <row r="1932" spans="1:15" x14ac:dyDescent="0.3">
      <c r="A1932" s="11" t="str">
        <f t="shared" si="30"/>
        <v>DISTRIBUCION VOLUMEN X CRITERIO (kg ó litros)Leche Con Cafe&lt;2MIL</v>
      </c>
      <c r="B1932" s="11" t="s">
        <v>50</v>
      </c>
      <c r="C1932" s="11" t="s">
        <v>70</v>
      </c>
      <c r="D1932" s="11" t="s">
        <v>151</v>
      </c>
      <c r="E1932" s="12">
        <v>4.5991386606987001</v>
      </c>
      <c r="F1932" s="12">
        <v>4.0217248276436699</v>
      </c>
      <c r="G1932" s="12">
        <v>4.2675446828663199</v>
      </c>
      <c r="H1932" s="12">
        <v>4.5257532680183399</v>
      </c>
      <c r="I1932" s="12">
        <v>4.0829697499721096</v>
      </c>
      <c r="J1932" s="12">
        <v>4.6941976770502301</v>
      </c>
      <c r="K1932" s="12">
        <v>4.4238752245543997</v>
      </c>
      <c r="L1932" s="12">
        <v>4.63008612319517</v>
      </c>
      <c r="M1932" s="12">
        <v>4.5771362711753802</v>
      </c>
      <c r="N1932" s="12"/>
      <c r="O1932" s="12"/>
    </row>
    <row r="1933" spans="1:15" x14ac:dyDescent="0.3">
      <c r="A1933" s="11" t="str">
        <f t="shared" si="30"/>
        <v>DISTRIBUCION VOLUMEN X CRITERIO (kg ó litros)Leche Con Cafe2-5MIL</v>
      </c>
      <c r="B1933" s="11" t="s">
        <v>50</v>
      </c>
      <c r="C1933" s="11" t="s">
        <v>70</v>
      </c>
      <c r="D1933" s="11" t="s">
        <v>152</v>
      </c>
      <c r="E1933" s="12">
        <v>4.1374304043976</v>
      </c>
      <c r="F1933" s="12">
        <v>4.1254909127059296</v>
      </c>
      <c r="G1933" s="12">
        <v>4.7578815740898399</v>
      </c>
      <c r="H1933" s="12">
        <v>4.5751576155231399</v>
      </c>
      <c r="I1933" s="12">
        <v>4.21185526930494</v>
      </c>
      <c r="J1933" s="12">
        <v>4.4811614682393204</v>
      </c>
      <c r="K1933" s="12">
        <v>4.7214790872239396</v>
      </c>
      <c r="L1933" s="12">
        <v>4.9429428961381801</v>
      </c>
      <c r="M1933" s="12">
        <v>4.7220258908765498</v>
      </c>
      <c r="N1933" s="12"/>
      <c r="O1933" s="12"/>
    </row>
    <row r="1934" spans="1:15" x14ac:dyDescent="0.3">
      <c r="A1934" s="11" t="str">
        <f t="shared" si="30"/>
        <v>DISTRIBUCION VOLUMEN X CRITERIO (kg ó litros)Leche Con Cafe5-10MIL</v>
      </c>
      <c r="B1934" s="11" t="s">
        <v>50</v>
      </c>
      <c r="C1934" s="11" t="s">
        <v>70</v>
      </c>
      <c r="D1934" s="11" t="s">
        <v>153</v>
      </c>
      <c r="E1934" s="12">
        <v>6.9297399320472302</v>
      </c>
      <c r="F1934" s="12">
        <v>6.4276772618339404</v>
      </c>
      <c r="G1934" s="12">
        <v>6.9290139377976203</v>
      </c>
      <c r="H1934" s="12">
        <v>6.6185879360436903</v>
      </c>
      <c r="I1934" s="12">
        <v>6.2415799266421104</v>
      </c>
      <c r="J1934" s="12">
        <v>6.2830577008653004</v>
      </c>
      <c r="K1934" s="12">
        <v>6.7047401847189496</v>
      </c>
      <c r="L1934" s="12">
        <v>6.6127084581245299</v>
      </c>
      <c r="M1934" s="12">
        <v>6.5989367225205902</v>
      </c>
      <c r="N1934" s="12"/>
      <c r="O1934" s="12"/>
    </row>
    <row r="1935" spans="1:15" x14ac:dyDescent="0.3">
      <c r="A1935" s="11" t="str">
        <f t="shared" si="30"/>
        <v>DISTRIBUCION VOLUMEN X CRITERIO (kg ó litros)Leche Con Cafe10-30MIL</v>
      </c>
      <c r="B1935" s="11" t="s">
        <v>50</v>
      </c>
      <c r="C1935" s="11" t="s">
        <v>70</v>
      </c>
      <c r="D1935" s="11" t="s">
        <v>154</v>
      </c>
      <c r="E1935" s="12">
        <v>17.1468288931217</v>
      </c>
      <c r="F1935" s="12">
        <v>18.310735879231999</v>
      </c>
      <c r="G1935" s="12">
        <v>17.410248936299801</v>
      </c>
      <c r="H1935" s="12">
        <v>18.196558192960602</v>
      </c>
      <c r="I1935" s="12">
        <v>18.0083579718649</v>
      </c>
      <c r="J1935" s="12">
        <v>17.8695249182541</v>
      </c>
      <c r="K1935" s="12">
        <v>16.7370359487382</v>
      </c>
      <c r="L1935" s="12">
        <v>16.886582556661299</v>
      </c>
      <c r="M1935" s="12">
        <v>16.962206685339702</v>
      </c>
      <c r="N1935" s="12"/>
      <c r="O1935" s="12"/>
    </row>
    <row r="1936" spans="1:15" x14ac:dyDescent="0.3">
      <c r="A1936" s="11" t="str">
        <f t="shared" si="30"/>
        <v>DISTRIBUCION VOLUMEN X CRITERIO (kg ó litros)Leche Con Cafe30-100MIL</v>
      </c>
      <c r="B1936" s="11" t="s">
        <v>50</v>
      </c>
      <c r="C1936" s="11" t="s">
        <v>70</v>
      </c>
      <c r="D1936" s="11" t="s">
        <v>155</v>
      </c>
      <c r="E1936" s="12">
        <v>22.495759283523501</v>
      </c>
      <c r="F1936" s="12">
        <v>23.445112525058398</v>
      </c>
      <c r="G1936" s="12">
        <v>22.275796361231698</v>
      </c>
      <c r="H1936" s="12">
        <v>21.819478854303998</v>
      </c>
      <c r="I1936" s="12">
        <v>22.930533081370999</v>
      </c>
      <c r="J1936" s="12">
        <v>20.581574925249701</v>
      </c>
      <c r="K1936" s="12">
        <v>21.729522976339101</v>
      </c>
      <c r="L1936" s="12">
        <v>21.657764353364001</v>
      </c>
      <c r="M1936" s="12">
        <v>21.7633753116619</v>
      </c>
      <c r="N1936" s="12"/>
      <c r="O1936" s="12"/>
    </row>
    <row r="1937" spans="1:15" x14ac:dyDescent="0.3">
      <c r="A1937" s="11" t="str">
        <f t="shared" si="30"/>
        <v>DISTRIBUCION VOLUMEN X CRITERIO (kg ó litros)Leche Con Cafe100-200MIL</v>
      </c>
      <c r="B1937" s="11" t="s">
        <v>50</v>
      </c>
      <c r="C1937" s="11" t="s">
        <v>70</v>
      </c>
      <c r="D1937" s="11" t="s">
        <v>156</v>
      </c>
      <c r="E1937" s="12">
        <v>12.715844671012899</v>
      </c>
      <c r="F1937" s="12">
        <v>12.0163687436077</v>
      </c>
      <c r="G1937" s="12">
        <v>13.138304021240399</v>
      </c>
      <c r="H1937" s="12">
        <v>13.107988186776501</v>
      </c>
      <c r="I1937" s="12">
        <v>13.1712470895819</v>
      </c>
      <c r="J1937" s="12">
        <v>12.783538422323</v>
      </c>
      <c r="K1937" s="12">
        <v>12.0599735543372</v>
      </c>
      <c r="L1937" s="12">
        <v>11.4037871818732</v>
      </c>
      <c r="M1937" s="12">
        <v>11.872456230411</v>
      </c>
      <c r="N1937" s="12"/>
      <c r="O1937" s="12"/>
    </row>
    <row r="1938" spans="1:15" x14ac:dyDescent="0.3">
      <c r="A1938" s="11" t="str">
        <f t="shared" si="30"/>
        <v>DISTRIBUCION VOLUMEN X CRITERIO (kg ó litros)Leche Con Cafe200-500MIL</v>
      </c>
      <c r="B1938" s="11" t="s">
        <v>50</v>
      </c>
      <c r="C1938" s="11" t="s">
        <v>70</v>
      </c>
      <c r="D1938" s="11" t="s">
        <v>157</v>
      </c>
      <c r="E1938" s="12">
        <v>13.8867569415657</v>
      </c>
      <c r="F1938" s="12">
        <v>12.417537764928801</v>
      </c>
      <c r="G1938" s="12">
        <v>12.516516408267</v>
      </c>
      <c r="H1938" s="12">
        <v>13.007847392651</v>
      </c>
      <c r="I1938" s="12">
        <v>13.279670099626401</v>
      </c>
      <c r="J1938" s="12">
        <v>14.0601106207704</v>
      </c>
      <c r="K1938" s="12">
        <v>14.721482426322799</v>
      </c>
      <c r="L1938" s="12">
        <v>13.699223782513201</v>
      </c>
      <c r="M1938" s="12">
        <v>13.8375384497055</v>
      </c>
      <c r="N1938" s="12"/>
      <c r="O1938" s="12"/>
    </row>
    <row r="1939" spans="1:15" x14ac:dyDescent="0.3">
      <c r="A1939" s="11" t="str">
        <f t="shared" si="30"/>
        <v>DISTRIBUCION VOLUMEN X CRITERIO (kg ó litros)Leche Con Cafe&gt;500MIL</v>
      </c>
      <c r="B1939" s="11" t="s">
        <v>50</v>
      </c>
      <c r="C1939" s="11" t="s">
        <v>70</v>
      </c>
      <c r="D1939" s="11" t="s">
        <v>158</v>
      </c>
      <c r="E1939" s="12">
        <v>18.088495881913101</v>
      </c>
      <c r="F1939" s="12">
        <v>19.235339215974602</v>
      </c>
      <c r="G1939" s="12">
        <v>18.7047096157503</v>
      </c>
      <c r="H1939" s="12">
        <v>18.148628553722801</v>
      </c>
      <c r="I1939" s="12">
        <v>18.073776034804901</v>
      </c>
      <c r="J1939" s="12">
        <v>19.246844237274701</v>
      </c>
      <c r="K1939" s="12">
        <v>18.9019039541609</v>
      </c>
      <c r="L1939" s="12">
        <v>20.166886936783602</v>
      </c>
      <c r="M1939" s="12">
        <v>19.6663390053508</v>
      </c>
      <c r="N1939" s="12"/>
      <c r="O1939" s="12"/>
    </row>
    <row r="1940" spans="1:15" x14ac:dyDescent="0.3">
      <c r="A1940" s="11" t="str">
        <f t="shared" si="30"/>
        <v>DISTRIBUCION VOLUMEN X CRITERIO (kg ó litros)Leche Con CafeDE 15 A 19 AÑOS</v>
      </c>
      <c r="B1940" s="11" t="s">
        <v>50</v>
      </c>
      <c r="C1940" s="11" t="s">
        <v>70</v>
      </c>
      <c r="D1940" s="11" t="s">
        <v>159</v>
      </c>
      <c r="E1940" s="12">
        <v>0.84964444094920599</v>
      </c>
      <c r="F1940" s="12">
        <v>0.71390699755906994</v>
      </c>
      <c r="G1940" s="12">
        <v>0.18577199214918999</v>
      </c>
      <c r="H1940" s="12">
        <v>0.436399559726657</v>
      </c>
      <c r="I1940" s="12">
        <v>0.49787615588256101</v>
      </c>
      <c r="J1940" s="12">
        <v>1.2391865920421199</v>
      </c>
      <c r="K1940" s="12">
        <v>0.42835429174374401</v>
      </c>
      <c r="L1940" s="12">
        <v>0.81570422617531602</v>
      </c>
      <c r="M1940" s="12">
        <v>0.56963657562654302</v>
      </c>
      <c r="N1940" s="12"/>
      <c r="O1940" s="12"/>
    </row>
    <row r="1941" spans="1:15" x14ac:dyDescent="0.3">
      <c r="A1941" s="11" t="str">
        <f t="shared" si="30"/>
        <v>DISTRIBUCION VOLUMEN X CRITERIO (kg ó litros)Leche Con CafeDE 20 A 24 AÑOS</v>
      </c>
      <c r="B1941" s="11" t="s">
        <v>50</v>
      </c>
      <c r="C1941" s="11" t="s">
        <v>70</v>
      </c>
      <c r="D1941" s="11" t="s">
        <v>160</v>
      </c>
      <c r="E1941" s="12">
        <v>1.4231495267432399</v>
      </c>
      <c r="F1941" s="12">
        <v>1.3838109721865199</v>
      </c>
      <c r="G1941" s="12">
        <v>1.43619352569226</v>
      </c>
      <c r="H1941" s="12">
        <v>1.4329474459349301</v>
      </c>
      <c r="I1941" s="12">
        <v>1.3364443352392199</v>
      </c>
      <c r="J1941" s="12">
        <v>1.9707984562410501</v>
      </c>
      <c r="K1941" s="12">
        <v>1.83341068912322</v>
      </c>
      <c r="L1941" s="12">
        <v>1.83767550616373</v>
      </c>
      <c r="M1941" s="12">
        <v>1.74140122118421</v>
      </c>
      <c r="N1941" s="12"/>
      <c r="O1941" s="12"/>
    </row>
    <row r="1942" spans="1:15" x14ac:dyDescent="0.3">
      <c r="A1942" s="11" t="str">
        <f t="shared" si="30"/>
        <v>DISTRIBUCION VOLUMEN X CRITERIO (kg ó litros)Leche Con CafeDE 25 A 34 AÑOS</v>
      </c>
      <c r="B1942" s="11" t="s">
        <v>50</v>
      </c>
      <c r="C1942" s="11" t="s">
        <v>70</v>
      </c>
      <c r="D1942" s="11" t="s">
        <v>161</v>
      </c>
      <c r="E1942" s="12">
        <v>6.1391738767066499</v>
      </c>
      <c r="F1942" s="12">
        <v>6.2426433471535798</v>
      </c>
      <c r="G1942" s="12">
        <v>6.0038091840552497</v>
      </c>
      <c r="H1942" s="12">
        <v>5.7005544903084102</v>
      </c>
      <c r="I1942" s="12">
        <v>5.4347697233533401</v>
      </c>
      <c r="J1942" s="12">
        <v>5.5395496007170397</v>
      </c>
      <c r="K1942" s="12">
        <v>5.31341783479475</v>
      </c>
      <c r="L1942" s="12">
        <v>5.5422948733798103</v>
      </c>
      <c r="M1942" s="12">
        <v>5.4746408204623798</v>
      </c>
      <c r="N1942" s="12"/>
      <c r="O1942" s="12"/>
    </row>
    <row r="1943" spans="1:15" x14ac:dyDescent="0.3">
      <c r="A1943" s="11" t="str">
        <f t="shared" si="30"/>
        <v>DISTRIBUCION VOLUMEN X CRITERIO (kg ó litros)Leche Con CafeDE 35 A 49 AÑOS</v>
      </c>
      <c r="B1943" s="11" t="s">
        <v>50</v>
      </c>
      <c r="C1943" s="11" t="s">
        <v>70</v>
      </c>
      <c r="D1943" s="11" t="s">
        <v>162</v>
      </c>
      <c r="E1943" s="12">
        <v>27.280276502978399</v>
      </c>
      <c r="F1943" s="12">
        <v>26.917922387614102</v>
      </c>
      <c r="G1943" s="12">
        <v>25.821062817665101</v>
      </c>
      <c r="H1943" s="12">
        <v>24.0345133592363</v>
      </c>
      <c r="I1943" s="12">
        <v>24.555563458565501</v>
      </c>
      <c r="J1943" s="12">
        <v>25.261714864545599</v>
      </c>
      <c r="K1943" s="12">
        <v>24.074799153204498</v>
      </c>
      <c r="L1943" s="12">
        <v>23.998340092573699</v>
      </c>
      <c r="M1943" s="12">
        <v>24.120564408755801</v>
      </c>
      <c r="N1943" s="12"/>
      <c r="O1943" s="12"/>
    </row>
    <row r="1944" spans="1:15" x14ac:dyDescent="0.3">
      <c r="A1944" s="11" t="str">
        <f t="shared" si="30"/>
        <v>DISTRIBUCION VOLUMEN X CRITERIO (kg ó litros)Leche Con CafeDE 50 A 59 AÑOS</v>
      </c>
      <c r="B1944" s="11" t="s">
        <v>50</v>
      </c>
      <c r="C1944" s="11" t="s">
        <v>70</v>
      </c>
      <c r="D1944" s="11" t="s">
        <v>163</v>
      </c>
      <c r="E1944" s="12">
        <v>25.6756368405829</v>
      </c>
      <c r="F1944" s="12">
        <v>26.9185658383632</v>
      </c>
      <c r="G1944" s="12">
        <v>28.830908647947901</v>
      </c>
      <c r="H1944" s="12">
        <v>27.981091971234399</v>
      </c>
      <c r="I1944" s="12">
        <v>27.4871445868244</v>
      </c>
      <c r="J1944" s="12">
        <v>26.7403396256388</v>
      </c>
      <c r="K1944" s="12">
        <v>27.445462498580898</v>
      </c>
      <c r="L1944" s="12">
        <v>27.1661703356902</v>
      </c>
      <c r="M1944" s="12">
        <v>26.3921604845115</v>
      </c>
      <c r="N1944" s="12"/>
      <c r="O1944" s="12"/>
    </row>
    <row r="1945" spans="1:15" x14ac:dyDescent="0.3">
      <c r="A1945" s="11" t="str">
        <f t="shared" si="30"/>
        <v>DISTRIBUCION VOLUMEN X CRITERIO (kg ó litros)Leche Con CafeDE 60 A 75 AÑOS</v>
      </c>
      <c r="B1945" s="11" t="s">
        <v>50</v>
      </c>
      <c r="C1945" s="11" t="s">
        <v>70</v>
      </c>
      <c r="D1945" s="11" t="s">
        <v>164</v>
      </c>
      <c r="E1945" s="12">
        <v>38.632094019543402</v>
      </c>
      <c r="F1945" s="12">
        <v>37.823128901523397</v>
      </c>
      <c r="G1945" s="12">
        <v>37.7222645533951</v>
      </c>
      <c r="H1945" s="12">
        <v>40.414493497670897</v>
      </c>
      <c r="I1945" s="12">
        <v>40.688170756743702</v>
      </c>
      <c r="J1945" s="12">
        <v>39.248406208136302</v>
      </c>
      <c r="K1945" s="12">
        <v>40.904561876840702</v>
      </c>
      <c r="L1945" s="12">
        <v>40.639783439819901</v>
      </c>
      <c r="M1945" s="12">
        <v>41.701593576051302</v>
      </c>
      <c r="N1945" s="12"/>
      <c r="O1945" s="12"/>
    </row>
    <row r="1946" spans="1:15" x14ac:dyDescent="0.3">
      <c r="A1946" s="11" t="str">
        <f t="shared" si="30"/>
        <v>DISTRIBUCION VOLUMEN X CRITERIO (kg ó litros)Leche Con CafeNIVEL ALTO</v>
      </c>
      <c r="B1946" s="11" t="s">
        <v>50</v>
      </c>
      <c r="C1946" s="11" t="s">
        <v>70</v>
      </c>
      <c r="D1946" s="11" t="s">
        <v>165</v>
      </c>
      <c r="E1946" s="12">
        <v>24.617717037643299</v>
      </c>
      <c r="F1946" s="12">
        <v>24.538509079572702</v>
      </c>
      <c r="G1946" s="12">
        <v>24.247687702842601</v>
      </c>
      <c r="H1946" s="12">
        <v>24.498320453134099</v>
      </c>
      <c r="I1946" s="12">
        <v>25.306775986847999</v>
      </c>
      <c r="J1946" s="12">
        <v>25.804157434698801</v>
      </c>
      <c r="K1946" s="12">
        <v>24.4711167949994</v>
      </c>
      <c r="L1946" s="12">
        <v>24.942684310474199</v>
      </c>
      <c r="M1946" s="12">
        <v>25.6759718984293</v>
      </c>
      <c r="N1946" s="12"/>
      <c r="O1946" s="12"/>
    </row>
    <row r="1947" spans="1:15" x14ac:dyDescent="0.3">
      <c r="A1947" s="11" t="str">
        <f t="shared" si="30"/>
        <v>DISTRIBUCION VOLUMEN X CRITERIO (kg ó litros)Leche Con CafeNIVEL MEDIO ALTO</v>
      </c>
      <c r="B1947" s="11" t="s">
        <v>50</v>
      </c>
      <c r="C1947" s="11" t="s">
        <v>70</v>
      </c>
      <c r="D1947" s="11" t="s">
        <v>166</v>
      </c>
      <c r="E1947" s="12">
        <v>14.5395913503513</v>
      </c>
      <c r="F1947" s="12">
        <v>13.004538579859201</v>
      </c>
      <c r="G1947" s="12">
        <v>13.385046419963601</v>
      </c>
      <c r="H1947" s="12">
        <v>12.164764779169699</v>
      </c>
      <c r="I1947" s="12">
        <v>11.8826155155124</v>
      </c>
      <c r="J1947" s="12">
        <v>12.1039116070719</v>
      </c>
      <c r="K1947" s="12">
        <v>12.980305995018099</v>
      </c>
      <c r="L1947" s="12">
        <v>13.1312208891875</v>
      </c>
      <c r="M1947" s="12">
        <v>11.661615787875901</v>
      </c>
      <c r="N1947" s="12"/>
      <c r="O1947" s="12"/>
    </row>
    <row r="1948" spans="1:15" x14ac:dyDescent="0.3">
      <c r="A1948" s="11" t="str">
        <f t="shared" si="30"/>
        <v>DISTRIBUCION VOLUMEN X CRITERIO (kg ó litros)Leche Con CafeNIVEL MEDIO</v>
      </c>
      <c r="B1948" s="11" t="s">
        <v>50</v>
      </c>
      <c r="C1948" s="11" t="s">
        <v>70</v>
      </c>
      <c r="D1948" s="11" t="s">
        <v>167</v>
      </c>
      <c r="E1948" s="12">
        <v>22.870360570867199</v>
      </c>
      <c r="F1948" s="12">
        <v>23.196968960901</v>
      </c>
      <c r="G1948" s="12">
        <v>22.217835110621099</v>
      </c>
      <c r="H1948" s="12">
        <v>23.445112978858798</v>
      </c>
      <c r="I1948" s="12">
        <v>24.4300726412344</v>
      </c>
      <c r="J1948" s="12">
        <v>24.307815936024301</v>
      </c>
      <c r="K1948" s="12">
        <v>26.014631931134399</v>
      </c>
      <c r="L1948" s="12">
        <v>24.029320780475299</v>
      </c>
      <c r="M1948" s="12">
        <v>25.441157019303699</v>
      </c>
      <c r="N1948" s="12"/>
      <c r="O1948" s="12"/>
    </row>
    <row r="1949" spans="1:15" x14ac:dyDescent="0.3">
      <c r="A1949" s="11" t="str">
        <f t="shared" si="30"/>
        <v>DISTRIBUCION VOLUMEN X CRITERIO (kg ó litros)Leche Con CafeNIVEL MEDIO BAJO</v>
      </c>
      <c r="B1949" s="11" t="s">
        <v>50</v>
      </c>
      <c r="C1949" s="11" t="s">
        <v>70</v>
      </c>
      <c r="D1949" s="11" t="s">
        <v>168</v>
      </c>
      <c r="E1949" s="12">
        <v>16.8230575545801</v>
      </c>
      <c r="F1949" s="12">
        <v>16.677628922596401</v>
      </c>
      <c r="G1949" s="12">
        <v>17.492712892307399</v>
      </c>
      <c r="H1949" s="12">
        <v>17.408266663555199</v>
      </c>
      <c r="I1949" s="12">
        <v>17.168629935991</v>
      </c>
      <c r="J1949" s="12">
        <v>17.342366399148698</v>
      </c>
      <c r="K1949" s="12">
        <v>17.7704235980794</v>
      </c>
      <c r="L1949" s="12">
        <v>17.0272071083428</v>
      </c>
      <c r="M1949" s="12">
        <v>16.560252487613599</v>
      </c>
      <c r="N1949" s="12"/>
      <c r="O1949" s="12"/>
    </row>
    <row r="1950" spans="1:15" x14ac:dyDescent="0.3">
      <c r="A1950" s="11" t="str">
        <f t="shared" si="30"/>
        <v>DISTRIBUCION VOLUMEN X CRITERIO (kg ó litros)Leche Con CafeNIVEL BAJO</v>
      </c>
      <c r="B1950" s="11" t="s">
        <v>50</v>
      </c>
      <c r="C1950" s="11" t="s">
        <v>70</v>
      </c>
      <c r="D1950" s="11" t="s">
        <v>169</v>
      </c>
      <c r="E1950" s="12">
        <v>21.149265488978699</v>
      </c>
      <c r="F1950" s="12">
        <v>22.582338370801999</v>
      </c>
      <c r="G1950" s="12">
        <v>22.6567303042997</v>
      </c>
      <c r="H1950" s="12">
        <v>22.483538366399198</v>
      </c>
      <c r="I1950" s="12">
        <v>21.2119005319983</v>
      </c>
      <c r="J1950" s="12">
        <v>20.441758593083001</v>
      </c>
      <c r="K1950" s="12">
        <v>18.763538376263</v>
      </c>
      <c r="L1950" s="12">
        <v>20.869545657903899</v>
      </c>
      <c r="M1950" s="12">
        <v>20.661017373818801</v>
      </c>
      <c r="N1950" s="12"/>
      <c r="O1950" s="12"/>
    </row>
    <row r="1951" spans="1:15" x14ac:dyDescent="0.3">
      <c r="A1951" s="11" t="str">
        <f t="shared" si="30"/>
        <v>DISTRIBUCION VOLUMEN X CRITERIO (kg ó litros)Leche Con CafeHOMBRE</v>
      </c>
      <c r="B1951" s="11" t="s">
        <v>50</v>
      </c>
      <c r="C1951" s="11" t="s">
        <v>70</v>
      </c>
      <c r="D1951" s="11" t="s">
        <v>170</v>
      </c>
      <c r="E1951" s="12">
        <v>61.621002709846501</v>
      </c>
      <c r="F1951" s="12">
        <v>59.3314031955695</v>
      </c>
      <c r="G1951" s="12">
        <v>59.459100836168403</v>
      </c>
      <c r="H1951" s="12">
        <v>60.619714548337399</v>
      </c>
      <c r="I1951" s="12">
        <v>61.623486596046099</v>
      </c>
      <c r="J1951" s="12">
        <v>59.443227178027101</v>
      </c>
      <c r="K1951" s="12">
        <v>60.240949372583302</v>
      </c>
      <c r="L1951" s="12">
        <v>60.892248062290101</v>
      </c>
      <c r="M1951" s="12">
        <v>62.445031269610901</v>
      </c>
      <c r="N1951" s="12"/>
      <c r="O1951" s="12"/>
    </row>
    <row r="1952" spans="1:15" x14ac:dyDescent="0.3">
      <c r="A1952" s="11" t="str">
        <f t="shared" si="30"/>
        <v>DISTRIBUCION VOLUMEN X CRITERIO (kg ó litros)Leche Con CafeMUJER</v>
      </c>
      <c r="B1952" s="11" t="s">
        <v>50</v>
      </c>
      <c r="C1952" s="11" t="s">
        <v>70</v>
      </c>
      <c r="D1952" s="11" t="s">
        <v>171</v>
      </c>
      <c r="E1952" s="12">
        <v>38.378997290153499</v>
      </c>
      <c r="F1952" s="12">
        <v>40.6685968044305</v>
      </c>
      <c r="G1952" s="12">
        <v>40.540930238917703</v>
      </c>
      <c r="H1952" s="12">
        <v>39.380285451662601</v>
      </c>
      <c r="I1952" s="12">
        <v>38.376513403953901</v>
      </c>
      <c r="J1952" s="12">
        <v>40.556772821972899</v>
      </c>
      <c r="K1952" s="12">
        <v>39.759050627416698</v>
      </c>
      <c r="L1952" s="12">
        <v>39.107751937709899</v>
      </c>
      <c r="M1952" s="12">
        <v>37.554968730389099</v>
      </c>
      <c r="N1952" s="12"/>
      <c r="O1952" s="12"/>
    </row>
    <row r="1953" spans="1:15" x14ac:dyDescent="0.3">
      <c r="A1953" s="11" t="str">
        <f t="shared" si="30"/>
        <v>DISTRIBUCION VOLUMEN X CRITERIO (kg ó litros)Bebidas VegetalesT.ESPAÑA</v>
      </c>
      <c r="B1953" s="11" t="s">
        <v>50</v>
      </c>
      <c r="C1953" s="11" t="s">
        <v>72</v>
      </c>
      <c r="D1953" s="11" t="s">
        <v>142</v>
      </c>
      <c r="E1953" s="12">
        <v>100</v>
      </c>
      <c r="F1953" s="12">
        <v>100</v>
      </c>
      <c r="G1953" s="12">
        <v>100</v>
      </c>
      <c r="H1953" s="12">
        <v>100</v>
      </c>
      <c r="I1953" s="12">
        <v>100</v>
      </c>
      <c r="J1953" s="12">
        <v>100</v>
      </c>
      <c r="K1953" s="12">
        <v>100</v>
      </c>
      <c r="L1953" s="12">
        <v>100</v>
      </c>
      <c r="M1953" s="12">
        <v>100</v>
      </c>
      <c r="N1953" s="12"/>
      <c r="O1953" s="12"/>
    </row>
    <row r="1954" spans="1:15" x14ac:dyDescent="0.3">
      <c r="A1954" s="11" t="str">
        <f t="shared" si="30"/>
        <v>DISTRIBUCION VOLUMEN X CRITERIO (kg ó litros)Bebidas VegetalesBCN AM</v>
      </c>
      <c r="B1954" s="11" t="s">
        <v>50</v>
      </c>
      <c r="C1954" s="11" t="s">
        <v>72</v>
      </c>
      <c r="D1954" s="11" t="s">
        <v>143</v>
      </c>
      <c r="E1954" s="12">
        <v>16.9622248596873</v>
      </c>
      <c r="F1954" s="12">
        <v>21.008836121418401</v>
      </c>
      <c r="G1954" s="12">
        <v>14.3167323152002</v>
      </c>
      <c r="H1954" s="12">
        <v>12.3933350243621</v>
      </c>
      <c r="I1954" s="12">
        <v>11.0797673168705</v>
      </c>
      <c r="J1954" s="12">
        <v>11.588507530697299</v>
      </c>
      <c r="K1954" s="12">
        <v>11.412841031684801</v>
      </c>
      <c r="L1954" s="12">
        <v>10.3328481666731</v>
      </c>
      <c r="M1954" s="12">
        <v>13.0139062152611</v>
      </c>
      <c r="N1954" s="12"/>
      <c r="O1954" s="12"/>
    </row>
    <row r="1955" spans="1:15" x14ac:dyDescent="0.3">
      <c r="A1955" s="11" t="str">
        <f t="shared" si="30"/>
        <v>DISTRIBUCION VOLUMEN X CRITERIO (kg ó litros)Bebidas VegetalesREST.CAT ARAGON</v>
      </c>
      <c r="B1955" s="11" t="s">
        <v>50</v>
      </c>
      <c r="C1955" s="11" t="s">
        <v>72</v>
      </c>
      <c r="D1955" s="11" t="s">
        <v>144</v>
      </c>
      <c r="E1955" s="12">
        <v>36.483353311569999</v>
      </c>
      <c r="F1955" s="12">
        <v>33.833609262632102</v>
      </c>
      <c r="G1955" s="12">
        <v>37.253441742383401</v>
      </c>
      <c r="H1955" s="12">
        <v>38.137709775116001</v>
      </c>
      <c r="I1955" s="12">
        <v>27.724465264783401</v>
      </c>
      <c r="J1955" s="12">
        <v>29.728001069348</v>
      </c>
      <c r="K1955" s="12">
        <v>25.2151917726619</v>
      </c>
      <c r="L1955" s="12">
        <v>27.2211804522526</v>
      </c>
      <c r="M1955" s="12">
        <v>29.480443811985399</v>
      </c>
      <c r="N1955" s="12"/>
      <c r="O1955" s="12"/>
    </row>
    <row r="1956" spans="1:15" x14ac:dyDescent="0.3">
      <c r="A1956" s="11" t="str">
        <f t="shared" si="30"/>
        <v>DISTRIBUCION VOLUMEN X CRITERIO (kg ó litros)Bebidas VegetalesLEVANTE</v>
      </c>
      <c r="B1956" s="11" t="s">
        <v>50</v>
      </c>
      <c r="C1956" s="11" t="s">
        <v>72</v>
      </c>
      <c r="D1956" s="11" t="s">
        <v>145</v>
      </c>
      <c r="E1956" s="12">
        <v>12.280726652117201</v>
      </c>
      <c r="F1956" s="12">
        <v>9.5015699760281809</v>
      </c>
      <c r="G1956" s="12">
        <v>12.746855103524901</v>
      </c>
      <c r="H1956" s="12">
        <v>13.540876359300301</v>
      </c>
      <c r="I1956" s="12">
        <v>13.0206482514137</v>
      </c>
      <c r="J1956" s="12">
        <v>13.384131280567701</v>
      </c>
      <c r="K1956" s="12">
        <v>11.8143679243361</v>
      </c>
      <c r="L1956" s="12">
        <v>14.740669830571999</v>
      </c>
      <c r="M1956" s="12">
        <v>14.197715405952501</v>
      </c>
      <c r="N1956" s="12"/>
      <c r="O1956" s="12"/>
    </row>
    <row r="1957" spans="1:15" x14ac:dyDescent="0.3">
      <c r="A1957" s="11" t="str">
        <f t="shared" si="30"/>
        <v>DISTRIBUCION VOLUMEN X CRITERIO (kg ó litros)Bebidas VegetalesANDALUCIA</v>
      </c>
      <c r="B1957" s="11" t="s">
        <v>50</v>
      </c>
      <c r="C1957" s="11" t="s">
        <v>72</v>
      </c>
      <c r="D1957" s="11" t="s">
        <v>146</v>
      </c>
      <c r="E1957" s="12">
        <v>5.4634770661099896</v>
      </c>
      <c r="F1957" s="12">
        <v>4.1281528761326802</v>
      </c>
      <c r="G1957" s="12">
        <v>5.4370486256286501</v>
      </c>
      <c r="H1957" s="12">
        <v>4.4457128807292898</v>
      </c>
      <c r="I1957" s="12">
        <v>10.6875946182393</v>
      </c>
      <c r="J1957" s="12">
        <v>8.6949181753650695</v>
      </c>
      <c r="K1957" s="12">
        <v>7.6489825491902597</v>
      </c>
      <c r="L1957" s="12">
        <v>9.8440142117114693</v>
      </c>
      <c r="M1957" s="12">
        <v>8.18320468749023</v>
      </c>
      <c r="N1957" s="12"/>
      <c r="O1957" s="12"/>
    </row>
    <row r="1958" spans="1:15" x14ac:dyDescent="0.3">
      <c r="A1958" s="11" t="str">
        <f t="shared" si="30"/>
        <v>DISTRIBUCION VOLUMEN X CRITERIO (kg ó litros)Bebidas VegetalesMDD AM</v>
      </c>
      <c r="B1958" s="11" t="s">
        <v>50</v>
      </c>
      <c r="C1958" s="11" t="s">
        <v>72</v>
      </c>
      <c r="D1958" s="11" t="s">
        <v>147</v>
      </c>
      <c r="E1958" s="12">
        <v>8.4539630111679909</v>
      </c>
      <c r="F1958" s="12">
        <v>11.3320106239466</v>
      </c>
      <c r="G1958" s="12">
        <v>7.5670333522449198</v>
      </c>
      <c r="H1958" s="12">
        <v>8.9945715999682996</v>
      </c>
      <c r="I1958" s="12">
        <v>8.3615977141014799</v>
      </c>
      <c r="J1958" s="12">
        <v>10.168699752343</v>
      </c>
      <c r="K1958" s="12">
        <v>10.773135387587701</v>
      </c>
      <c r="L1958" s="12">
        <v>13.405110988526999</v>
      </c>
      <c r="M1958" s="12">
        <v>11.4516503104515</v>
      </c>
      <c r="N1958" s="12"/>
      <c r="O1958" s="12"/>
    </row>
    <row r="1959" spans="1:15" x14ac:dyDescent="0.3">
      <c r="A1959" s="11" t="str">
        <f t="shared" si="30"/>
        <v>DISTRIBUCION VOLUMEN X CRITERIO (kg ó litros)Bebidas VegetalesRTO CENTRO</v>
      </c>
      <c r="B1959" s="11" t="s">
        <v>50</v>
      </c>
      <c r="C1959" s="11" t="s">
        <v>72</v>
      </c>
      <c r="D1959" s="11" t="s">
        <v>148</v>
      </c>
      <c r="E1959" s="12">
        <v>2.7904688354301701</v>
      </c>
      <c r="F1959" s="12">
        <v>2.5900633101810699</v>
      </c>
      <c r="G1959" s="12">
        <v>2.6738923960683199</v>
      </c>
      <c r="H1959" s="12">
        <v>2.92198947004159</v>
      </c>
      <c r="I1959" s="12">
        <v>2.4212570729191101</v>
      </c>
      <c r="J1959" s="12">
        <v>2.58671164684054</v>
      </c>
      <c r="K1959" s="12">
        <v>3.0955860517685498</v>
      </c>
      <c r="L1959" s="12">
        <v>3.62173394677703</v>
      </c>
      <c r="M1959" s="12">
        <v>3.5664387456523499</v>
      </c>
      <c r="N1959" s="12"/>
      <c r="O1959" s="12"/>
    </row>
    <row r="1960" spans="1:15" x14ac:dyDescent="0.3">
      <c r="A1960" s="11" t="str">
        <f t="shared" si="30"/>
        <v>DISTRIBUCION VOLUMEN X CRITERIO (kg ó litros)Bebidas VegetalesNORTE-CENTRO</v>
      </c>
      <c r="B1960" s="11" t="s">
        <v>50</v>
      </c>
      <c r="C1960" s="11" t="s">
        <v>72</v>
      </c>
      <c r="D1960" s="11" t="s">
        <v>149</v>
      </c>
      <c r="E1960" s="12">
        <v>9.8848216992115194</v>
      </c>
      <c r="F1960" s="12">
        <v>7.5037077055963302</v>
      </c>
      <c r="G1960" s="12">
        <v>6.1054440783274897</v>
      </c>
      <c r="H1960" s="12">
        <v>5.8184586105882499</v>
      </c>
      <c r="I1960" s="12">
        <v>8.3053948947709806</v>
      </c>
      <c r="J1960" s="12">
        <v>8.2050125568443804</v>
      </c>
      <c r="K1960" s="12">
        <v>8.3006699662290195</v>
      </c>
      <c r="L1960" s="12">
        <v>6.99083097006885</v>
      </c>
      <c r="M1960" s="12">
        <v>6.8068710120741098</v>
      </c>
      <c r="N1960" s="12"/>
      <c r="O1960" s="12"/>
    </row>
    <row r="1961" spans="1:15" x14ac:dyDescent="0.3">
      <c r="A1961" s="11" t="str">
        <f t="shared" si="30"/>
        <v>DISTRIBUCION VOLUMEN X CRITERIO (kg ó litros)Bebidas VegetalesNOROESTE</v>
      </c>
      <c r="B1961" s="11" t="s">
        <v>50</v>
      </c>
      <c r="C1961" s="11" t="s">
        <v>72</v>
      </c>
      <c r="D1961" s="11" t="s">
        <v>150</v>
      </c>
      <c r="E1961" s="12">
        <v>7.6809659420462104</v>
      </c>
      <c r="F1961" s="12">
        <v>10.1020526474137</v>
      </c>
      <c r="G1961" s="12">
        <v>13.8995556639019</v>
      </c>
      <c r="H1961" s="12">
        <v>13.747338930280399</v>
      </c>
      <c r="I1961" s="12">
        <v>18.399245912101399</v>
      </c>
      <c r="J1961" s="12">
        <v>15.6440199865556</v>
      </c>
      <c r="K1961" s="12">
        <v>21.739226905470598</v>
      </c>
      <c r="L1961" s="12">
        <v>13.8436070499477</v>
      </c>
      <c r="M1961" s="12">
        <v>13.299770727618499</v>
      </c>
      <c r="N1961" s="12"/>
      <c r="O1961" s="12"/>
    </row>
    <row r="1962" spans="1:15" x14ac:dyDescent="0.3">
      <c r="A1962" s="11" t="str">
        <f t="shared" si="30"/>
        <v>DISTRIBUCION VOLUMEN X CRITERIO (kg ó litros)Bebidas Vegetales&lt;2MIL</v>
      </c>
      <c r="B1962" s="11" t="s">
        <v>50</v>
      </c>
      <c r="C1962" s="11" t="s">
        <v>72</v>
      </c>
      <c r="D1962" s="11" t="s">
        <v>151</v>
      </c>
      <c r="E1962" s="12">
        <v>25.017281030177099</v>
      </c>
      <c r="F1962" s="12">
        <v>22.314142530401501</v>
      </c>
      <c r="G1962" s="12">
        <v>19.9898998022162</v>
      </c>
      <c r="H1962" s="12">
        <v>24.651476682547401</v>
      </c>
      <c r="I1962" s="12">
        <v>15.283739861939701</v>
      </c>
      <c r="J1962" s="12">
        <v>12.950134362114399</v>
      </c>
      <c r="K1962" s="12">
        <v>11.1649447310916</v>
      </c>
      <c r="L1962" s="12">
        <v>10.752839408499501</v>
      </c>
      <c r="M1962" s="12">
        <v>12.4470751058972</v>
      </c>
      <c r="N1962" s="12"/>
      <c r="O1962" s="12"/>
    </row>
    <row r="1963" spans="1:15" x14ac:dyDescent="0.3">
      <c r="A1963" s="11" t="str">
        <f t="shared" si="30"/>
        <v>DISTRIBUCION VOLUMEN X CRITERIO (kg ó litros)Bebidas Vegetales2-5MIL</v>
      </c>
      <c r="B1963" s="11" t="s">
        <v>50</v>
      </c>
      <c r="C1963" s="11" t="s">
        <v>72</v>
      </c>
      <c r="D1963" s="11" t="s">
        <v>152</v>
      </c>
      <c r="E1963" s="12">
        <v>1.6984654081993</v>
      </c>
      <c r="F1963" s="12">
        <v>1.9205449139958499</v>
      </c>
      <c r="G1963" s="12">
        <v>1.6967578502507601</v>
      </c>
      <c r="H1963" s="12">
        <v>2.1687612139511501</v>
      </c>
      <c r="I1963" s="12">
        <v>1.4234878770372601</v>
      </c>
      <c r="J1963" s="12">
        <v>1.6914152260761</v>
      </c>
      <c r="K1963" s="12">
        <v>1.7937234808462801</v>
      </c>
      <c r="L1963" s="12">
        <v>2.7404693181192701</v>
      </c>
      <c r="M1963" s="12">
        <v>1.4577131330679001</v>
      </c>
      <c r="N1963" s="12"/>
      <c r="O1963" s="12"/>
    </row>
    <row r="1964" spans="1:15" x14ac:dyDescent="0.3">
      <c r="A1964" s="11" t="str">
        <f t="shared" si="30"/>
        <v>DISTRIBUCION VOLUMEN X CRITERIO (kg ó litros)Bebidas Vegetales5-10MIL</v>
      </c>
      <c r="B1964" s="11" t="s">
        <v>50</v>
      </c>
      <c r="C1964" s="11" t="s">
        <v>72</v>
      </c>
      <c r="D1964" s="11" t="s">
        <v>153</v>
      </c>
      <c r="E1964" s="12">
        <v>7.6098468713816096</v>
      </c>
      <c r="F1964" s="12">
        <v>6.3476456829703096</v>
      </c>
      <c r="G1964" s="12">
        <v>8.7095018673561402</v>
      </c>
      <c r="H1964" s="12">
        <v>9.4013714255786507</v>
      </c>
      <c r="I1964" s="12">
        <v>12.0114224278423</v>
      </c>
      <c r="J1964" s="12">
        <v>10.6869631951967</v>
      </c>
      <c r="K1964" s="12">
        <v>9.7557115896422903</v>
      </c>
      <c r="L1964" s="12">
        <v>11.032881975752799</v>
      </c>
      <c r="M1964" s="12">
        <v>11.4002717973191</v>
      </c>
      <c r="N1964" s="12"/>
      <c r="O1964" s="12"/>
    </row>
    <row r="1965" spans="1:15" x14ac:dyDescent="0.3">
      <c r="A1965" s="11" t="str">
        <f t="shared" si="30"/>
        <v>DISTRIBUCION VOLUMEN X CRITERIO (kg ó litros)Bebidas Vegetales10-30MIL</v>
      </c>
      <c r="B1965" s="11" t="s">
        <v>50</v>
      </c>
      <c r="C1965" s="11" t="s">
        <v>72</v>
      </c>
      <c r="D1965" s="11" t="s">
        <v>154</v>
      </c>
      <c r="E1965" s="12">
        <v>9.5217165251968101</v>
      </c>
      <c r="F1965" s="12">
        <v>8.4978101859190591</v>
      </c>
      <c r="G1965" s="12">
        <v>10.0851683053275</v>
      </c>
      <c r="H1965" s="12">
        <v>8.0832917524301795</v>
      </c>
      <c r="I1965" s="12">
        <v>12.395909098839899</v>
      </c>
      <c r="J1965" s="12">
        <v>10.9065962875192</v>
      </c>
      <c r="K1965" s="12">
        <v>11.636502647013801</v>
      </c>
      <c r="L1965" s="12">
        <v>12.5597296976915</v>
      </c>
      <c r="M1965" s="12">
        <v>12.557338042416699</v>
      </c>
      <c r="N1965" s="12"/>
      <c r="O1965" s="12"/>
    </row>
    <row r="1966" spans="1:15" x14ac:dyDescent="0.3">
      <c r="A1966" s="11" t="str">
        <f t="shared" si="30"/>
        <v>DISTRIBUCION VOLUMEN X CRITERIO (kg ó litros)Bebidas Vegetales30-100MIL</v>
      </c>
      <c r="B1966" s="11" t="s">
        <v>50</v>
      </c>
      <c r="C1966" s="11" t="s">
        <v>72</v>
      </c>
      <c r="D1966" s="11" t="s">
        <v>155</v>
      </c>
      <c r="E1966" s="12">
        <v>25.648207993491599</v>
      </c>
      <c r="F1966" s="12">
        <v>22.309460941468</v>
      </c>
      <c r="G1966" s="12">
        <v>21.5310656490797</v>
      </c>
      <c r="H1966" s="12">
        <v>21.849609361851599</v>
      </c>
      <c r="I1966" s="12">
        <v>23.388552973957701</v>
      </c>
      <c r="J1966" s="12">
        <v>22.288038444799401</v>
      </c>
      <c r="K1966" s="12">
        <v>25.5183974425507</v>
      </c>
      <c r="L1966" s="12">
        <v>25.609466742705301</v>
      </c>
      <c r="M1966" s="12">
        <v>26.942955125192999</v>
      </c>
      <c r="N1966" s="12"/>
      <c r="O1966" s="12"/>
    </row>
    <row r="1967" spans="1:15" x14ac:dyDescent="0.3">
      <c r="A1967" s="11" t="str">
        <f t="shared" si="30"/>
        <v>DISTRIBUCION VOLUMEN X CRITERIO (kg ó litros)Bebidas Vegetales100-200MIL</v>
      </c>
      <c r="B1967" s="11" t="s">
        <v>50</v>
      </c>
      <c r="C1967" s="11" t="s">
        <v>72</v>
      </c>
      <c r="D1967" s="11" t="s">
        <v>156</v>
      </c>
      <c r="E1967" s="12">
        <v>10.6367648458669</v>
      </c>
      <c r="F1967" s="12">
        <v>11.2467822446807</v>
      </c>
      <c r="G1967" s="12">
        <v>12.866427912641299</v>
      </c>
      <c r="H1967" s="12">
        <v>11.3084887977372</v>
      </c>
      <c r="I1967" s="12">
        <v>11.518947411125099</v>
      </c>
      <c r="J1967" s="12">
        <v>11.5844548594318</v>
      </c>
      <c r="K1967" s="12">
        <v>13.105214393903299</v>
      </c>
      <c r="L1967" s="12">
        <v>11.5577963994551</v>
      </c>
      <c r="M1967" s="12">
        <v>10.4121932279684</v>
      </c>
      <c r="N1967" s="12"/>
      <c r="O1967" s="12"/>
    </row>
    <row r="1968" spans="1:15" x14ac:dyDescent="0.3">
      <c r="A1968" s="11" t="str">
        <f t="shared" si="30"/>
        <v>DISTRIBUCION VOLUMEN X CRITERIO (kg ó litros)Bebidas Vegetales200-500MIL</v>
      </c>
      <c r="B1968" s="11" t="s">
        <v>50</v>
      </c>
      <c r="C1968" s="11" t="s">
        <v>72</v>
      </c>
      <c r="D1968" s="11" t="s">
        <v>157</v>
      </c>
      <c r="E1968" s="12">
        <v>9.4992852623869108</v>
      </c>
      <c r="F1968" s="12">
        <v>12.5822356225717</v>
      </c>
      <c r="G1968" s="12">
        <v>14.416369116983599</v>
      </c>
      <c r="H1968" s="12">
        <v>13.3781153329804</v>
      </c>
      <c r="I1968" s="12">
        <v>14.270758370640101</v>
      </c>
      <c r="J1968" s="12">
        <v>16.6878868245185</v>
      </c>
      <c r="K1968" s="12">
        <v>15.2439479823241</v>
      </c>
      <c r="L1968" s="12">
        <v>10.962955105186699</v>
      </c>
      <c r="M1968" s="12">
        <v>8.9088670856336201</v>
      </c>
      <c r="N1968" s="12"/>
      <c r="O1968" s="12"/>
    </row>
    <row r="1969" spans="1:15" x14ac:dyDescent="0.3">
      <c r="A1969" s="11" t="str">
        <f t="shared" si="30"/>
        <v>DISTRIBUCION VOLUMEN X CRITERIO (kg ó litros)Bebidas Vegetales&gt;500MIL</v>
      </c>
      <c r="B1969" s="11" t="s">
        <v>50</v>
      </c>
      <c r="C1969" s="11" t="s">
        <v>72</v>
      </c>
      <c r="D1969" s="11" t="s">
        <v>158</v>
      </c>
      <c r="E1969" s="12">
        <v>10.3684349710182</v>
      </c>
      <c r="F1969" s="12">
        <v>14.781379624926799</v>
      </c>
      <c r="G1969" s="12">
        <v>10.7048077314557</v>
      </c>
      <c r="H1969" s="12">
        <v>9.1588811713826797</v>
      </c>
      <c r="I1969" s="12">
        <v>9.7071533984639693</v>
      </c>
      <c r="J1969" s="12">
        <v>13.2045140920923</v>
      </c>
      <c r="K1969" s="12">
        <v>11.7815548385072</v>
      </c>
      <c r="L1969" s="12">
        <v>14.783858284160701</v>
      </c>
      <c r="M1969" s="12">
        <v>15.873584218245201</v>
      </c>
      <c r="N1969" s="12"/>
      <c r="O1969" s="12"/>
    </row>
    <row r="1970" spans="1:15" x14ac:dyDescent="0.3">
      <c r="A1970" s="11" t="str">
        <f t="shared" si="30"/>
        <v>DISTRIBUCION VOLUMEN X CRITERIO (kg ó litros)Bebidas VegetalesDE 15 A 19 AÑOS</v>
      </c>
      <c r="B1970" s="11" t="s">
        <v>50</v>
      </c>
      <c r="C1970" s="11" t="s">
        <v>72</v>
      </c>
      <c r="D1970" s="11" t="s">
        <v>159</v>
      </c>
      <c r="E1970" s="12">
        <v>0.70892115583544901</v>
      </c>
      <c r="F1970" s="12" t="s">
        <v>134</v>
      </c>
      <c r="G1970" s="12">
        <v>1.3017940333090099</v>
      </c>
      <c r="H1970" s="12" t="s">
        <v>134</v>
      </c>
      <c r="I1970" s="12">
        <v>4.0509039303277898</v>
      </c>
      <c r="J1970" s="12" t="s">
        <v>134</v>
      </c>
      <c r="K1970" s="12">
        <v>0.33255511753449501</v>
      </c>
      <c r="L1970" s="12">
        <v>0.46270246074868498</v>
      </c>
      <c r="M1970" s="12" t="s">
        <v>134</v>
      </c>
      <c r="N1970" s="12"/>
      <c r="O1970" s="12"/>
    </row>
    <row r="1971" spans="1:15" x14ac:dyDescent="0.3">
      <c r="A1971" s="11" t="str">
        <f t="shared" si="30"/>
        <v>DISTRIBUCION VOLUMEN X CRITERIO (kg ó litros)Bebidas VegetalesDE 20 A 24 AÑOS</v>
      </c>
      <c r="B1971" s="11" t="s">
        <v>50</v>
      </c>
      <c r="C1971" s="11" t="s">
        <v>72</v>
      </c>
      <c r="D1971" s="11" t="s">
        <v>160</v>
      </c>
      <c r="E1971" s="12">
        <v>2.0916060900480602</v>
      </c>
      <c r="F1971" s="12">
        <v>2.2094415310905702</v>
      </c>
      <c r="G1971" s="12">
        <v>1.7404235052043799</v>
      </c>
      <c r="H1971" s="12">
        <v>1.1055436036836299</v>
      </c>
      <c r="I1971" s="12">
        <v>1.6218434584683801</v>
      </c>
      <c r="J1971" s="12">
        <v>3.0073493572508601</v>
      </c>
      <c r="K1971" s="12">
        <v>1.21961336477672</v>
      </c>
      <c r="L1971" s="12">
        <v>0.87146581929594802</v>
      </c>
      <c r="M1971" s="12">
        <v>1.8188769750536899</v>
      </c>
      <c r="N1971" s="12"/>
      <c r="O1971" s="12"/>
    </row>
    <row r="1972" spans="1:15" x14ac:dyDescent="0.3">
      <c r="A1972" s="11" t="str">
        <f t="shared" si="30"/>
        <v>DISTRIBUCION VOLUMEN X CRITERIO (kg ó litros)Bebidas VegetalesDE 25 A 34 AÑOS</v>
      </c>
      <c r="B1972" s="11" t="s">
        <v>50</v>
      </c>
      <c r="C1972" s="11" t="s">
        <v>72</v>
      </c>
      <c r="D1972" s="11" t="s">
        <v>161</v>
      </c>
      <c r="E1972" s="12">
        <v>12.2328701966913</v>
      </c>
      <c r="F1972" s="12">
        <v>9.2588982022755406</v>
      </c>
      <c r="G1972" s="12">
        <v>8.9159457176605894</v>
      </c>
      <c r="H1972" s="12">
        <v>4.62274061909811</v>
      </c>
      <c r="I1972" s="12">
        <v>6.7495742680991899</v>
      </c>
      <c r="J1972" s="12">
        <v>6.5449844453133599</v>
      </c>
      <c r="K1972" s="12">
        <v>8.0733617588944409</v>
      </c>
      <c r="L1972" s="12">
        <v>8.09493444301091</v>
      </c>
      <c r="M1972" s="12">
        <v>7.0968266088799101</v>
      </c>
      <c r="N1972" s="12"/>
      <c r="O1972" s="12"/>
    </row>
    <row r="1973" spans="1:15" x14ac:dyDescent="0.3">
      <c r="A1973" s="11" t="str">
        <f t="shared" si="30"/>
        <v>DISTRIBUCION VOLUMEN X CRITERIO (kg ó litros)Bebidas VegetalesDE 35 A 49 AÑOS</v>
      </c>
      <c r="B1973" s="11" t="s">
        <v>50</v>
      </c>
      <c r="C1973" s="11" t="s">
        <v>72</v>
      </c>
      <c r="D1973" s="11" t="s">
        <v>162</v>
      </c>
      <c r="E1973" s="12">
        <v>21.209650687104102</v>
      </c>
      <c r="F1973" s="12">
        <v>28.117770524047799</v>
      </c>
      <c r="G1973" s="12">
        <v>25.018608646043599</v>
      </c>
      <c r="H1973" s="12">
        <v>22.859116859291401</v>
      </c>
      <c r="I1973" s="12">
        <v>18.598882569499299</v>
      </c>
      <c r="J1973" s="12">
        <v>22.991476252739499</v>
      </c>
      <c r="K1973" s="12">
        <v>17.659842424778301</v>
      </c>
      <c r="L1973" s="12">
        <v>20.6212084939379</v>
      </c>
      <c r="M1973" s="12">
        <v>18.132774629259998</v>
      </c>
      <c r="N1973" s="12"/>
      <c r="O1973" s="12"/>
    </row>
    <row r="1974" spans="1:15" x14ac:dyDescent="0.3">
      <c r="A1974" s="11" t="str">
        <f t="shared" si="30"/>
        <v>DISTRIBUCION VOLUMEN X CRITERIO (kg ó litros)Bebidas VegetalesDE 50 A 59 AÑOS</v>
      </c>
      <c r="B1974" s="11" t="s">
        <v>50</v>
      </c>
      <c r="C1974" s="11" t="s">
        <v>72</v>
      </c>
      <c r="D1974" s="11" t="s">
        <v>163</v>
      </c>
      <c r="E1974" s="12">
        <v>17.6470833695948</v>
      </c>
      <c r="F1974" s="12">
        <v>16.436383458476399</v>
      </c>
      <c r="G1974" s="12">
        <v>21.221544861736</v>
      </c>
      <c r="H1974" s="12">
        <v>23.204120329359</v>
      </c>
      <c r="I1974" s="12">
        <v>28.120666480628099</v>
      </c>
      <c r="J1974" s="12">
        <v>28.257925060527</v>
      </c>
      <c r="K1974" s="12">
        <v>30.676344076441602</v>
      </c>
      <c r="L1974" s="12">
        <v>36.990276774189198</v>
      </c>
      <c r="M1974" s="12">
        <v>37.051582404250397</v>
      </c>
      <c r="N1974" s="12"/>
      <c r="O1974" s="12"/>
    </row>
    <row r="1975" spans="1:15" x14ac:dyDescent="0.3">
      <c r="A1975" s="11" t="str">
        <f t="shared" si="30"/>
        <v>DISTRIBUCION VOLUMEN X CRITERIO (kg ó litros)Bebidas VegetalesDE 60 A 75 AÑOS</v>
      </c>
      <c r="B1975" s="11" t="s">
        <v>50</v>
      </c>
      <c r="C1975" s="11" t="s">
        <v>72</v>
      </c>
      <c r="D1975" s="11" t="s">
        <v>164</v>
      </c>
      <c r="E1975" s="12">
        <v>46.1098695209784</v>
      </c>
      <c r="F1975" s="12">
        <v>43.977509842678899</v>
      </c>
      <c r="G1975" s="12">
        <v>41.801680715062098</v>
      </c>
      <c r="H1975" s="12">
        <v>48.208490261483803</v>
      </c>
      <c r="I1975" s="12">
        <v>40.8580993212802</v>
      </c>
      <c r="J1975" s="12">
        <v>39.198269410323199</v>
      </c>
      <c r="K1975" s="12">
        <v>42.038275823656797</v>
      </c>
      <c r="L1975" s="12">
        <v>32.959406623410999</v>
      </c>
      <c r="M1975" s="12">
        <v>35.899940999883803</v>
      </c>
      <c r="N1975" s="12"/>
      <c r="O1975" s="12"/>
    </row>
    <row r="1976" spans="1:15" x14ac:dyDescent="0.3">
      <c r="A1976" s="11" t="str">
        <f t="shared" si="30"/>
        <v>DISTRIBUCION VOLUMEN X CRITERIO (kg ó litros)Bebidas VegetalesNIVEL ALTO</v>
      </c>
      <c r="B1976" s="11" t="s">
        <v>50</v>
      </c>
      <c r="C1976" s="11" t="s">
        <v>72</v>
      </c>
      <c r="D1976" s="11" t="s">
        <v>165</v>
      </c>
      <c r="E1976" s="12">
        <v>10.795709921513</v>
      </c>
      <c r="F1976" s="12">
        <v>12.024291440347101</v>
      </c>
      <c r="G1976" s="12">
        <v>18.563916848356101</v>
      </c>
      <c r="H1976" s="12">
        <v>16.677193907577799</v>
      </c>
      <c r="I1976" s="12">
        <v>17.5030220569212</v>
      </c>
      <c r="J1976" s="12">
        <v>14.808882853494399</v>
      </c>
      <c r="K1976" s="12">
        <v>17.290582139882201</v>
      </c>
      <c r="L1976" s="12">
        <v>14.506449117961299</v>
      </c>
      <c r="M1976" s="12">
        <v>18.433342591636201</v>
      </c>
      <c r="N1976" s="12"/>
      <c r="O1976" s="12"/>
    </row>
    <row r="1977" spans="1:15" x14ac:dyDescent="0.3">
      <c r="A1977" s="11" t="str">
        <f t="shared" si="30"/>
        <v>DISTRIBUCION VOLUMEN X CRITERIO (kg ó litros)Bebidas VegetalesNIVEL MEDIO ALTO</v>
      </c>
      <c r="B1977" s="11" t="s">
        <v>50</v>
      </c>
      <c r="C1977" s="11" t="s">
        <v>72</v>
      </c>
      <c r="D1977" s="11" t="s">
        <v>166</v>
      </c>
      <c r="E1977" s="12">
        <v>14.700509585319599</v>
      </c>
      <c r="F1977" s="12">
        <v>14.912358910819</v>
      </c>
      <c r="G1977" s="12">
        <v>15.0481247720873</v>
      </c>
      <c r="H1977" s="12">
        <v>19.329110702291398</v>
      </c>
      <c r="I1977" s="12">
        <v>9.1378036547701509</v>
      </c>
      <c r="J1977" s="12">
        <v>13.6445303251142</v>
      </c>
      <c r="K1977" s="12">
        <v>13.4313840598531</v>
      </c>
      <c r="L1977" s="12">
        <v>13.626334085682901</v>
      </c>
      <c r="M1977" s="12">
        <v>15.598456551783899</v>
      </c>
      <c r="N1977" s="12"/>
      <c r="O1977" s="12"/>
    </row>
    <row r="1978" spans="1:15" x14ac:dyDescent="0.3">
      <c r="A1978" s="11" t="str">
        <f t="shared" si="30"/>
        <v>DISTRIBUCION VOLUMEN X CRITERIO (kg ó litros)Bebidas VegetalesNIVEL MEDIO</v>
      </c>
      <c r="B1978" s="11" t="s">
        <v>50</v>
      </c>
      <c r="C1978" s="11" t="s">
        <v>72</v>
      </c>
      <c r="D1978" s="11" t="s">
        <v>167</v>
      </c>
      <c r="E1978" s="12">
        <v>22.698548966846801</v>
      </c>
      <c r="F1978" s="12">
        <v>25.4362469388217</v>
      </c>
      <c r="G1978" s="12">
        <v>18.773227246950199</v>
      </c>
      <c r="H1978" s="12">
        <v>16.8610546868703</v>
      </c>
      <c r="I1978" s="12">
        <v>16.4061061124386</v>
      </c>
      <c r="J1978" s="12">
        <v>14.0962610676222</v>
      </c>
      <c r="K1978" s="12">
        <v>17.156689904563802</v>
      </c>
      <c r="L1978" s="12">
        <v>17.530998492524599</v>
      </c>
      <c r="M1978" s="12">
        <v>15.4735454778546</v>
      </c>
      <c r="N1978" s="12"/>
      <c r="O1978" s="12"/>
    </row>
    <row r="1979" spans="1:15" x14ac:dyDescent="0.3">
      <c r="A1979" s="11" t="str">
        <f t="shared" si="30"/>
        <v>DISTRIBUCION VOLUMEN X CRITERIO (kg ó litros)Bebidas VegetalesNIVEL MEDIO BAJO</v>
      </c>
      <c r="B1979" s="11" t="s">
        <v>50</v>
      </c>
      <c r="C1979" s="11" t="s">
        <v>72</v>
      </c>
      <c r="D1979" s="11" t="s">
        <v>168</v>
      </c>
      <c r="E1979" s="12">
        <v>8.2242007064429608</v>
      </c>
      <c r="F1979" s="12">
        <v>6.4023214811412004</v>
      </c>
      <c r="G1979" s="12">
        <v>8.5261928384128396</v>
      </c>
      <c r="H1979" s="12">
        <v>5.8565267689300597</v>
      </c>
      <c r="I1979" s="12">
        <v>14.289911623099099</v>
      </c>
      <c r="J1979" s="12">
        <v>13.7639467263445</v>
      </c>
      <c r="K1979" s="12">
        <v>11.1147176646285</v>
      </c>
      <c r="L1979" s="12">
        <v>16.7742048807687</v>
      </c>
      <c r="M1979" s="12">
        <v>12.842671316519899</v>
      </c>
      <c r="N1979" s="12"/>
      <c r="O1979" s="12"/>
    </row>
    <row r="1980" spans="1:15" x14ac:dyDescent="0.3">
      <c r="A1980" s="11" t="str">
        <f t="shared" si="30"/>
        <v>DISTRIBUCION VOLUMEN X CRITERIO (kg ó litros)Bebidas VegetalesNIVEL BAJO</v>
      </c>
      <c r="B1980" s="11" t="s">
        <v>50</v>
      </c>
      <c r="C1980" s="11" t="s">
        <v>72</v>
      </c>
      <c r="D1980" s="11" t="s">
        <v>169</v>
      </c>
      <c r="E1980" s="12">
        <v>43.581035411012103</v>
      </c>
      <c r="F1980" s="12">
        <v>41.224783816921303</v>
      </c>
      <c r="G1980" s="12">
        <v>39.088526760690101</v>
      </c>
      <c r="H1980" s="12">
        <v>41.2761171459263</v>
      </c>
      <c r="I1980" s="12">
        <v>42.663138355669197</v>
      </c>
      <c r="J1980" s="12">
        <v>43.686377263988099</v>
      </c>
      <c r="K1980" s="12">
        <v>41.006619988851398</v>
      </c>
      <c r="L1980" s="12">
        <v>37.562014675482601</v>
      </c>
      <c r="M1980" s="12">
        <v>37.651987835970203</v>
      </c>
      <c r="N1980" s="12"/>
      <c r="O1980" s="12"/>
    </row>
    <row r="1981" spans="1:15" x14ac:dyDescent="0.3">
      <c r="A1981" s="11" t="str">
        <f t="shared" si="30"/>
        <v>DISTRIBUCION VOLUMEN X CRITERIO (kg ó litros)Bebidas VegetalesHOMBRE</v>
      </c>
      <c r="B1981" s="11" t="s">
        <v>50</v>
      </c>
      <c r="C1981" s="11" t="s">
        <v>72</v>
      </c>
      <c r="D1981" s="11" t="s">
        <v>170</v>
      </c>
      <c r="E1981" s="12">
        <v>21.602921655146801</v>
      </c>
      <c r="F1981" s="12">
        <v>19.5825578348371</v>
      </c>
      <c r="G1981" s="12">
        <v>25.3017322061676</v>
      </c>
      <c r="H1981" s="12">
        <v>28.313226581119601</v>
      </c>
      <c r="I1981" s="12">
        <v>31.469764391418799</v>
      </c>
      <c r="J1981" s="12">
        <v>31.519335259633099</v>
      </c>
      <c r="K1981" s="12">
        <v>34.821602147732598</v>
      </c>
      <c r="L1981" s="12">
        <v>29.614386749696301</v>
      </c>
      <c r="M1981" s="12">
        <v>33.078542934337101</v>
      </c>
      <c r="N1981" s="12"/>
      <c r="O1981" s="12"/>
    </row>
    <row r="1982" spans="1:15" x14ac:dyDescent="0.3">
      <c r="A1982" s="11" t="str">
        <f t="shared" si="30"/>
        <v>DISTRIBUCION VOLUMEN X CRITERIO (kg ó litros)Bebidas VegetalesMUJER</v>
      </c>
      <c r="B1982" s="11" t="s">
        <v>50</v>
      </c>
      <c r="C1982" s="11" t="s">
        <v>72</v>
      </c>
      <c r="D1982" s="11" t="s">
        <v>171</v>
      </c>
      <c r="E1982" s="12">
        <v>78.397090077752395</v>
      </c>
      <c r="F1982" s="12">
        <v>80.417439577112603</v>
      </c>
      <c r="G1982" s="12">
        <v>74.698272835801106</v>
      </c>
      <c r="H1982" s="12">
        <v>71.686774036494995</v>
      </c>
      <c r="I1982" s="12">
        <v>68.530210453763999</v>
      </c>
      <c r="J1982" s="12">
        <v>68.480668855052301</v>
      </c>
      <c r="K1982" s="12">
        <v>65.178400122165897</v>
      </c>
      <c r="L1982" s="12">
        <v>70.385606988203406</v>
      </c>
      <c r="M1982" s="12">
        <v>66.921458682990604</v>
      </c>
      <c r="N1982" s="12"/>
      <c r="O1982" s="12"/>
    </row>
    <row r="1983" spans="1:15" x14ac:dyDescent="0.3">
      <c r="A1983" s="11" t="str">
        <f t="shared" si="30"/>
        <v>DISTRIBUCION VOLUMEN X CRITERIO (kg ó litros)InfusionesT.ESPAÑA</v>
      </c>
      <c r="B1983" s="11" t="s">
        <v>50</v>
      </c>
      <c r="C1983" s="11" t="s">
        <v>75</v>
      </c>
      <c r="D1983" s="11" t="s">
        <v>142</v>
      </c>
      <c r="E1983" s="12">
        <v>100</v>
      </c>
      <c r="F1983" s="12">
        <v>100</v>
      </c>
      <c r="G1983" s="12">
        <v>100</v>
      </c>
      <c r="H1983" s="12">
        <v>100</v>
      </c>
      <c r="I1983" s="12">
        <v>100</v>
      </c>
      <c r="J1983" s="12">
        <v>100</v>
      </c>
      <c r="K1983" s="12">
        <v>100</v>
      </c>
      <c r="L1983" s="12">
        <v>100</v>
      </c>
      <c r="M1983" s="12">
        <v>100</v>
      </c>
      <c r="N1983" s="12"/>
      <c r="O1983" s="12"/>
    </row>
    <row r="1984" spans="1:15" x14ac:dyDescent="0.3">
      <c r="A1984" s="11" t="str">
        <f t="shared" si="30"/>
        <v>DISTRIBUCION VOLUMEN X CRITERIO (kg ó litros)InfusionesBCN AM</v>
      </c>
      <c r="B1984" s="11" t="s">
        <v>50</v>
      </c>
      <c r="C1984" s="11" t="s">
        <v>75</v>
      </c>
      <c r="D1984" s="11" t="s">
        <v>143</v>
      </c>
      <c r="E1984" s="12">
        <v>6.9092091682344998</v>
      </c>
      <c r="F1984" s="12">
        <v>8.3882212198686705</v>
      </c>
      <c r="G1984" s="12">
        <v>8.9559146533016794</v>
      </c>
      <c r="H1984" s="12">
        <v>9.90096568693283</v>
      </c>
      <c r="I1984" s="12">
        <v>8.9449710206232709</v>
      </c>
      <c r="J1984" s="12">
        <v>9.8843914778929793</v>
      </c>
      <c r="K1984" s="12">
        <v>6.9970495233012802</v>
      </c>
      <c r="L1984" s="12">
        <v>7.9958589703345204</v>
      </c>
      <c r="M1984" s="12">
        <v>10.6554322859481</v>
      </c>
      <c r="N1984" s="12"/>
      <c r="O1984" s="12"/>
    </row>
    <row r="1985" spans="1:15" x14ac:dyDescent="0.3">
      <c r="A1985" s="11" t="str">
        <f t="shared" si="30"/>
        <v>DISTRIBUCION VOLUMEN X CRITERIO (kg ó litros)InfusionesREST.CAT ARAGON</v>
      </c>
      <c r="B1985" s="11" t="s">
        <v>50</v>
      </c>
      <c r="C1985" s="11" t="s">
        <v>75</v>
      </c>
      <c r="D1985" s="11" t="s">
        <v>144</v>
      </c>
      <c r="E1985" s="12">
        <v>12.8176875536971</v>
      </c>
      <c r="F1985" s="12">
        <v>16.7775263576608</v>
      </c>
      <c r="G1985" s="12">
        <v>17.0036480075192</v>
      </c>
      <c r="H1985" s="12">
        <v>13.954417246939499</v>
      </c>
      <c r="I1985" s="12">
        <v>11.0330840535673</v>
      </c>
      <c r="J1985" s="12">
        <v>15.5069946374247</v>
      </c>
      <c r="K1985" s="12">
        <v>17.0950545634498</v>
      </c>
      <c r="L1985" s="12">
        <v>17.768187471497701</v>
      </c>
      <c r="M1985" s="12">
        <v>16.660174088615101</v>
      </c>
      <c r="N1985" s="12"/>
      <c r="O1985" s="12"/>
    </row>
    <row r="1986" spans="1:15" x14ac:dyDescent="0.3">
      <c r="A1986" s="11" t="str">
        <f t="shared" si="30"/>
        <v>DISTRIBUCION VOLUMEN X CRITERIO (kg ó litros)InfusionesLEVANTE</v>
      </c>
      <c r="B1986" s="11" t="s">
        <v>50</v>
      </c>
      <c r="C1986" s="11" t="s">
        <v>75</v>
      </c>
      <c r="D1986" s="11" t="s">
        <v>145</v>
      </c>
      <c r="E1986" s="12">
        <v>16.440521580993899</v>
      </c>
      <c r="F1986" s="12">
        <v>17.1093178784621</v>
      </c>
      <c r="G1986" s="12">
        <v>15.765576453142</v>
      </c>
      <c r="H1986" s="12">
        <v>15.2912574186002</v>
      </c>
      <c r="I1986" s="12">
        <v>15.1483536808088</v>
      </c>
      <c r="J1986" s="12">
        <v>14.972727690404</v>
      </c>
      <c r="K1986" s="12">
        <v>15.4917987267294</v>
      </c>
      <c r="L1986" s="12">
        <v>19.041736226154999</v>
      </c>
      <c r="M1986" s="12">
        <v>15.665009971336399</v>
      </c>
      <c r="N1986" s="12"/>
      <c r="O1986" s="12"/>
    </row>
    <row r="1987" spans="1:15" x14ac:dyDescent="0.3">
      <c r="A1987" s="11" t="str">
        <f t="shared" si="30"/>
        <v>DISTRIBUCION VOLUMEN X CRITERIO (kg ó litros)InfusionesANDALUCIA</v>
      </c>
      <c r="B1987" s="11" t="s">
        <v>50</v>
      </c>
      <c r="C1987" s="11" t="s">
        <v>75</v>
      </c>
      <c r="D1987" s="11" t="s">
        <v>146</v>
      </c>
      <c r="E1987" s="12">
        <v>18.849551977035802</v>
      </c>
      <c r="F1987" s="12">
        <v>17.199558973913899</v>
      </c>
      <c r="G1987" s="12">
        <v>16.990183297298699</v>
      </c>
      <c r="H1987" s="12">
        <v>16.878785468661299</v>
      </c>
      <c r="I1987" s="12">
        <v>17.6837498468573</v>
      </c>
      <c r="J1987" s="12">
        <v>15.524388494915099</v>
      </c>
      <c r="K1987" s="12">
        <v>14.8256693247024</v>
      </c>
      <c r="L1987" s="12">
        <v>14.897466657021701</v>
      </c>
      <c r="M1987" s="12">
        <v>14.750227767721899</v>
      </c>
      <c r="N1987" s="12"/>
      <c r="O1987" s="12"/>
    </row>
    <row r="1988" spans="1:15" x14ac:dyDescent="0.3">
      <c r="A1988" s="11" t="str">
        <f t="shared" ref="A1988:A2051" si="31">B1988&amp;C1988&amp;D1988</f>
        <v>DISTRIBUCION VOLUMEN X CRITERIO (kg ó litros)InfusionesMDD AM</v>
      </c>
      <c r="B1988" s="11" t="s">
        <v>50</v>
      </c>
      <c r="C1988" s="11" t="s">
        <v>75</v>
      </c>
      <c r="D1988" s="11" t="s">
        <v>147</v>
      </c>
      <c r="E1988" s="12">
        <v>15.3556651401541</v>
      </c>
      <c r="F1988" s="12">
        <v>10.774588198194101</v>
      </c>
      <c r="G1988" s="12">
        <v>11.4502368236883</v>
      </c>
      <c r="H1988" s="12">
        <v>12.478561842139801</v>
      </c>
      <c r="I1988" s="12">
        <v>12.765585117955901</v>
      </c>
      <c r="J1988" s="12">
        <v>13.143739105203201</v>
      </c>
      <c r="K1988" s="12">
        <v>12.2347997267927</v>
      </c>
      <c r="L1988" s="12">
        <v>12.0894466827769</v>
      </c>
      <c r="M1988" s="12">
        <v>11.457754097889101</v>
      </c>
      <c r="N1988" s="12"/>
      <c r="O1988" s="12"/>
    </row>
    <row r="1989" spans="1:15" x14ac:dyDescent="0.3">
      <c r="A1989" s="11" t="str">
        <f t="shared" si="31"/>
        <v>DISTRIBUCION VOLUMEN X CRITERIO (kg ó litros)InfusionesRTO CENTRO</v>
      </c>
      <c r="B1989" s="11" t="s">
        <v>50</v>
      </c>
      <c r="C1989" s="11" t="s">
        <v>75</v>
      </c>
      <c r="D1989" s="11" t="s">
        <v>148</v>
      </c>
      <c r="E1989" s="12">
        <v>4.5966933977727997</v>
      </c>
      <c r="F1989" s="12">
        <v>5.2357241068676199</v>
      </c>
      <c r="G1989" s="12">
        <v>5.7612815424532098</v>
      </c>
      <c r="H1989" s="12">
        <v>6.3579717592309803</v>
      </c>
      <c r="I1989" s="12">
        <v>6.4584862125586904</v>
      </c>
      <c r="J1989" s="12">
        <v>6.1658635423179398</v>
      </c>
      <c r="K1989" s="12">
        <v>7.6100741353195804</v>
      </c>
      <c r="L1989" s="12">
        <v>6.6077949520088604</v>
      </c>
      <c r="M1989" s="12">
        <v>6.1287502132819496</v>
      </c>
      <c r="N1989" s="12"/>
      <c r="O1989" s="12"/>
    </row>
    <row r="1990" spans="1:15" x14ac:dyDescent="0.3">
      <c r="A1990" s="11" t="str">
        <f t="shared" si="31"/>
        <v>DISTRIBUCION VOLUMEN X CRITERIO (kg ó litros)InfusionesNORTE-CENTRO</v>
      </c>
      <c r="B1990" s="11" t="s">
        <v>50</v>
      </c>
      <c r="C1990" s="11" t="s">
        <v>75</v>
      </c>
      <c r="D1990" s="11" t="s">
        <v>149</v>
      </c>
      <c r="E1990" s="12">
        <v>11.5928361764934</v>
      </c>
      <c r="F1990" s="12">
        <v>11.4601119066383</v>
      </c>
      <c r="G1990" s="12">
        <v>9.8574185952039297</v>
      </c>
      <c r="H1990" s="12">
        <v>9.5405286612883007</v>
      </c>
      <c r="I1990" s="12">
        <v>11.641112503411</v>
      </c>
      <c r="J1990" s="12">
        <v>10.512840986317499</v>
      </c>
      <c r="K1990" s="12">
        <v>11.046345262511201</v>
      </c>
      <c r="L1990" s="12">
        <v>8.8093110513198205</v>
      </c>
      <c r="M1990" s="12">
        <v>7.8960009520663501</v>
      </c>
      <c r="N1990" s="12"/>
      <c r="O1990" s="12"/>
    </row>
    <row r="1991" spans="1:15" x14ac:dyDescent="0.3">
      <c r="A1991" s="11" t="str">
        <f t="shared" si="31"/>
        <v>DISTRIBUCION VOLUMEN X CRITERIO (kg ó litros)InfusionesNOROESTE</v>
      </c>
      <c r="B1991" s="11" t="s">
        <v>50</v>
      </c>
      <c r="C1991" s="11" t="s">
        <v>75</v>
      </c>
      <c r="D1991" s="11" t="s">
        <v>150</v>
      </c>
      <c r="E1991" s="12">
        <v>13.437845285752401</v>
      </c>
      <c r="F1991" s="12">
        <v>13.0549692296955</v>
      </c>
      <c r="G1991" s="12">
        <v>14.215759104957799</v>
      </c>
      <c r="H1991" s="12">
        <v>15.597520578089</v>
      </c>
      <c r="I1991" s="12">
        <v>16.324658931160201</v>
      </c>
      <c r="J1991" s="12">
        <v>14.2890555596829</v>
      </c>
      <c r="K1991" s="12">
        <v>14.6992205308414</v>
      </c>
      <c r="L1991" s="12">
        <v>12.7902077920523</v>
      </c>
      <c r="M1991" s="12">
        <v>16.786662157954201</v>
      </c>
      <c r="N1991" s="12"/>
      <c r="O1991" s="12"/>
    </row>
    <row r="1992" spans="1:15" x14ac:dyDescent="0.3">
      <c r="A1992" s="11" t="str">
        <f t="shared" si="31"/>
        <v>DISTRIBUCION VOLUMEN X CRITERIO (kg ó litros)Infusiones&lt;2MIL</v>
      </c>
      <c r="B1992" s="11" t="s">
        <v>50</v>
      </c>
      <c r="C1992" s="11" t="s">
        <v>75</v>
      </c>
      <c r="D1992" s="11" t="s">
        <v>151</v>
      </c>
      <c r="E1992" s="12">
        <v>4.6925571708570697</v>
      </c>
      <c r="F1992" s="12">
        <v>3.9491690268280202</v>
      </c>
      <c r="G1992" s="12">
        <v>3.8105954168479901</v>
      </c>
      <c r="H1992" s="12">
        <v>5.7530345416718998</v>
      </c>
      <c r="I1992" s="12">
        <v>4.82528943337367</v>
      </c>
      <c r="J1992" s="12">
        <v>4.6692544699083101</v>
      </c>
      <c r="K1992" s="12">
        <v>6.7717729007850798</v>
      </c>
      <c r="L1992" s="12">
        <v>6.92435210870247</v>
      </c>
      <c r="M1992" s="12">
        <v>7.1024852973319801</v>
      </c>
      <c r="N1992" s="12"/>
      <c r="O1992" s="12"/>
    </row>
    <row r="1993" spans="1:15" x14ac:dyDescent="0.3">
      <c r="A1993" s="11" t="str">
        <f t="shared" si="31"/>
        <v>DISTRIBUCION VOLUMEN X CRITERIO (kg ó litros)Infusiones2-5MIL</v>
      </c>
      <c r="B1993" s="11" t="s">
        <v>50</v>
      </c>
      <c r="C1993" s="11" t="s">
        <v>75</v>
      </c>
      <c r="D1993" s="11" t="s">
        <v>152</v>
      </c>
      <c r="E1993" s="12">
        <v>3.04736311006222</v>
      </c>
      <c r="F1993" s="12">
        <v>5.5983273340107296</v>
      </c>
      <c r="G1993" s="12">
        <v>4.1246511598787796</v>
      </c>
      <c r="H1993" s="12">
        <v>3.55134402500883</v>
      </c>
      <c r="I1993" s="12">
        <v>3.4495268473982001</v>
      </c>
      <c r="J1993" s="12">
        <v>3.1030993316425599</v>
      </c>
      <c r="K1993" s="12">
        <v>3.4211760500369701</v>
      </c>
      <c r="L1993" s="12">
        <v>2.4135067018232301</v>
      </c>
      <c r="M1993" s="12">
        <v>3.2730715029689299</v>
      </c>
      <c r="N1993" s="12"/>
      <c r="O1993" s="12"/>
    </row>
    <row r="1994" spans="1:15" x14ac:dyDescent="0.3">
      <c r="A1994" s="11" t="str">
        <f t="shared" si="31"/>
        <v>DISTRIBUCION VOLUMEN X CRITERIO (kg ó litros)Infusiones5-10MIL</v>
      </c>
      <c r="B1994" s="11" t="s">
        <v>50</v>
      </c>
      <c r="C1994" s="11" t="s">
        <v>75</v>
      </c>
      <c r="D1994" s="11" t="s">
        <v>153</v>
      </c>
      <c r="E1994" s="12">
        <v>5.9314200562884496</v>
      </c>
      <c r="F1994" s="12">
        <v>4.2079710580236602</v>
      </c>
      <c r="G1994" s="12">
        <v>5.1756569343134498</v>
      </c>
      <c r="H1994" s="12">
        <v>5.6226262888169298</v>
      </c>
      <c r="I1994" s="12">
        <v>4.20623453818183</v>
      </c>
      <c r="J1994" s="12">
        <v>5.0206940158852502</v>
      </c>
      <c r="K1994" s="12">
        <v>5.4215004583561397</v>
      </c>
      <c r="L1994" s="12">
        <v>5.7747877459588803</v>
      </c>
      <c r="M1994" s="12">
        <v>6.9489326886435299</v>
      </c>
      <c r="N1994" s="12"/>
      <c r="O1994" s="12"/>
    </row>
    <row r="1995" spans="1:15" x14ac:dyDescent="0.3">
      <c r="A1995" s="11" t="str">
        <f t="shared" si="31"/>
        <v>DISTRIBUCION VOLUMEN X CRITERIO (kg ó litros)Infusiones10-30MIL</v>
      </c>
      <c r="B1995" s="11" t="s">
        <v>50</v>
      </c>
      <c r="C1995" s="11" t="s">
        <v>75</v>
      </c>
      <c r="D1995" s="11" t="s">
        <v>154</v>
      </c>
      <c r="E1995" s="12">
        <v>21.003792530613001</v>
      </c>
      <c r="F1995" s="12">
        <v>21.473636444812499</v>
      </c>
      <c r="G1995" s="12">
        <v>26.309459408913</v>
      </c>
      <c r="H1995" s="12">
        <v>22.0219792626099</v>
      </c>
      <c r="I1995" s="12">
        <v>21.246519864639701</v>
      </c>
      <c r="J1995" s="12">
        <v>20.680213977125799</v>
      </c>
      <c r="K1995" s="12">
        <v>24.265876811835</v>
      </c>
      <c r="L1995" s="12">
        <v>25.064636578718201</v>
      </c>
      <c r="M1995" s="12">
        <v>20.481447932551099</v>
      </c>
      <c r="N1995" s="12"/>
      <c r="O1995" s="12"/>
    </row>
    <row r="1996" spans="1:15" x14ac:dyDescent="0.3">
      <c r="A1996" s="11" t="str">
        <f t="shared" si="31"/>
        <v>DISTRIBUCION VOLUMEN X CRITERIO (kg ó litros)Infusiones30-100MIL</v>
      </c>
      <c r="B1996" s="11" t="s">
        <v>50</v>
      </c>
      <c r="C1996" s="11" t="s">
        <v>75</v>
      </c>
      <c r="D1996" s="11" t="s">
        <v>155</v>
      </c>
      <c r="E1996" s="12">
        <v>24.524425713239999</v>
      </c>
      <c r="F1996" s="12">
        <v>24.284454465367201</v>
      </c>
      <c r="G1996" s="12">
        <v>20.672246309157099</v>
      </c>
      <c r="H1996" s="12">
        <v>19.4820654828968</v>
      </c>
      <c r="I1996" s="12">
        <v>22.541322494055699</v>
      </c>
      <c r="J1996" s="12">
        <v>23.548390900043</v>
      </c>
      <c r="K1996" s="12">
        <v>21.136932755328399</v>
      </c>
      <c r="L1996" s="12">
        <v>21.475290791166501</v>
      </c>
      <c r="M1996" s="12">
        <v>19.302094005497899</v>
      </c>
      <c r="N1996" s="12"/>
      <c r="O1996" s="12"/>
    </row>
    <row r="1997" spans="1:15" x14ac:dyDescent="0.3">
      <c r="A1997" s="11" t="str">
        <f t="shared" si="31"/>
        <v>DISTRIBUCION VOLUMEN X CRITERIO (kg ó litros)Infusiones100-200MIL</v>
      </c>
      <c r="B1997" s="11" t="s">
        <v>50</v>
      </c>
      <c r="C1997" s="11" t="s">
        <v>75</v>
      </c>
      <c r="D1997" s="11" t="s">
        <v>156</v>
      </c>
      <c r="E1997" s="12">
        <v>7.9190787455671598</v>
      </c>
      <c r="F1997" s="12">
        <v>7.8309144945406599</v>
      </c>
      <c r="G1997" s="12">
        <v>8.8591812679403592</v>
      </c>
      <c r="H1997" s="12">
        <v>10.2351051096537</v>
      </c>
      <c r="I1997" s="12">
        <v>9.7968890942619602</v>
      </c>
      <c r="J1997" s="12">
        <v>10.419341670549301</v>
      </c>
      <c r="K1997" s="12">
        <v>8.0406158392473408</v>
      </c>
      <c r="L1997" s="12">
        <v>9.3074674024063793</v>
      </c>
      <c r="M1997" s="12">
        <v>10.7126707997057</v>
      </c>
      <c r="N1997" s="12"/>
      <c r="O1997" s="12"/>
    </row>
    <row r="1998" spans="1:15" x14ac:dyDescent="0.3">
      <c r="A1998" s="11" t="str">
        <f t="shared" si="31"/>
        <v>DISTRIBUCION VOLUMEN X CRITERIO (kg ó litros)Infusiones200-500MIL</v>
      </c>
      <c r="B1998" s="11" t="s">
        <v>50</v>
      </c>
      <c r="C1998" s="11" t="s">
        <v>75</v>
      </c>
      <c r="D1998" s="11" t="s">
        <v>157</v>
      </c>
      <c r="E1998" s="12">
        <v>14.3529881070111</v>
      </c>
      <c r="F1998" s="12">
        <v>15.5003878464242</v>
      </c>
      <c r="G1998" s="12">
        <v>13.401688271915701</v>
      </c>
      <c r="H1998" s="12">
        <v>15.2617870243353</v>
      </c>
      <c r="I1998" s="12">
        <v>17.088120170112099</v>
      </c>
      <c r="J1998" s="12">
        <v>15.802335695094801</v>
      </c>
      <c r="K1998" s="12">
        <v>14.852443049469199</v>
      </c>
      <c r="L1998" s="12">
        <v>12.391141120611399</v>
      </c>
      <c r="M1998" s="12">
        <v>15.4338851704719</v>
      </c>
      <c r="N1998" s="12"/>
      <c r="O1998" s="12"/>
    </row>
    <row r="1999" spans="1:15" x14ac:dyDescent="0.3">
      <c r="A1999" s="11" t="str">
        <f t="shared" si="31"/>
        <v>DISTRIBUCION VOLUMEN X CRITERIO (kg ó litros)Infusiones&gt;500MIL</v>
      </c>
      <c r="B1999" s="11" t="s">
        <v>50</v>
      </c>
      <c r="C1999" s="11" t="s">
        <v>75</v>
      </c>
      <c r="D1999" s="11" t="s">
        <v>158</v>
      </c>
      <c r="E1999" s="12">
        <v>18.528386683481699</v>
      </c>
      <c r="F1999" s="12">
        <v>17.155154473569201</v>
      </c>
      <c r="G1999" s="12">
        <v>17.646538610813799</v>
      </c>
      <c r="H1999" s="12">
        <v>18.072058695946001</v>
      </c>
      <c r="I1999" s="12">
        <v>16.846098422135999</v>
      </c>
      <c r="J1999" s="12">
        <v>16.7566617051957</v>
      </c>
      <c r="K1999" s="12">
        <v>16.089687627115701</v>
      </c>
      <c r="L1999" s="12">
        <v>16.648827052805501</v>
      </c>
      <c r="M1999" s="12">
        <v>16.745432048975001</v>
      </c>
      <c r="N1999" s="12"/>
      <c r="O1999" s="12"/>
    </row>
    <row r="2000" spans="1:15" x14ac:dyDescent="0.3">
      <c r="A2000" s="11" t="str">
        <f t="shared" si="31"/>
        <v>DISTRIBUCION VOLUMEN X CRITERIO (kg ó litros)InfusionesDE 15 A 19 AÑOS</v>
      </c>
      <c r="B2000" s="11" t="s">
        <v>50</v>
      </c>
      <c r="C2000" s="11" t="s">
        <v>75</v>
      </c>
      <c r="D2000" s="11" t="s">
        <v>159</v>
      </c>
      <c r="E2000" s="12" t="s">
        <v>134</v>
      </c>
      <c r="F2000" s="12">
        <v>0.851682717812282</v>
      </c>
      <c r="G2000" s="12">
        <v>0.49890215004799998</v>
      </c>
      <c r="H2000" s="12">
        <v>0.22107273159058299</v>
      </c>
      <c r="I2000" s="12">
        <v>0.70851613406516101</v>
      </c>
      <c r="J2000" s="12">
        <v>1.6363436922309</v>
      </c>
      <c r="K2000" s="12">
        <v>0.25349916751545498</v>
      </c>
      <c r="L2000" s="12" t="s">
        <v>134</v>
      </c>
      <c r="M2000" s="12">
        <v>1.3407907679237001</v>
      </c>
      <c r="N2000" s="12"/>
      <c r="O2000" s="12"/>
    </row>
    <row r="2001" spans="1:15" x14ac:dyDescent="0.3">
      <c r="A2001" s="11" t="str">
        <f t="shared" si="31"/>
        <v>DISTRIBUCION VOLUMEN X CRITERIO (kg ó litros)InfusionesDE 20 A 24 AÑOS</v>
      </c>
      <c r="B2001" s="11" t="s">
        <v>50</v>
      </c>
      <c r="C2001" s="11" t="s">
        <v>75</v>
      </c>
      <c r="D2001" s="11" t="s">
        <v>160</v>
      </c>
      <c r="E2001" s="12">
        <v>2.4217910057432701</v>
      </c>
      <c r="F2001" s="12">
        <v>2.0786098099898198</v>
      </c>
      <c r="G2001" s="12">
        <v>1.6039725547149299</v>
      </c>
      <c r="H2001" s="12">
        <v>2.17891321461367</v>
      </c>
      <c r="I2001" s="12">
        <v>1.45907415493987</v>
      </c>
      <c r="J2001" s="12">
        <v>2.4850621792717602</v>
      </c>
      <c r="K2001" s="12">
        <v>0.71418996933239998</v>
      </c>
      <c r="L2001" s="12">
        <v>1.85579826190196</v>
      </c>
      <c r="M2001" s="12">
        <v>2.13199530263286</v>
      </c>
      <c r="N2001" s="12"/>
      <c r="O2001" s="12"/>
    </row>
    <row r="2002" spans="1:15" x14ac:dyDescent="0.3">
      <c r="A2002" s="11" t="str">
        <f t="shared" si="31"/>
        <v>DISTRIBUCION VOLUMEN X CRITERIO (kg ó litros)InfusionesDE 25 A 34 AÑOS</v>
      </c>
      <c r="B2002" s="11" t="s">
        <v>50</v>
      </c>
      <c r="C2002" s="11" t="s">
        <v>75</v>
      </c>
      <c r="D2002" s="11" t="s">
        <v>161</v>
      </c>
      <c r="E2002" s="12">
        <v>10.478705727463501</v>
      </c>
      <c r="F2002" s="12">
        <v>7.3337373645198598</v>
      </c>
      <c r="G2002" s="12">
        <v>7.6629582821945599</v>
      </c>
      <c r="H2002" s="12">
        <v>5.7682834185705598</v>
      </c>
      <c r="I2002" s="12">
        <v>6.1543016834957101</v>
      </c>
      <c r="J2002" s="12">
        <v>5.0759063347918696</v>
      </c>
      <c r="K2002" s="12">
        <v>5.9402180478081297</v>
      </c>
      <c r="L2002" s="12">
        <v>6.0589221751693101</v>
      </c>
      <c r="M2002" s="12">
        <v>5.0135383651915797</v>
      </c>
      <c r="N2002" s="12"/>
      <c r="O2002" s="12"/>
    </row>
    <row r="2003" spans="1:15" x14ac:dyDescent="0.3">
      <c r="A2003" s="11" t="str">
        <f t="shared" si="31"/>
        <v>DISTRIBUCION VOLUMEN X CRITERIO (kg ó litros)InfusionesDE 35 A 49 AÑOS</v>
      </c>
      <c r="B2003" s="11" t="s">
        <v>50</v>
      </c>
      <c r="C2003" s="11" t="s">
        <v>75</v>
      </c>
      <c r="D2003" s="11" t="s">
        <v>162</v>
      </c>
      <c r="E2003" s="12">
        <v>23.700896946168299</v>
      </c>
      <c r="F2003" s="12">
        <v>26.032493215489801</v>
      </c>
      <c r="G2003" s="12">
        <v>24.493401545643199</v>
      </c>
      <c r="H2003" s="12">
        <v>26.125287494757401</v>
      </c>
      <c r="I2003" s="12">
        <v>23.383986669639899</v>
      </c>
      <c r="J2003" s="12">
        <v>26.388133692132101</v>
      </c>
      <c r="K2003" s="12">
        <v>23.8518764736375</v>
      </c>
      <c r="L2003" s="12">
        <v>23.6216092135735</v>
      </c>
      <c r="M2003" s="12">
        <v>23.435645113926999</v>
      </c>
      <c r="N2003" s="12"/>
      <c r="O2003" s="12"/>
    </row>
    <row r="2004" spans="1:15" x14ac:dyDescent="0.3">
      <c r="A2004" s="11" t="str">
        <f t="shared" si="31"/>
        <v>DISTRIBUCION VOLUMEN X CRITERIO (kg ó litros)InfusionesDE 50 A 59 AÑOS</v>
      </c>
      <c r="B2004" s="11" t="s">
        <v>50</v>
      </c>
      <c r="C2004" s="11" t="s">
        <v>75</v>
      </c>
      <c r="D2004" s="11" t="s">
        <v>163</v>
      </c>
      <c r="E2004" s="12">
        <v>29.904142739868099</v>
      </c>
      <c r="F2004" s="12">
        <v>27.578158332327899</v>
      </c>
      <c r="G2004" s="12">
        <v>25.350778526472599</v>
      </c>
      <c r="H2004" s="12">
        <v>26.858939200949099</v>
      </c>
      <c r="I2004" s="12">
        <v>28.406380368946401</v>
      </c>
      <c r="J2004" s="12">
        <v>28.040866114457899</v>
      </c>
      <c r="K2004" s="12">
        <v>27.8294806339328</v>
      </c>
      <c r="L2004" s="12">
        <v>28.765215933840398</v>
      </c>
      <c r="M2004" s="12">
        <v>27.733630610599299</v>
      </c>
      <c r="N2004" s="12"/>
      <c r="O2004" s="12"/>
    </row>
    <row r="2005" spans="1:15" x14ac:dyDescent="0.3">
      <c r="A2005" s="11" t="str">
        <f t="shared" si="31"/>
        <v>DISTRIBUCION VOLUMEN X CRITERIO (kg ó litros)InfusionesDE 60 A 75 AÑOS</v>
      </c>
      <c r="B2005" s="11" t="s">
        <v>50</v>
      </c>
      <c r="C2005" s="11" t="s">
        <v>75</v>
      </c>
      <c r="D2005" s="11" t="s">
        <v>164</v>
      </c>
      <c r="E2005" s="12">
        <v>33.4944748823021</v>
      </c>
      <c r="F2005" s="12">
        <v>36.1253309012478</v>
      </c>
      <c r="G2005" s="12">
        <v>40.390003534504601</v>
      </c>
      <c r="H2005" s="12">
        <v>38.847503465485403</v>
      </c>
      <c r="I2005" s="12">
        <v>39.887735921798601</v>
      </c>
      <c r="J2005" s="12">
        <v>36.373691891206803</v>
      </c>
      <c r="K2005" s="12">
        <v>41.410751202067601</v>
      </c>
      <c r="L2005" s="12">
        <v>39.698466239509997</v>
      </c>
      <c r="M2005" s="12">
        <v>40.3444183484132</v>
      </c>
      <c r="N2005" s="12"/>
      <c r="O2005" s="12"/>
    </row>
    <row r="2006" spans="1:15" x14ac:dyDescent="0.3">
      <c r="A2006" s="11" t="str">
        <f t="shared" si="31"/>
        <v>DISTRIBUCION VOLUMEN X CRITERIO (kg ó litros)InfusionesNIVEL ALTO</v>
      </c>
      <c r="B2006" s="11" t="s">
        <v>50</v>
      </c>
      <c r="C2006" s="11" t="s">
        <v>75</v>
      </c>
      <c r="D2006" s="11" t="s">
        <v>165</v>
      </c>
      <c r="E2006" s="12">
        <v>23.254667393523</v>
      </c>
      <c r="F2006" s="12">
        <v>21.845206072091202</v>
      </c>
      <c r="G2006" s="12">
        <v>22.885511892095501</v>
      </c>
      <c r="H2006" s="12">
        <v>24.641985931138599</v>
      </c>
      <c r="I2006" s="12">
        <v>24.693044702121799</v>
      </c>
      <c r="J2006" s="12">
        <v>24.092621521811498</v>
      </c>
      <c r="K2006" s="12">
        <v>25.149607246800201</v>
      </c>
      <c r="L2006" s="12">
        <v>26.8283063983585</v>
      </c>
      <c r="M2006" s="12">
        <v>20.140517988752801</v>
      </c>
      <c r="N2006" s="12"/>
      <c r="O2006" s="12"/>
    </row>
    <row r="2007" spans="1:15" x14ac:dyDescent="0.3">
      <c r="A2007" s="11" t="str">
        <f t="shared" si="31"/>
        <v>DISTRIBUCION VOLUMEN X CRITERIO (kg ó litros)InfusionesNIVEL MEDIO ALTO</v>
      </c>
      <c r="B2007" s="11" t="s">
        <v>50</v>
      </c>
      <c r="C2007" s="11" t="s">
        <v>75</v>
      </c>
      <c r="D2007" s="11" t="s">
        <v>166</v>
      </c>
      <c r="E2007" s="12">
        <v>15.8011329298122</v>
      </c>
      <c r="F2007" s="12">
        <v>16.192721069248101</v>
      </c>
      <c r="G2007" s="12">
        <v>14.2741910344565</v>
      </c>
      <c r="H2007" s="12">
        <v>13.5028415799362</v>
      </c>
      <c r="I2007" s="12">
        <v>14.209548163844699</v>
      </c>
      <c r="J2007" s="12">
        <v>13.3403092857451</v>
      </c>
      <c r="K2007" s="12">
        <v>14.9080184876393</v>
      </c>
      <c r="L2007" s="12">
        <v>14.277265565176</v>
      </c>
      <c r="M2007" s="12">
        <v>12.2729438333761</v>
      </c>
      <c r="N2007" s="12"/>
      <c r="O2007" s="12"/>
    </row>
    <row r="2008" spans="1:15" x14ac:dyDescent="0.3">
      <c r="A2008" s="11" t="str">
        <f t="shared" si="31"/>
        <v>DISTRIBUCION VOLUMEN X CRITERIO (kg ó litros)InfusionesNIVEL MEDIO</v>
      </c>
      <c r="B2008" s="11" t="s">
        <v>50</v>
      </c>
      <c r="C2008" s="11" t="s">
        <v>75</v>
      </c>
      <c r="D2008" s="11" t="s">
        <v>167</v>
      </c>
      <c r="E2008" s="12">
        <v>22.320812126090502</v>
      </c>
      <c r="F2008" s="12">
        <v>25.2231169229558</v>
      </c>
      <c r="G2008" s="12">
        <v>25.432630986841499</v>
      </c>
      <c r="H2008" s="12">
        <v>21.554872108648699</v>
      </c>
      <c r="I2008" s="12">
        <v>20.174340549440998</v>
      </c>
      <c r="J2008" s="12">
        <v>24.5675326114158</v>
      </c>
      <c r="K2008" s="12">
        <v>22.707856081846302</v>
      </c>
      <c r="L2008" s="12">
        <v>20.856051312595898</v>
      </c>
      <c r="M2008" s="12">
        <v>24.676006463179899</v>
      </c>
      <c r="N2008" s="12"/>
      <c r="O2008" s="12"/>
    </row>
    <row r="2009" spans="1:15" x14ac:dyDescent="0.3">
      <c r="A2009" s="11" t="str">
        <f t="shared" si="31"/>
        <v>DISTRIBUCION VOLUMEN X CRITERIO (kg ó litros)InfusionesNIVEL MEDIO BAJO</v>
      </c>
      <c r="B2009" s="11" t="s">
        <v>50</v>
      </c>
      <c r="C2009" s="11" t="s">
        <v>75</v>
      </c>
      <c r="D2009" s="11" t="s">
        <v>168</v>
      </c>
      <c r="E2009" s="12">
        <v>12.4696380588477</v>
      </c>
      <c r="F2009" s="12">
        <v>12.4961102486205</v>
      </c>
      <c r="G2009" s="12">
        <v>16.569241580306301</v>
      </c>
      <c r="H2009" s="12">
        <v>14.876098242599801</v>
      </c>
      <c r="I2009" s="12">
        <v>14.4594793276858</v>
      </c>
      <c r="J2009" s="12">
        <v>12.108450769301401</v>
      </c>
      <c r="K2009" s="12">
        <v>14.354103638308899</v>
      </c>
      <c r="L2009" s="12">
        <v>13.234968013126499</v>
      </c>
      <c r="M2009" s="12">
        <v>14.143399148639499</v>
      </c>
      <c r="N2009" s="12"/>
      <c r="O2009" s="12"/>
    </row>
    <row r="2010" spans="1:15" x14ac:dyDescent="0.3">
      <c r="A2010" s="11" t="str">
        <f t="shared" si="31"/>
        <v>DISTRIBUCION VOLUMEN X CRITERIO (kg ó litros)InfusionesNIVEL BAJO</v>
      </c>
      <c r="B2010" s="11" t="s">
        <v>50</v>
      </c>
      <c r="C2010" s="11" t="s">
        <v>75</v>
      </c>
      <c r="D2010" s="11" t="s">
        <v>169</v>
      </c>
      <c r="E2010" s="12">
        <v>26.153755627960798</v>
      </c>
      <c r="F2010" s="12">
        <v>24.242858502688499</v>
      </c>
      <c r="G2010" s="12">
        <v>20.8384371145209</v>
      </c>
      <c r="H2010" s="12">
        <v>25.424211230497999</v>
      </c>
      <c r="I2010" s="12">
        <v>26.463588639561099</v>
      </c>
      <c r="J2010" s="12">
        <v>25.891088073355601</v>
      </c>
      <c r="K2010" s="12">
        <v>22.880428794621999</v>
      </c>
      <c r="L2010" s="12">
        <v>24.803420706723699</v>
      </c>
      <c r="M2010" s="12">
        <v>28.7671475287014</v>
      </c>
      <c r="N2010" s="12"/>
      <c r="O2010" s="12"/>
    </row>
    <row r="2011" spans="1:15" x14ac:dyDescent="0.3">
      <c r="A2011" s="11" t="str">
        <f t="shared" si="31"/>
        <v>DISTRIBUCION VOLUMEN X CRITERIO (kg ó litros)InfusionesHOMBRE</v>
      </c>
      <c r="B2011" s="11" t="s">
        <v>50</v>
      </c>
      <c r="C2011" s="11" t="s">
        <v>75</v>
      </c>
      <c r="D2011" s="11" t="s">
        <v>170</v>
      </c>
      <c r="E2011" s="12">
        <v>46.871531292155403</v>
      </c>
      <c r="F2011" s="12">
        <v>41.284541031441201</v>
      </c>
      <c r="G2011" s="12">
        <v>44.600435521276502</v>
      </c>
      <c r="H2011" s="12">
        <v>44.179111765633401</v>
      </c>
      <c r="I2011" s="12">
        <v>44.216115686069401</v>
      </c>
      <c r="J2011" s="12">
        <v>40.485142811918699</v>
      </c>
      <c r="K2011" s="12">
        <v>44.275422680272698</v>
      </c>
      <c r="L2011" s="12">
        <v>46.105630911524599</v>
      </c>
      <c r="M2011" s="12">
        <v>48.744060213256397</v>
      </c>
      <c r="N2011" s="12"/>
      <c r="O2011" s="12"/>
    </row>
    <row r="2012" spans="1:15" x14ac:dyDescent="0.3">
      <c r="A2012" s="11" t="str">
        <f t="shared" si="31"/>
        <v>DISTRIBUCION VOLUMEN X CRITERIO (kg ó litros)InfusionesMUJER</v>
      </c>
      <c r="B2012" s="11" t="s">
        <v>50</v>
      </c>
      <c r="C2012" s="11" t="s">
        <v>75</v>
      </c>
      <c r="D2012" s="11" t="s">
        <v>171</v>
      </c>
      <c r="E2012" s="12">
        <v>53.128484242614697</v>
      </c>
      <c r="F2012" s="12">
        <v>58.7154784075178</v>
      </c>
      <c r="G2012" s="12">
        <v>55.399582593983197</v>
      </c>
      <c r="H2012" s="12">
        <v>55.820896896248598</v>
      </c>
      <c r="I2012" s="12">
        <v>55.783884353210603</v>
      </c>
      <c r="J2012" s="12">
        <v>59.514860895670303</v>
      </c>
      <c r="K2012" s="12">
        <v>55.724591153918198</v>
      </c>
      <c r="L2012" s="12">
        <v>53.894377601751899</v>
      </c>
      <c r="M2012" s="12">
        <v>51.255956497956703</v>
      </c>
      <c r="N2012" s="12"/>
      <c r="O2012" s="12"/>
    </row>
    <row r="2013" spans="1:15" x14ac:dyDescent="0.3">
      <c r="A2013" s="11" t="str">
        <f t="shared" si="31"/>
        <v>DISTRIBUCION VOLUMEN X CRITERIO (kg ó litros)Resto Bebidas CalienteT.ESPAÑA</v>
      </c>
      <c r="B2013" s="11" t="s">
        <v>50</v>
      </c>
      <c r="C2013" s="11" t="s">
        <v>78</v>
      </c>
      <c r="D2013" s="11" t="s">
        <v>142</v>
      </c>
      <c r="E2013" s="12">
        <v>100</v>
      </c>
      <c r="F2013" s="12">
        <v>100</v>
      </c>
      <c r="G2013" s="12">
        <v>100</v>
      </c>
      <c r="H2013" s="12">
        <v>100</v>
      </c>
      <c r="I2013" s="12">
        <v>100</v>
      </c>
      <c r="J2013" s="12">
        <v>100</v>
      </c>
      <c r="K2013" s="12">
        <v>100</v>
      </c>
      <c r="L2013" s="12">
        <v>100</v>
      </c>
      <c r="M2013" s="12">
        <v>100</v>
      </c>
      <c r="N2013" s="12"/>
      <c r="O2013" s="12"/>
    </row>
    <row r="2014" spans="1:15" x14ac:dyDescent="0.3">
      <c r="A2014" s="11" t="str">
        <f t="shared" si="31"/>
        <v>DISTRIBUCION VOLUMEN X CRITERIO (kg ó litros)Resto Bebidas CalienteBCN AM</v>
      </c>
      <c r="B2014" s="11" t="s">
        <v>50</v>
      </c>
      <c r="C2014" s="11" t="s">
        <v>78</v>
      </c>
      <c r="D2014" s="11" t="s">
        <v>143</v>
      </c>
      <c r="E2014" s="12">
        <v>8.9016076954080994</v>
      </c>
      <c r="F2014" s="12">
        <v>9.7587255441289695</v>
      </c>
      <c r="G2014" s="12">
        <v>9.48914552043375</v>
      </c>
      <c r="H2014" s="12">
        <v>8.9224067174036605</v>
      </c>
      <c r="I2014" s="12">
        <v>11.365326510634199</v>
      </c>
      <c r="J2014" s="12">
        <v>11.092308495424399</v>
      </c>
      <c r="K2014" s="12">
        <v>8.1578088267715003</v>
      </c>
      <c r="L2014" s="12">
        <v>8.5754557102208793</v>
      </c>
      <c r="M2014" s="12">
        <v>7.4015251995713198</v>
      </c>
      <c r="N2014" s="12"/>
      <c r="O2014" s="12"/>
    </row>
    <row r="2015" spans="1:15" x14ac:dyDescent="0.3">
      <c r="A2015" s="11" t="str">
        <f t="shared" si="31"/>
        <v>DISTRIBUCION VOLUMEN X CRITERIO (kg ó litros)Resto Bebidas CalienteREST.CAT ARAGON</v>
      </c>
      <c r="B2015" s="11" t="s">
        <v>50</v>
      </c>
      <c r="C2015" s="11" t="s">
        <v>78</v>
      </c>
      <c r="D2015" s="11" t="s">
        <v>144</v>
      </c>
      <c r="E2015" s="12">
        <v>9.3694588917223403</v>
      </c>
      <c r="F2015" s="12">
        <v>13.4999483452573</v>
      </c>
      <c r="G2015" s="12">
        <v>15.6668146575298</v>
      </c>
      <c r="H2015" s="12">
        <v>17.837020811923299</v>
      </c>
      <c r="I2015" s="12">
        <v>11.822909963693901</v>
      </c>
      <c r="J2015" s="12">
        <v>17.6100609792474</v>
      </c>
      <c r="K2015" s="12">
        <v>12.397294085712399</v>
      </c>
      <c r="L2015" s="12">
        <v>15.100487689525499</v>
      </c>
      <c r="M2015" s="12">
        <v>10.7265529736381</v>
      </c>
      <c r="N2015" s="12"/>
      <c r="O2015" s="12"/>
    </row>
    <row r="2016" spans="1:15" x14ac:dyDescent="0.3">
      <c r="A2016" s="11" t="str">
        <f t="shared" si="31"/>
        <v>DISTRIBUCION VOLUMEN X CRITERIO (kg ó litros)Resto Bebidas CalienteLEVANTE</v>
      </c>
      <c r="B2016" s="11" t="s">
        <v>50</v>
      </c>
      <c r="C2016" s="11" t="s">
        <v>78</v>
      </c>
      <c r="D2016" s="11" t="s">
        <v>145</v>
      </c>
      <c r="E2016" s="12">
        <v>12.9666510426906</v>
      </c>
      <c r="F2016" s="12">
        <v>16.364652708301001</v>
      </c>
      <c r="G2016" s="12">
        <v>18.7271780080805</v>
      </c>
      <c r="H2016" s="12">
        <v>11.5118975158393</v>
      </c>
      <c r="I2016" s="12">
        <v>12.828228869008701</v>
      </c>
      <c r="J2016" s="12">
        <v>16.407342766223302</v>
      </c>
      <c r="K2016" s="12">
        <v>17.904932855102899</v>
      </c>
      <c r="L2016" s="12">
        <v>20.208529675748</v>
      </c>
      <c r="M2016" s="12">
        <v>19.0844127105787</v>
      </c>
      <c r="N2016" s="12"/>
      <c r="O2016" s="12"/>
    </row>
    <row r="2017" spans="1:15" x14ac:dyDescent="0.3">
      <c r="A2017" s="11" t="str">
        <f t="shared" si="31"/>
        <v>DISTRIBUCION VOLUMEN X CRITERIO (kg ó litros)Resto Bebidas CalienteANDALUCIA</v>
      </c>
      <c r="B2017" s="11" t="s">
        <v>50</v>
      </c>
      <c r="C2017" s="11" t="s">
        <v>78</v>
      </c>
      <c r="D2017" s="11" t="s">
        <v>146</v>
      </c>
      <c r="E2017" s="12">
        <v>25.118776849958699</v>
      </c>
      <c r="F2017" s="12">
        <v>18.873921079174199</v>
      </c>
      <c r="G2017" s="12">
        <v>22.2717642931866</v>
      </c>
      <c r="H2017" s="12">
        <v>20.052028779957801</v>
      </c>
      <c r="I2017" s="12">
        <v>25.9804913378508</v>
      </c>
      <c r="J2017" s="12">
        <v>20.921247618128401</v>
      </c>
      <c r="K2017" s="12">
        <v>22.544726352766599</v>
      </c>
      <c r="L2017" s="12">
        <v>22.014680283408101</v>
      </c>
      <c r="M2017" s="12">
        <v>28.7370308225515</v>
      </c>
      <c r="N2017" s="12"/>
      <c r="O2017" s="12"/>
    </row>
    <row r="2018" spans="1:15" x14ac:dyDescent="0.3">
      <c r="A2018" s="11" t="str">
        <f t="shared" si="31"/>
        <v>DISTRIBUCION VOLUMEN X CRITERIO (kg ó litros)Resto Bebidas CalienteMDD AM</v>
      </c>
      <c r="B2018" s="11" t="s">
        <v>50</v>
      </c>
      <c r="C2018" s="11" t="s">
        <v>78</v>
      </c>
      <c r="D2018" s="11" t="s">
        <v>147</v>
      </c>
      <c r="E2018" s="12">
        <v>7.5044292864119697</v>
      </c>
      <c r="F2018" s="12">
        <v>13.2340389459214</v>
      </c>
      <c r="G2018" s="12">
        <v>9.3831370765116802</v>
      </c>
      <c r="H2018" s="12">
        <v>11.8129766120824</v>
      </c>
      <c r="I2018" s="12">
        <v>10.439201079816799</v>
      </c>
      <c r="J2018" s="12">
        <v>9.9601068124408005</v>
      </c>
      <c r="K2018" s="12">
        <v>12.784112986837</v>
      </c>
      <c r="L2018" s="12">
        <v>10.786218340513599</v>
      </c>
      <c r="M2018" s="12">
        <v>8.2284704099280592</v>
      </c>
      <c r="N2018" s="12"/>
      <c r="O2018" s="12"/>
    </row>
    <row r="2019" spans="1:15" x14ac:dyDescent="0.3">
      <c r="A2019" s="11" t="str">
        <f t="shared" si="31"/>
        <v>DISTRIBUCION VOLUMEN X CRITERIO (kg ó litros)Resto Bebidas CalienteRTO CENTRO</v>
      </c>
      <c r="B2019" s="11" t="s">
        <v>50</v>
      </c>
      <c r="C2019" s="11" t="s">
        <v>78</v>
      </c>
      <c r="D2019" s="11" t="s">
        <v>148</v>
      </c>
      <c r="E2019" s="12">
        <v>8.1207202413974002</v>
      </c>
      <c r="F2019" s="12">
        <v>8.6492356560255992</v>
      </c>
      <c r="G2019" s="12">
        <v>8.51487719727435</v>
      </c>
      <c r="H2019" s="12">
        <v>8.6702625413979</v>
      </c>
      <c r="I2019" s="12">
        <v>10.1946000283034</v>
      </c>
      <c r="J2019" s="12">
        <v>5.9993725575461401</v>
      </c>
      <c r="K2019" s="12">
        <v>6.3758874261908502</v>
      </c>
      <c r="L2019" s="12">
        <v>6.4987235425525096</v>
      </c>
      <c r="M2019" s="12">
        <v>6.1955679513650797</v>
      </c>
      <c r="N2019" s="12"/>
      <c r="O2019" s="12"/>
    </row>
    <row r="2020" spans="1:15" x14ac:dyDescent="0.3">
      <c r="A2020" s="11" t="str">
        <f t="shared" si="31"/>
        <v>DISTRIBUCION VOLUMEN X CRITERIO (kg ó litros)Resto Bebidas CalienteNORTE-CENTRO</v>
      </c>
      <c r="B2020" s="11" t="s">
        <v>50</v>
      </c>
      <c r="C2020" s="11" t="s">
        <v>78</v>
      </c>
      <c r="D2020" s="11" t="s">
        <v>149</v>
      </c>
      <c r="E2020" s="12">
        <v>9.1278276780165797</v>
      </c>
      <c r="F2020" s="12">
        <v>6.4246033320738496</v>
      </c>
      <c r="G2020" s="12">
        <v>5.9310308855570302</v>
      </c>
      <c r="H2020" s="12">
        <v>7.9846245695902702</v>
      </c>
      <c r="I2020" s="12">
        <v>8.6194995019836806</v>
      </c>
      <c r="J2020" s="12">
        <v>8.1716783549941603</v>
      </c>
      <c r="K2020" s="12">
        <v>8.7254275812370796</v>
      </c>
      <c r="L2020" s="12">
        <v>7.3195059976340398</v>
      </c>
      <c r="M2020" s="12">
        <v>10.1648192329893</v>
      </c>
      <c r="N2020" s="12"/>
      <c r="O2020" s="12"/>
    </row>
    <row r="2021" spans="1:15" x14ac:dyDescent="0.3">
      <c r="A2021" s="11" t="str">
        <f t="shared" si="31"/>
        <v>DISTRIBUCION VOLUMEN X CRITERIO (kg ó litros)Resto Bebidas CalienteNOROESTE</v>
      </c>
      <c r="B2021" s="11" t="s">
        <v>50</v>
      </c>
      <c r="C2021" s="11" t="s">
        <v>78</v>
      </c>
      <c r="D2021" s="11" t="s">
        <v>150</v>
      </c>
      <c r="E2021" s="12">
        <v>18.890527848071901</v>
      </c>
      <c r="F2021" s="12">
        <v>13.1948773311961</v>
      </c>
      <c r="G2021" s="12">
        <v>10.016068732322999</v>
      </c>
      <c r="H2021" s="12">
        <v>13.208820632456399</v>
      </c>
      <c r="I2021" s="12">
        <v>8.7497330179897705</v>
      </c>
      <c r="J2021" s="12">
        <v>9.8378773661869605</v>
      </c>
      <c r="K2021" s="12">
        <v>11.109823863300701</v>
      </c>
      <c r="L2021" s="12">
        <v>9.4964408072784003</v>
      </c>
      <c r="M2021" s="12">
        <v>9.4616406873171393</v>
      </c>
      <c r="N2021" s="12"/>
      <c r="O2021" s="12"/>
    </row>
    <row r="2022" spans="1:15" x14ac:dyDescent="0.3">
      <c r="A2022" s="11" t="str">
        <f t="shared" si="31"/>
        <v>DISTRIBUCION VOLUMEN X CRITERIO (kg ó litros)Resto Bebidas Caliente&lt;2MIL</v>
      </c>
      <c r="B2022" s="11" t="s">
        <v>50</v>
      </c>
      <c r="C2022" s="11" t="s">
        <v>78</v>
      </c>
      <c r="D2022" s="11" t="s">
        <v>151</v>
      </c>
      <c r="E2022" s="12">
        <v>5.4857864254447</v>
      </c>
      <c r="F2022" s="12">
        <v>3.8709556414520301</v>
      </c>
      <c r="G2022" s="12">
        <v>5.1754429134828497</v>
      </c>
      <c r="H2022" s="12">
        <v>5.3365459872026104</v>
      </c>
      <c r="I2022" s="12">
        <v>10.35850137527</v>
      </c>
      <c r="J2022" s="12">
        <v>4.9645836287717904</v>
      </c>
      <c r="K2022" s="12">
        <v>7.5227208548494398</v>
      </c>
      <c r="L2022" s="12">
        <v>8.8043175151662005</v>
      </c>
      <c r="M2022" s="12">
        <v>7.7964715675903804</v>
      </c>
      <c r="N2022" s="12"/>
      <c r="O2022" s="12"/>
    </row>
    <row r="2023" spans="1:15" x14ac:dyDescent="0.3">
      <c r="A2023" s="11" t="str">
        <f t="shared" si="31"/>
        <v>DISTRIBUCION VOLUMEN X CRITERIO (kg ó litros)Resto Bebidas Caliente2-5MIL</v>
      </c>
      <c r="B2023" s="11" t="s">
        <v>50</v>
      </c>
      <c r="C2023" s="11" t="s">
        <v>78</v>
      </c>
      <c r="D2023" s="11" t="s">
        <v>152</v>
      </c>
      <c r="E2023" s="12">
        <v>9.0718875323227905</v>
      </c>
      <c r="F2023" s="12">
        <v>4.2489891346743303</v>
      </c>
      <c r="G2023" s="12">
        <v>4.1313991831554802</v>
      </c>
      <c r="H2023" s="12">
        <v>4.8543105529975801</v>
      </c>
      <c r="I2023" s="12">
        <v>3.9194004779960601</v>
      </c>
      <c r="J2023" s="12">
        <v>3.4962365534097901</v>
      </c>
      <c r="K2023" s="12">
        <v>3.8044441705772001</v>
      </c>
      <c r="L2023" s="12">
        <v>5.6274346832953803</v>
      </c>
      <c r="M2023" s="12">
        <v>7.1498190058480704</v>
      </c>
      <c r="N2023" s="12"/>
      <c r="O2023" s="12"/>
    </row>
    <row r="2024" spans="1:15" x14ac:dyDescent="0.3">
      <c r="A2024" s="11" t="str">
        <f t="shared" si="31"/>
        <v>DISTRIBUCION VOLUMEN X CRITERIO (kg ó litros)Resto Bebidas Caliente5-10MIL</v>
      </c>
      <c r="B2024" s="11" t="s">
        <v>50</v>
      </c>
      <c r="C2024" s="11" t="s">
        <v>78</v>
      </c>
      <c r="D2024" s="11" t="s">
        <v>153</v>
      </c>
      <c r="E2024" s="12">
        <v>6.2977559729617596</v>
      </c>
      <c r="F2024" s="12">
        <v>4.9687103412050497</v>
      </c>
      <c r="G2024" s="12">
        <v>5.6503631772942402</v>
      </c>
      <c r="H2024" s="12">
        <v>6.9784480233020103</v>
      </c>
      <c r="I2024" s="12">
        <v>6.0936253639568703</v>
      </c>
      <c r="J2024" s="12">
        <v>4.93708123278188</v>
      </c>
      <c r="K2024" s="12">
        <v>4.9526966586486303</v>
      </c>
      <c r="L2024" s="12">
        <v>5.6338260806903904</v>
      </c>
      <c r="M2024" s="12">
        <v>5.1431474168100797</v>
      </c>
      <c r="N2024" s="12"/>
      <c r="O2024" s="12"/>
    </row>
    <row r="2025" spans="1:15" x14ac:dyDescent="0.3">
      <c r="A2025" s="11" t="str">
        <f t="shared" si="31"/>
        <v>DISTRIBUCION VOLUMEN X CRITERIO (kg ó litros)Resto Bebidas Caliente10-30MIL</v>
      </c>
      <c r="B2025" s="11" t="s">
        <v>50</v>
      </c>
      <c r="C2025" s="11" t="s">
        <v>78</v>
      </c>
      <c r="D2025" s="11" t="s">
        <v>154</v>
      </c>
      <c r="E2025" s="12">
        <v>17.9979888664454</v>
      </c>
      <c r="F2025" s="12">
        <v>15.2659428433227</v>
      </c>
      <c r="G2025" s="12">
        <v>16.780180010976899</v>
      </c>
      <c r="H2025" s="12">
        <v>16.147840745036198</v>
      </c>
      <c r="I2025" s="12">
        <v>15.350963999141999</v>
      </c>
      <c r="J2025" s="12">
        <v>14.716400450039799</v>
      </c>
      <c r="K2025" s="12">
        <v>11.564452670458399</v>
      </c>
      <c r="L2025" s="12">
        <v>14.3379435107855</v>
      </c>
      <c r="M2025" s="12">
        <v>16.846499582490502</v>
      </c>
      <c r="N2025" s="12"/>
      <c r="O2025" s="12"/>
    </row>
    <row r="2026" spans="1:15" x14ac:dyDescent="0.3">
      <c r="A2026" s="11" t="str">
        <f t="shared" si="31"/>
        <v>DISTRIBUCION VOLUMEN X CRITERIO (kg ó litros)Resto Bebidas Caliente30-100MIL</v>
      </c>
      <c r="B2026" s="11" t="s">
        <v>50</v>
      </c>
      <c r="C2026" s="11" t="s">
        <v>78</v>
      </c>
      <c r="D2026" s="11" t="s">
        <v>155</v>
      </c>
      <c r="E2026" s="12">
        <v>28.687418782793799</v>
      </c>
      <c r="F2026" s="12">
        <v>24.133298550641801</v>
      </c>
      <c r="G2026" s="12">
        <v>27.803840019936001</v>
      </c>
      <c r="H2026" s="12">
        <v>23.377454971303099</v>
      </c>
      <c r="I2026" s="12">
        <v>24.748582908322199</v>
      </c>
      <c r="J2026" s="12">
        <v>23.598828339532901</v>
      </c>
      <c r="K2026" s="12">
        <v>27.794762631887298</v>
      </c>
      <c r="L2026" s="12">
        <v>26.4704849898127</v>
      </c>
      <c r="M2026" s="12">
        <v>28.765055074780101</v>
      </c>
      <c r="N2026" s="12"/>
      <c r="O2026" s="12"/>
    </row>
    <row r="2027" spans="1:15" x14ac:dyDescent="0.3">
      <c r="A2027" s="11" t="str">
        <f t="shared" si="31"/>
        <v>DISTRIBUCION VOLUMEN X CRITERIO (kg ó litros)Resto Bebidas Caliente100-200MIL</v>
      </c>
      <c r="B2027" s="11" t="s">
        <v>50</v>
      </c>
      <c r="C2027" s="11" t="s">
        <v>78</v>
      </c>
      <c r="D2027" s="11" t="s">
        <v>156</v>
      </c>
      <c r="E2027" s="12">
        <v>11.656606870518701</v>
      </c>
      <c r="F2027" s="12">
        <v>11.6426022796251</v>
      </c>
      <c r="G2027" s="12">
        <v>8.6726447528508306</v>
      </c>
      <c r="H2027" s="12">
        <v>10.115582975493099</v>
      </c>
      <c r="I2027" s="12">
        <v>14.191597421337599</v>
      </c>
      <c r="J2027" s="12">
        <v>10.465727431003801</v>
      </c>
      <c r="K2027" s="12">
        <v>11.2662683991596</v>
      </c>
      <c r="L2027" s="12">
        <v>5.70942509754087</v>
      </c>
      <c r="M2027" s="12">
        <v>12.0199627312342</v>
      </c>
      <c r="N2027" s="12"/>
      <c r="O2027" s="12"/>
    </row>
    <row r="2028" spans="1:15" x14ac:dyDescent="0.3">
      <c r="A2028" s="11" t="str">
        <f t="shared" si="31"/>
        <v>DISTRIBUCION VOLUMEN X CRITERIO (kg ó litros)Resto Bebidas Caliente200-500MIL</v>
      </c>
      <c r="B2028" s="11" t="s">
        <v>50</v>
      </c>
      <c r="C2028" s="11" t="s">
        <v>78</v>
      </c>
      <c r="D2028" s="11" t="s">
        <v>157</v>
      </c>
      <c r="E2028" s="12">
        <v>9.5773013308011397</v>
      </c>
      <c r="F2028" s="12">
        <v>14.8990384951276</v>
      </c>
      <c r="G2028" s="12">
        <v>10.8649746990954</v>
      </c>
      <c r="H2028" s="12">
        <v>14.0862778658088</v>
      </c>
      <c r="I2028" s="12">
        <v>10.069046479827399</v>
      </c>
      <c r="J2028" s="12">
        <v>14.6050895588972</v>
      </c>
      <c r="K2028" s="12">
        <v>14.9799924611286</v>
      </c>
      <c r="L2028" s="12">
        <v>13.7949241030437</v>
      </c>
      <c r="M2028" s="12">
        <v>11.786254955541899</v>
      </c>
      <c r="N2028" s="12"/>
      <c r="O2028" s="12"/>
    </row>
    <row r="2029" spans="1:15" x14ac:dyDescent="0.3">
      <c r="A2029" s="11" t="str">
        <f t="shared" si="31"/>
        <v>DISTRIBUCION VOLUMEN X CRITERIO (kg ó litros)Resto Bebidas Caliente&gt;500MIL</v>
      </c>
      <c r="B2029" s="11" t="s">
        <v>50</v>
      </c>
      <c r="C2029" s="11" t="s">
        <v>78</v>
      </c>
      <c r="D2029" s="11" t="s">
        <v>158</v>
      </c>
      <c r="E2029" s="12">
        <v>11.225245032660199</v>
      </c>
      <c r="F2029" s="12">
        <v>20.970469597705701</v>
      </c>
      <c r="G2029" s="12">
        <v>20.921174449033199</v>
      </c>
      <c r="H2029" s="12">
        <v>19.10357767643</v>
      </c>
      <c r="I2029" s="12">
        <v>15.268278509309701</v>
      </c>
      <c r="J2029" s="12">
        <v>23.216051355803302</v>
      </c>
      <c r="K2029" s="12">
        <v>18.114674512948401</v>
      </c>
      <c r="L2029" s="12">
        <v>19.6216815461908</v>
      </c>
      <c r="M2029" s="12">
        <v>10.492800992203801</v>
      </c>
      <c r="N2029" s="12"/>
      <c r="O2029" s="12"/>
    </row>
    <row r="2030" spans="1:15" x14ac:dyDescent="0.3">
      <c r="A2030" s="11" t="str">
        <f t="shared" si="31"/>
        <v>DISTRIBUCION VOLUMEN X CRITERIO (kg ó litros)Resto Bebidas CalienteDE 15 A 19 AÑOS</v>
      </c>
      <c r="B2030" s="11" t="s">
        <v>50</v>
      </c>
      <c r="C2030" s="11" t="s">
        <v>78</v>
      </c>
      <c r="D2030" s="11" t="s">
        <v>159</v>
      </c>
      <c r="E2030" s="12">
        <v>6.5895314452835096</v>
      </c>
      <c r="F2030" s="12">
        <v>3.0388831629624802</v>
      </c>
      <c r="G2030" s="12">
        <v>2.2849428649355099</v>
      </c>
      <c r="H2030" s="12" t="s">
        <v>134</v>
      </c>
      <c r="I2030" s="12">
        <v>1.04422887377281</v>
      </c>
      <c r="J2030" s="12">
        <v>3.6109579196422299</v>
      </c>
      <c r="K2030" s="12">
        <v>1.2701594086266901</v>
      </c>
      <c r="L2030" s="12">
        <v>3.0318034590390699</v>
      </c>
      <c r="M2030" s="12" t="s">
        <v>134</v>
      </c>
      <c r="N2030" s="12"/>
      <c r="O2030" s="12"/>
    </row>
    <row r="2031" spans="1:15" x14ac:dyDescent="0.3">
      <c r="A2031" s="11" t="str">
        <f t="shared" si="31"/>
        <v>DISTRIBUCION VOLUMEN X CRITERIO (kg ó litros)Resto Bebidas CalienteDE 20 A 24 AÑOS</v>
      </c>
      <c r="B2031" s="11" t="s">
        <v>50</v>
      </c>
      <c r="C2031" s="11" t="s">
        <v>78</v>
      </c>
      <c r="D2031" s="11" t="s">
        <v>160</v>
      </c>
      <c r="E2031" s="12">
        <v>2.56106046687345</v>
      </c>
      <c r="F2031" s="12">
        <v>4.34065135735531</v>
      </c>
      <c r="G2031" s="12">
        <v>2.9979150763845501</v>
      </c>
      <c r="H2031" s="12">
        <v>3.19024701386867</v>
      </c>
      <c r="I2031" s="12">
        <v>2.3641348770485999</v>
      </c>
      <c r="J2031" s="12">
        <v>3.1143453652825599</v>
      </c>
      <c r="K2031" s="12">
        <v>1.7539685319854299</v>
      </c>
      <c r="L2031" s="12">
        <v>1.12955461001562</v>
      </c>
      <c r="M2031" s="12">
        <v>1.9307696207479801</v>
      </c>
      <c r="N2031" s="12"/>
      <c r="O2031" s="12"/>
    </row>
    <row r="2032" spans="1:15" x14ac:dyDescent="0.3">
      <c r="A2032" s="11" t="str">
        <f t="shared" si="31"/>
        <v>DISTRIBUCION VOLUMEN X CRITERIO (kg ó litros)Resto Bebidas CalienteDE 25 A 34 AÑOS</v>
      </c>
      <c r="B2032" s="11" t="s">
        <v>50</v>
      </c>
      <c r="C2032" s="11" t="s">
        <v>78</v>
      </c>
      <c r="D2032" s="11" t="s">
        <v>161</v>
      </c>
      <c r="E2032" s="12">
        <v>11.607819660478899</v>
      </c>
      <c r="F2032" s="12">
        <v>6.7917657749764899</v>
      </c>
      <c r="G2032" s="12">
        <v>5.4458729851149998</v>
      </c>
      <c r="H2032" s="12">
        <v>4.0823590709672901</v>
      </c>
      <c r="I2032" s="12">
        <v>4.4461049590385802</v>
      </c>
      <c r="J2032" s="12">
        <v>5.9619790813930003</v>
      </c>
      <c r="K2032" s="12">
        <v>6.2973351220021803</v>
      </c>
      <c r="L2032" s="12">
        <v>3.3203095223697798</v>
      </c>
      <c r="M2032" s="12">
        <v>5.0345911765925502</v>
      </c>
      <c r="N2032" s="12"/>
      <c r="O2032" s="12"/>
    </row>
    <row r="2033" spans="1:15" x14ac:dyDescent="0.3">
      <c r="A2033" s="11" t="str">
        <f t="shared" si="31"/>
        <v>DISTRIBUCION VOLUMEN X CRITERIO (kg ó litros)Resto Bebidas CalienteDE 35 A 49 AÑOS</v>
      </c>
      <c r="B2033" s="11" t="s">
        <v>50</v>
      </c>
      <c r="C2033" s="11" t="s">
        <v>78</v>
      </c>
      <c r="D2033" s="11" t="s">
        <v>162</v>
      </c>
      <c r="E2033" s="12">
        <v>22.0185689413319</v>
      </c>
      <c r="F2033" s="12">
        <v>27.3117395536148</v>
      </c>
      <c r="G2033" s="12">
        <v>22.543317485225799</v>
      </c>
      <c r="H2033" s="12">
        <v>23.498102058347001</v>
      </c>
      <c r="I2033" s="12">
        <v>26.762529639253</v>
      </c>
      <c r="J2033" s="12">
        <v>28.786737015094499</v>
      </c>
      <c r="K2033" s="12">
        <v>19.763040535422999</v>
      </c>
      <c r="L2033" s="12">
        <v>23.271327715373399</v>
      </c>
      <c r="M2033" s="12">
        <v>26.324640466483999</v>
      </c>
      <c r="N2033" s="12"/>
      <c r="O2033" s="12"/>
    </row>
    <row r="2034" spans="1:15" x14ac:dyDescent="0.3">
      <c r="A2034" s="11" t="str">
        <f t="shared" si="31"/>
        <v>DISTRIBUCION VOLUMEN X CRITERIO (kg ó litros)Resto Bebidas CalienteDE 50 A 59 AÑOS</v>
      </c>
      <c r="B2034" s="11" t="s">
        <v>50</v>
      </c>
      <c r="C2034" s="11" t="s">
        <v>78</v>
      </c>
      <c r="D2034" s="11" t="s">
        <v>163</v>
      </c>
      <c r="E2034" s="12">
        <v>16.3830729310016</v>
      </c>
      <c r="F2034" s="12">
        <v>24.922048163629999</v>
      </c>
      <c r="G2034" s="12">
        <v>23.722604307384302</v>
      </c>
      <c r="H2034" s="12">
        <v>23.567070366158301</v>
      </c>
      <c r="I2034" s="12">
        <v>19.452218422088901</v>
      </c>
      <c r="J2034" s="12">
        <v>20.239662675788299</v>
      </c>
      <c r="K2034" s="12">
        <v>26.506258318133</v>
      </c>
      <c r="L2034" s="12">
        <v>26.733741522266001</v>
      </c>
      <c r="M2034" s="12">
        <v>30.001250682646202</v>
      </c>
      <c r="N2034" s="12"/>
      <c r="O2034" s="12"/>
    </row>
    <row r="2035" spans="1:15" x14ac:dyDescent="0.3">
      <c r="A2035" s="11" t="str">
        <f t="shared" si="31"/>
        <v>DISTRIBUCION VOLUMEN X CRITERIO (kg ó litros)Resto Bebidas CalienteDE 60 A 75 AÑOS</v>
      </c>
      <c r="B2035" s="11" t="s">
        <v>50</v>
      </c>
      <c r="C2035" s="11" t="s">
        <v>78</v>
      </c>
      <c r="D2035" s="11" t="s">
        <v>164</v>
      </c>
      <c r="E2035" s="12">
        <v>40.839942418298897</v>
      </c>
      <c r="F2035" s="12">
        <v>33.594919059082898</v>
      </c>
      <c r="G2035" s="12">
        <v>43.005380143313999</v>
      </c>
      <c r="H2035" s="12">
        <v>45.662270261813397</v>
      </c>
      <c r="I2035" s="12">
        <v>45.930782497933798</v>
      </c>
      <c r="J2035" s="12">
        <v>38.286317062454501</v>
      </c>
      <c r="K2035" s="12">
        <v>44.4092476412225</v>
      </c>
      <c r="L2035" s="12">
        <v>42.513289623853801</v>
      </c>
      <c r="M2035" s="12">
        <v>36.708764587894898</v>
      </c>
      <c r="N2035" s="12"/>
      <c r="O2035" s="12"/>
    </row>
    <row r="2036" spans="1:15" x14ac:dyDescent="0.3">
      <c r="A2036" s="11" t="str">
        <f t="shared" si="31"/>
        <v>DISTRIBUCION VOLUMEN X CRITERIO (kg ó litros)Resto Bebidas CalienteNIVEL ALTO</v>
      </c>
      <c r="B2036" s="11" t="s">
        <v>50</v>
      </c>
      <c r="C2036" s="11" t="s">
        <v>78</v>
      </c>
      <c r="D2036" s="11" t="s">
        <v>165</v>
      </c>
      <c r="E2036" s="12">
        <v>21.975701369326401</v>
      </c>
      <c r="F2036" s="12">
        <v>26.823998263535699</v>
      </c>
      <c r="G2036" s="12">
        <v>23.685427415450899</v>
      </c>
      <c r="H2036" s="12">
        <v>25.346656456644201</v>
      </c>
      <c r="I2036" s="12">
        <v>26.119948685749101</v>
      </c>
      <c r="J2036" s="12">
        <v>33.350955379378803</v>
      </c>
      <c r="K2036" s="12">
        <v>25.3622234054336</v>
      </c>
      <c r="L2036" s="12">
        <v>28.5253158778253</v>
      </c>
      <c r="M2036" s="12">
        <v>28.166641356760302</v>
      </c>
      <c r="N2036" s="12"/>
      <c r="O2036" s="12"/>
    </row>
    <row r="2037" spans="1:15" x14ac:dyDescent="0.3">
      <c r="A2037" s="11" t="str">
        <f t="shared" si="31"/>
        <v>DISTRIBUCION VOLUMEN X CRITERIO (kg ó litros)Resto Bebidas CalienteNIVEL MEDIO ALTO</v>
      </c>
      <c r="B2037" s="11" t="s">
        <v>50</v>
      </c>
      <c r="C2037" s="11" t="s">
        <v>78</v>
      </c>
      <c r="D2037" s="11" t="s">
        <v>166</v>
      </c>
      <c r="E2037" s="12">
        <v>10.722879178120399</v>
      </c>
      <c r="F2037" s="12">
        <v>15.445287932787499</v>
      </c>
      <c r="G2037" s="12">
        <v>11.970943398625399</v>
      </c>
      <c r="H2037" s="12">
        <v>12.4114404255855</v>
      </c>
      <c r="I2037" s="12">
        <v>10.696147132613801</v>
      </c>
      <c r="J2037" s="12">
        <v>13.110743480722499</v>
      </c>
      <c r="K2037" s="12">
        <v>13.459231105633901</v>
      </c>
      <c r="L2037" s="12">
        <v>12.3069990518491</v>
      </c>
      <c r="M2037" s="12">
        <v>11.9882985224524</v>
      </c>
      <c r="N2037" s="12"/>
      <c r="O2037" s="12"/>
    </row>
    <row r="2038" spans="1:15" x14ac:dyDescent="0.3">
      <c r="A2038" s="11" t="str">
        <f t="shared" si="31"/>
        <v>DISTRIBUCION VOLUMEN X CRITERIO (kg ó litros)Resto Bebidas CalienteNIVEL MEDIO</v>
      </c>
      <c r="B2038" s="11" t="s">
        <v>50</v>
      </c>
      <c r="C2038" s="11" t="s">
        <v>78</v>
      </c>
      <c r="D2038" s="11" t="s">
        <v>167</v>
      </c>
      <c r="E2038" s="12">
        <v>21.746703182759301</v>
      </c>
      <c r="F2038" s="12">
        <v>21.860458430037198</v>
      </c>
      <c r="G2038" s="12">
        <v>30.431801590155601</v>
      </c>
      <c r="H2038" s="12">
        <v>24.221657954395098</v>
      </c>
      <c r="I2038" s="12">
        <v>22.446665586070299</v>
      </c>
      <c r="J2038" s="12">
        <v>18.656472147206099</v>
      </c>
      <c r="K2038" s="12">
        <v>24.2000299660452</v>
      </c>
      <c r="L2038" s="12">
        <v>20.602288362990301</v>
      </c>
      <c r="M2038" s="12">
        <v>20.763141966153999</v>
      </c>
      <c r="N2038" s="12"/>
      <c r="O2038" s="12"/>
    </row>
    <row r="2039" spans="1:15" x14ac:dyDescent="0.3">
      <c r="A2039" s="11" t="str">
        <f t="shared" si="31"/>
        <v>DISTRIBUCION VOLUMEN X CRITERIO (kg ó litros)Resto Bebidas CalienteNIVEL MEDIO BAJO</v>
      </c>
      <c r="B2039" s="11" t="s">
        <v>50</v>
      </c>
      <c r="C2039" s="11" t="s">
        <v>78</v>
      </c>
      <c r="D2039" s="11" t="s">
        <v>168</v>
      </c>
      <c r="E2039" s="12">
        <v>10.8860893405088</v>
      </c>
      <c r="F2039" s="12">
        <v>13.9236184004597</v>
      </c>
      <c r="G2039" s="12">
        <v>12.9401925430547</v>
      </c>
      <c r="H2039" s="12">
        <v>11.766824499217201</v>
      </c>
      <c r="I2039" s="12">
        <v>12.741308372640299</v>
      </c>
      <c r="J2039" s="12">
        <v>11.4055217071245</v>
      </c>
      <c r="K2039" s="12">
        <v>10.8648711521296</v>
      </c>
      <c r="L2039" s="12">
        <v>11.597374458903699</v>
      </c>
      <c r="M2039" s="12">
        <v>12.130726489586801</v>
      </c>
      <c r="N2039" s="12"/>
      <c r="O2039" s="12"/>
    </row>
    <row r="2040" spans="1:15" x14ac:dyDescent="0.3">
      <c r="A2040" s="11" t="str">
        <f t="shared" si="31"/>
        <v>DISTRIBUCION VOLUMEN X CRITERIO (kg ó litros)Resto Bebidas CalienteNIVEL BAJO</v>
      </c>
      <c r="B2040" s="11" t="s">
        <v>50</v>
      </c>
      <c r="C2040" s="11" t="s">
        <v>78</v>
      </c>
      <c r="D2040" s="11" t="s">
        <v>169</v>
      </c>
      <c r="E2040" s="12">
        <v>34.668622115633703</v>
      </c>
      <c r="F2040" s="12">
        <v>21.946644487886001</v>
      </c>
      <c r="G2040" s="12">
        <v>20.971655203514398</v>
      </c>
      <c r="H2040" s="12">
        <v>26.253453429599901</v>
      </c>
      <c r="I2040" s="12">
        <v>27.995922264626799</v>
      </c>
      <c r="J2040" s="12">
        <v>23.476306236646501</v>
      </c>
      <c r="K2040" s="12">
        <v>26.113653501315401</v>
      </c>
      <c r="L2040" s="12">
        <v>26.968061088133101</v>
      </c>
      <c r="M2040" s="12">
        <v>26.951208877901799</v>
      </c>
      <c r="N2040" s="12"/>
      <c r="O2040" s="12"/>
    </row>
    <row r="2041" spans="1:15" x14ac:dyDescent="0.3">
      <c r="A2041" s="11" t="str">
        <f t="shared" si="31"/>
        <v>DISTRIBUCION VOLUMEN X CRITERIO (kg ó litros)Resto Bebidas CalienteHOMBRE</v>
      </c>
      <c r="B2041" s="11" t="s">
        <v>50</v>
      </c>
      <c r="C2041" s="11" t="s">
        <v>78</v>
      </c>
      <c r="D2041" s="11" t="s">
        <v>170</v>
      </c>
      <c r="E2041" s="12">
        <v>46.599916146191397</v>
      </c>
      <c r="F2041" s="12">
        <v>41.907386032702902</v>
      </c>
      <c r="G2041" s="12">
        <v>44.163247778378299</v>
      </c>
      <c r="H2041" s="12">
        <v>53.483722210689599</v>
      </c>
      <c r="I2041" s="12">
        <v>47.426027495005499</v>
      </c>
      <c r="J2041" s="12">
        <v>50.642539620627097</v>
      </c>
      <c r="K2041" s="12">
        <v>48.265694124191398</v>
      </c>
      <c r="L2041" s="12">
        <v>51.4364253115507</v>
      </c>
      <c r="M2041" s="12">
        <v>55.5385736176219</v>
      </c>
      <c r="N2041" s="12"/>
      <c r="O2041" s="12"/>
    </row>
    <row r="2042" spans="1:15" x14ac:dyDescent="0.3">
      <c r="A2042" s="11" t="str">
        <f t="shared" si="31"/>
        <v>DISTRIBUCION VOLUMEN X CRITERIO (kg ó litros)Resto Bebidas CalienteMUJER</v>
      </c>
      <c r="B2042" s="11" t="s">
        <v>50</v>
      </c>
      <c r="C2042" s="11" t="s">
        <v>78</v>
      </c>
      <c r="D2042" s="11" t="s">
        <v>171</v>
      </c>
      <c r="E2042" s="12">
        <v>53.400078839588303</v>
      </c>
      <c r="F2042" s="12">
        <v>58.092613045682199</v>
      </c>
      <c r="G2042" s="12">
        <v>55.836751700255597</v>
      </c>
      <c r="H2042" s="12">
        <v>46.516320631154002</v>
      </c>
      <c r="I2042" s="12">
        <v>52.573969689813602</v>
      </c>
      <c r="J2042" s="12">
        <v>49.357436965943201</v>
      </c>
      <c r="K2042" s="12">
        <v>51.734324953478101</v>
      </c>
      <c r="L2042" s="12">
        <v>48.563605497575402</v>
      </c>
      <c r="M2042" s="12">
        <v>44.461442886181203</v>
      </c>
      <c r="N2042" s="12"/>
      <c r="O2042" s="12"/>
    </row>
    <row r="2043" spans="1:15" x14ac:dyDescent="0.3">
      <c r="A2043" s="11" t="str">
        <f t="shared" si="31"/>
        <v>DISTRIBUCION VOLUMEN X CRITERIO (kg ó litros).Total Bebidas FriasT.ESPAÑA</v>
      </c>
      <c r="B2043" s="11" t="s">
        <v>50</v>
      </c>
      <c r="C2043" s="11" t="s">
        <v>52</v>
      </c>
      <c r="D2043" s="11" t="s">
        <v>142</v>
      </c>
      <c r="E2043" s="12">
        <v>100</v>
      </c>
      <c r="F2043" s="12">
        <v>100</v>
      </c>
      <c r="G2043" s="12">
        <v>100</v>
      </c>
      <c r="H2043" s="12">
        <v>100</v>
      </c>
      <c r="I2043" s="12">
        <v>100</v>
      </c>
      <c r="J2043" s="12">
        <v>100</v>
      </c>
      <c r="K2043" s="12">
        <v>100</v>
      </c>
      <c r="L2043" s="12">
        <v>100</v>
      </c>
      <c r="M2043" s="12">
        <v>100</v>
      </c>
      <c r="N2043" s="12"/>
      <c r="O2043" s="12"/>
    </row>
    <row r="2044" spans="1:15" x14ac:dyDescent="0.3">
      <c r="A2044" s="11" t="str">
        <f t="shared" si="31"/>
        <v>DISTRIBUCION VOLUMEN X CRITERIO (kg ó litros).Total Bebidas FriasBCN AM</v>
      </c>
      <c r="B2044" s="11" t="s">
        <v>50</v>
      </c>
      <c r="C2044" s="11" t="s">
        <v>52</v>
      </c>
      <c r="D2044" s="11" t="s">
        <v>143</v>
      </c>
      <c r="E2044" s="12">
        <v>10.0918598376171</v>
      </c>
      <c r="F2044" s="12">
        <v>9.4793150746469603</v>
      </c>
      <c r="G2044" s="12">
        <v>10.4167646302267</v>
      </c>
      <c r="H2044" s="12">
        <v>9.5047274999939209</v>
      </c>
      <c r="I2044" s="12">
        <v>8.9547706464809291</v>
      </c>
      <c r="J2044" s="12">
        <v>9.1177658855656603</v>
      </c>
      <c r="K2044" s="12">
        <v>8.91441676354445</v>
      </c>
      <c r="L2044" s="12">
        <v>9.2197594965753993</v>
      </c>
      <c r="M2044" s="12">
        <v>9.4868324201032799</v>
      </c>
      <c r="N2044" s="12"/>
      <c r="O2044" s="12"/>
    </row>
    <row r="2045" spans="1:15" x14ac:dyDescent="0.3">
      <c r="A2045" s="11" t="str">
        <f t="shared" si="31"/>
        <v>DISTRIBUCION VOLUMEN X CRITERIO (kg ó litros).Total Bebidas FriasREST.CAT ARAGON</v>
      </c>
      <c r="B2045" s="11" t="s">
        <v>50</v>
      </c>
      <c r="C2045" s="11" t="s">
        <v>52</v>
      </c>
      <c r="D2045" s="11" t="s">
        <v>144</v>
      </c>
      <c r="E2045" s="12">
        <v>13.055594840673599</v>
      </c>
      <c r="F2045" s="12">
        <v>12.316674256578001</v>
      </c>
      <c r="G2045" s="12">
        <v>13.3183603528062</v>
      </c>
      <c r="H2045" s="12">
        <v>14.446935408665899</v>
      </c>
      <c r="I2045" s="12">
        <v>16.4159249853113</v>
      </c>
      <c r="J2045" s="12">
        <v>16.8177039126358</v>
      </c>
      <c r="K2045" s="12">
        <v>17.483334939683701</v>
      </c>
      <c r="L2045" s="12">
        <v>16.619314147967501</v>
      </c>
      <c r="M2045" s="12">
        <v>17.996949520729199</v>
      </c>
      <c r="N2045" s="12"/>
      <c r="O2045" s="12"/>
    </row>
    <row r="2046" spans="1:15" x14ac:dyDescent="0.3">
      <c r="A2046" s="11" t="str">
        <f t="shared" si="31"/>
        <v>DISTRIBUCION VOLUMEN X CRITERIO (kg ó litros).Total Bebidas FriasLEVANTE</v>
      </c>
      <c r="B2046" s="11" t="s">
        <v>50</v>
      </c>
      <c r="C2046" s="11" t="s">
        <v>52</v>
      </c>
      <c r="D2046" s="11" t="s">
        <v>145</v>
      </c>
      <c r="E2046" s="12">
        <v>14.819728308889999</v>
      </c>
      <c r="F2046" s="12">
        <v>15.826449145657101</v>
      </c>
      <c r="G2046" s="12">
        <v>14.599665114557</v>
      </c>
      <c r="H2046" s="12">
        <v>13.4913131626852</v>
      </c>
      <c r="I2046" s="12">
        <v>13.5956815941515</v>
      </c>
      <c r="J2046" s="12">
        <v>13.542520881369899</v>
      </c>
      <c r="K2046" s="12">
        <v>14.340867980543599</v>
      </c>
      <c r="L2046" s="12">
        <v>13.518284818061501</v>
      </c>
      <c r="M2046" s="12">
        <v>13.609431073068301</v>
      </c>
      <c r="N2046" s="12"/>
      <c r="O2046" s="12"/>
    </row>
    <row r="2047" spans="1:15" x14ac:dyDescent="0.3">
      <c r="A2047" s="11" t="str">
        <f t="shared" si="31"/>
        <v>DISTRIBUCION VOLUMEN X CRITERIO (kg ó litros).Total Bebidas FriasANDALUCIA</v>
      </c>
      <c r="B2047" s="11" t="s">
        <v>50</v>
      </c>
      <c r="C2047" s="11" t="s">
        <v>52</v>
      </c>
      <c r="D2047" s="11" t="s">
        <v>146</v>
      </c>
      <c r="E2047" s="12">
        <v>18.712568618623401</v>
      </c>
      <c r="F2047" s="12">
        <v>19.3796902937586</v>
      </c>
      <c r="G2047" s="12">
        <v>19.223221242677099</v>
      </c>
      <c r="H2047" s="12">
        <v>20.654356283693598</v>
      </c>
      <c r="I2047" s="12">
        <v>19.609479542657301</v>
      </c>
      <c r="J2047" s="12">
        <v>19.906717262613199</v>
      </c>
      <c r="K2047" s="12">
        <v>18.807204153336698</v>
      </c>
      <c r="L2047" s="12">
        <v>19.212839216406898</v>
      </c>
      <c r="M2047" s="12">
        <v>18.639206301712299</v>
      </c>
      <c r="N2047" s="12"/>
      <c r="O2047" s="12"/>
    </row>
    <row r="2048" spans="1:15" x14ac:dyDescent="0.3">
      <c r="A2048" s="11" t="str">
        <f t="shared" si="31"/>
        <v>DISTRIBUCION VOLUMEN X CRITERIO (kg ó litros).Total Bebidas FriasMDD AM</v>
      </c>
      <c r="B2048" s="11" t="s">
        <v>50</v>
      </c>
      <c r="C2048" s="11" t="s">
        <v>52</v>
      </c>
      <c r="D2048" s="11" t="s">
        <v>147</v>
      </c>
      <c r="E2048" s="12">
        <v>13.195668960931</v>
      </c>
      <c r="F2048" s="12">
        <v>12.803485964436501</v>
      </c>
      <c r="G2048" s="12">
        <v>13.0062462939479</v>
      </c>
      <c r="H2048" s="12">
        <v>12.6605465507337</v>
      </c>
      <c r="I2048" s="12">
        <v>12.757828727812001</v>
      </c>
      <c r="J2048" s="12">
        <v>12.2980860852813</v>
      </c>
      <c r="K2048" s="12">
        <v>11.6322020750662</v>
      </c>
      <c r="L2048" s="12">
        <v>12.9985777604414</v>
      </c>
      <c r="M2048" s="12">
        <v>12.226168040968499</v>
      </c>
      <c r="N2048" s="12"/>
      <c r="O2048" s="12"/>
    </row>
    <row r="2049" spans="1:15" x14ac:dyDescent="0.3">
      <c r="A2049" s="11" t="str">
        <f t="shared" si="31"/>
        <v>DISTRIBUCION VOLUMEN X CRITERIO (kg ó litros).Total Bebidas FriasRTO CENTRO</v>
      </c>
      <c r="B2049" s="11" t="s">
        <v>50</v>
      </c>
      <c r="C2049" s="11" t="s">
        <v>52</v>
      </c>
      <c r="D2049" s="11" t="s">
        <v>148</v>
      </c>
      <c r="E2049" s="12">
        <v>9.1174207685299997</v>
      </c>
      <c r="F2049" s="12">
        <v>9.2712363312614894</v>
      </c>
      <c r="G2049" s="12">
        <v>8.8245465743368907</v>
      </c>
      <c r="H2049" s="12">
        <v>9.2439096469899695</v>
      </c>
      <c r="I2049" s="12">
        <v>8.9517197665381705</v>
      </c>
      <c r="J2049" s="12">
        <v>9.1064180667416306</v>
      </c>
      <c r="K2049" s="12">
        <v>9.5339755630785099</v>
      </c>
      <c r="L2049" s="12">
        <v>9.0381311427294992</v>
      </c>
      <c r="M2049" s="12">
        <v>9.0292472291914994</v>
      </c>
      <c r="N2049" s="12"/>
      <c r="O2049" s="12"/>
    </row>
    <row r="2050" spans="1:15" x14ac:dyDescent="0.3">
      <c r="A2050" s="11" t="str">
        <f t="shared" si="31"/>
        <v>DISTRIBUCION VOLUMEN X CRITERIO (kg ó litros).Total Bebidas FriasNORTE-CENTRO</v>
      </c>
      <c r="B2050" s="11" t="s">
        <v>50</v>
      </c>
      <c r="C2050" s="11" t="s">
        <v>52</v>
      </c>
      <c r="D2050" s="11" t="s">
        <v>149</v>
      </c>
      <c r="E2050" s="12">
        <v>9.9443794261148906</v>
      </c>
      <c r="F2050" s="12">
        <v>10.0093332809199</v>
      </c>
      <c r="G2050" s="12">
        <v>9.2703663911164806</v>
      </c>
      <c r="H2050" s="12">
        <v>8.9606501168114896</v>
      </c>
      <c r="I2050" s="12">
        <v>9.8535401973081207</v>
      </c>
      <c r="J2050" s="12">
        <v>9.5441571534477205</v>
      </c>
      <c r="K2050" s="12">
        <v>9.0493849396034296</v>
      </c>
      <c r="L2050" s="12">
        <v>9.4891845536280393</v>
      </c>
      <c r="M2050" s="12">
        <v>9.07731835387019</v>
      </c>
      <c r="N2050" s="12"/>
      <c r="O2050" s="12"/>
    </row>
    <row r="2051" spans="1:15" x14ac:dyDescent="0.3">
      <c r="A2051" s="11" t="str">
        <f t="shared" si="31"/>
        <v>DISTRIBUCION VOLUMEN X CRITERIO (kg ó litros).Total Bebidas FriasNOROESTE</v>
      </c>
      <c r="B2051" s="11" t="s">
        <v>50</v>
      </c>
      <c r="C2051" s="11" t="s">
        <v>52</v>
      </c>
      <c r="D2051" s="11" t="s">
        <v>150</v>
      </c>
      <c r="E2051" s="12">
        <v>11.062788940421401</v>
      </c>
      <c r="F2051" s="12">
        <v>10.9138181102647</v>
      </c>
      <c r="G2051" s="12">
        <v>11.3408320321681</v>
      </c>
      <c r="H2051" s="12">
        <v>11.037563843844</v>
      </c>
      <c r="I2051" s="12">
        <v>9.8610550118071405</v>
      </c>
      <c r="J2051" s="12">
        <v>9.6666322880954301</v>
      </c>
      <c r="K2051" s="12">
        <v>10.2386212992821</v>
      </c>
      <c r="L2051" s="12">
        <v>9.9039105365975892</v>
      </c>
      <c r="M2051" s="12">
        <v>9.93484823740887</v>
      </c>
      <c r="N2051" s="12"/>
      <c r="O2051" s="12"/>
    </row>
    <row r="2052" spans="1:15" x14ac:dyDescent="0.3">
      <c r="A2052" s="11" t="str">
        <f t="shared" ref="A2052:A2115" si="32">B2052&amp;C2052&amp;D2052</f>
        <v>DISTRIBUCION VOLUMEN X CRITERIO (kg ó litros).Total Bebidas Frias&lt;2MIL</v>
      </c>
      <c r="B2052" s="11" t="s">
        <v>50</v>
      </c>
      <c r="C2052" s="11" t="s">
        <v>52</v>
      </c>
      <c r="D2052" s="11" t="s">
        <v>151</v>
      </c>
      <c r="E2052" s="12">
        <v>6.0096037721271003</v>
      </c>
      <c r="F2052" s="12">
        <v>5.0311522045566903</v>
      </c>
      <c r="G2052" s="12">
        <v>5.4326429068055804</v>
      </c>
      <c r="H2052" s="12">
        <v>5.74865541670715</v>
      </c>
      <c r="I2052" s="12">
        <v>5.7926590784015</v>
      </c>
      <c r="J2052" s="12">
        <v>5.1159498296953396</v>
      </c>
      <c r="K2052" s="12">
        <v>6.3019147046461601</v>
      </c>
      <c r="L2052" s="12">
        <v>5.6098990749413904</v>
      </c>
      <c r="M2052" s="12">
        <v>5.8788654912862803</v>
      </c>
      <c r="N2052" s="12"/>
      <c r="O2052" s="12"/>
    </row>
    <row r="2053" spans="1:15" x14ac:dyDescent="0.3">
      <c r="A2053" s="11" t="str">
        <f t="shared" si="32"/>
        <v>DISTRIBUCION VOLUMEN X CRITERIO (kg ó litros).Total Bebidas Frias2-5MIL</v>
      </c>
      <c r="B2053" s="11" t="s">
        <v>50</v>
      </c>
      <c r="C2053" s="11" t="s">
        <v>52</v>
      </c>
      <c r="D2053" s="11" t="s">
        <v>152</v>
      </c>
      <c r="E2053" s="12">
        <v>5.0258273463077696</v>
      </c>
      <c r="F2053" s="12">
        <v>4.7140856297234697</v>
      </c>
      <c r="G2053" s="12">
        <v>4.9243559143811897</v>
      </c>
      <c r="H2053" s="12">
        <v>4.6441344183207702</v>
      </c>
      <c r="I2053" s="12">
        <v>4.7864853025796501</v>
      </c>
      <c r="J2053" s="12">
        <v>4.2795803708935098</v>
      </c>
      <c r="K2053" s="12">
        <v>3.8560525200634599</v>
      </c>
      <c r="L2053" s="12">
        <v>4.3107180560635303</v>
      </c>
      <c r="M2053" s="12">
        <v>4.0518007563519101</v>
      </c>
      <c r="N2053" s="12"/>
      <c r="O2053" s="12"/>
    </row>
    <row r="2054" spans="1:15" x14ac:dyDescent="0.3">
      <c r="A2054" s="11" t="str">
        <f t="shared" si="32"/>
        <v>DISTRIBUCION VOLUMEN X CRITERIO (kg ó litros).Total Bebidas Frias5-10MIL</v>
      </c>
      <c r="B2054" s="11" t="s">
        <v>50</v>
      </c>
      <c r="C2054" s="11" t="s">
        <v>52</v>
      </c>
      <c r="D2054" s="11" t="s">
        <v>153</v>
      </c>
      <c r="E2054" s="12">
        <v>8.0461755727778304</v>
      </c>
      <c r="F2054" s="12">
        <v>7.9419523199272799</v>
      </c>
      <c r="G2054" s="12">
        <v>7.6002922526171703</v>
      </c>
      <c r="H2054" s="12">
        <v>8.02890737784214</v>
      </c>
      <c r="I2054" s="12">
        <v>7.8208704433725504</v>
      </c>
      <c r="J2054" s="12">
        <v>8.5081268480770706</v>
      </c>
      <c r="K2054" s="12">
        <v>7.3143867050037699</v>
      </c>
      <c r="L2054" s="12">
        <v>8.2058193625484108</v>
      </c>
      <c r="M2054" s="12">
        <v>7.9736753875239899</v>
      </c>
      <c r="N2054" s="12"/>
      <c r="O2054" s="12"/>
    </row>
    <row r="2055" spans="1:15" x14ac:dyDescent="0.3">
      <c r="A2055" s="11" t="str">
        <f t="shared" si="32"/>
        <v>DISTRIBUCION VOLUMEN X CRITERIO (kg ó litros).Total Bebidas Frias10-30MIL</v>
      </c>
      <c r="B2055" s="11" t="s">
        <v>50</v>
      </c>
      <c r="C2055" s="11" t="s">
        <v>52</v>
      </c>
      <c r="D2055" s="11" t="s">
        <v>154</v>
      </c>
      <c r="E2055" s="12">
        <v>17.131919684939501</v>
      </c>
      <c r="F2055" s="12">
        <v>18.068735388494201</v>
      </c>
      <c r="G2055" s="12">
        <v>18.2305330453366</v>
      </c>
      <c r="H2055" s="12">
        <v>18.735720024104001</v>
      </c>
      <c r="I2055" s="12">
        <v>17.8370457422428</v>
      </c>
      <c r="J2055" s="12">
        <v>17.4393853881786</v>
      </c>
      <c r="K2055" s="12">
        <v>17.2286090410737</v>
      </c>
      <c r="L2055" s="12">
        <v>17.621575834125601</v>
      </c>
      <c r="M2055" s="12">
        <v>17.99782821254</v>
      </c>
      <c r="N2055" s="12"/>
      <c r="O2055" s="12"/>
    </row>
    <row r="2056" spans="1:15" x14ac:dyDescent="0.3">
      <c r="A2056" s="11" t="str">
        <f t="shared" si="32"/>
        <v>DISTRIBUCION VOLUMEN X CRITERIO (kg ó litros).Total Bebidas Frias30-100MIL</v>
      </c>
      <c r="B2056" s="11" t="s">
        <v>50</v>
      </c>
      <c r="C2056" s="11" t="s">
        <v>52</v>
      </c>
      <c r="D2056" s="11" t="s">
        <v>155</v>
      </c>
      <c r="E2056" s="12">
        <v>19.8519963973791</v>
      </c>
      <c r="F2056" s="12">
        <v>19.985289775156598</v>
      </c>
      <c r="G2056" s="12">
        <v>19.173361133083802</v>
      </c>
      <c r="H2056" s="12">
        <v>19.5412660662188</v>
      </c>
      <c r="I2056" s="12">
        <v>22.151292194369098</v>
      </c>
      <c r="J2056" s="12">
        <v>23.024434100823498</v>
      </c>
      <c r="K2056" s="12">
        <v>24.104921841360198</v>
      </c>
      <c r="L2056" s="12">
        <v>23.285746197924698</v>
      </c>
      <c r="M2056" s="12">
        <v>22.7135729338491</v>
      </c>
      <c r="N2056" s="12"/>
      <c r="O2056" s="12"/>
    </row>
    <row r="2057" spans="1:15" x14ac:dyDescent="0.3">
      <c r="A2057" s="11" t="str">
        <f t="shared" si="32"/>
        <v>DISTRIBUCION VOLUMEN X CRITERIO (kg ó litros).Total Bebidas Frias100-200MIL</v>
      </c>
      <c r="B2057" s="11" t="s">
        <v>50</v>
      </c>
      <c r="C2057" s="11" t="s">
        <v>52</v>
      </c>
      <c r="D2057" s="11" t="s">
        <v>156</v>
      </c>
      <c r="E2057" s="12">
        <v>9.4583391211834904</v>
      </c>
      <c r="F2057" s="12">
        <v>9.1363894931208893</v>
      </c>
      <c r="G2057" s="12">
        <v>10.3196123552815</v>
      </c>
      <c r="H2057" s="12">
        <v>10.228404881272599</v>
      </c>
      <c r="I2057" s="12">
        <v>10.517310441043399</v>
      </c>
      <c r="J2057" s="12">
        <v>10.1010547229131</v>
      </c>
      <c r="K2057" s="12">
        <v>9.7372735063385605</v>
      </c>
      <c r="L2057" s="12">
        <v>9.8051045186518397</v>
      </c>
      <c r="M2057" s="12">
        <v>9.7826673578742902</v>
      </c>
      <c r="N2057" s="12"/>
      <c r="O2057" s="12"/>
    </row>
    <row r="2058" spans="1:15" x14ac:dyDescent="0.3">
      <c r="A2058" s="11" t="str">
        <f t="shared" si="32"/>
        <v>DISTRIBUCION VOLUMEN X CRITERIO (kg ó litros).Total Bebidas Frias200-500MIL</v>
      </c>
      <c r="B2058" s="11" t="s">
        <v>50</v>
      </c>
      <c r="C2058" s="11" t="s">
        <v>52</v>
      </c>
      <c r="D2058" s="11" t="s">
        <v>157</v>
      </c>
      <c r="E2058" s="12">
        <v>15.310661348840799</v>
      </c>
      <c r="F2058" s="12">
        <v>15.592823643224801</v>
      </c>
      <c r="G2058" s="12">
        <v>14.0677050903723</v>
      </c>
      <c r="H2058" s="12">
        <v>13.800039730729599</v>
      </c>
      <c r="I2058" s="12">
        <v>13.3189200283033</v>
      </c>
      <c r="J2058" s="12">
        <v>13.144048291456899</v>
      </c>
      <c r="K2058" s="12">
        <v>13.335536220943</v>
      </c>
      <c r="L2058" s="12">
        <v>12.5395073902734</v>
      </c>
      <c r="M2058" s="12">
        <v>13.6549372272966</v>
      </c>
      <c r="N2058" s="12"/>
      <c r="O2058" s="12"/>
    </row>
    <row r="2059" spans="1:15" x14ac:dyDescent="0.3">
      <c r="A2059" s="11" t="str">
        <f t="shared" si="32"/>
        <v>DISTRIBUCION VOLUMEN X CRITERIO (kg ó litros).Total Bebidas Frias&gt;500MIL</v>
      </c>
      <c r="B2059" s="11" t="s">
        <v>50</v>
      </c>
      <c r="C2059" s="11" t="s">
        <v>52</v>
      </c>
      <c r="D2059" s="11" t="s">
        <v>158</v>
      </c>
      <c r="E2059" s="12">
        <v>19.165487354522</v>
      </c>
      <c r="F2059" s="12">
        <v>19.529573263232599</v>
      </c>
      <c r="G2059" s="12">
        <v>20.251499819893901</v>
      </c>
      <c r="H2059" s="12">
        <v>19.272874914828801</v>
      </c>
      <c r="I2059" s="12">
        <v>17.7754162932995</v>
      </c>
      <c r="J2059" s="12">
        <v>18.387421045102101</v>
      </c>
      <c r="K2059" s="12">
        <v>18.1213128046967</v>
      </c>
      <c r="L2059" s="12">
        <v>18.6216289211389</v>
      </c>
      <c r="M2059" s="12">
        <v>17.946655198705599</v>
      </c>
      <c r="N2059" s="12"/>
      <c r="O2059" s="12"/>
    </row>
    <row r="2060" spans="1:15" x14ac:dyDescent="0.3">
      <c r="A2060" s="11" t="str">
        <f t="shared" si="32"/>
        <v>DISTRIBUCION VOLUMEN X CRITERIO (kg ó litros).Total Bebidas FriasDE 15 A 19 AÑOS</v>
      </c>
      <c r="B2060" s="11" t="s">
        <v>50</v>
      </c>
      <c r="C2060" s="11" t="s">
        <v>52</v>
      </c>
      <c r="D2060" s="11" t="s">
        <v>159</v>
      </c>
      <c r="E2060" s="12">
        <v>2.2524454040670201</v>
      </c>
      <c r="F2060" s="12">
        <v>2.9255413044499901</v>
      </c>
      <c r="G2060" s="12">
        <v>1.42501472624909</v>
      </c>
      <c r="H2060" s="12">
        <v>1.43507858221841</v>
      </c>
      <c r="I2060" s="12">
        <v>2.1393232738948602</v>
      </c>
      <c r="J2060" s="12">
        <v>1.7424683221097901</v>
      </c>
      <c r="K2060" s="12">
        <v>1.2167398847598301</v>
      </c>
      <c r="L2060" s="12">
        <v>1.0641714272110401</v>
      </c>
      <c r="M2060" s="12">
        <v>1.5191089198837</v>
      </c>
      <c r="N2060" s="12"/>
      <c r="O2060" s="12"/>
    </row>
    <row r="2061" spans="1:15" x14ac:dyDescent="0.3">
      <c r="A2061" s="11" t="str">
        <f t="shared" si="32"/>
        <v>DISTRIBUCION VOLUMEN X CRITERIO (kg ó litros).Total Bebidas FriasDE 20 A 24 AÑOS</v>
      </c>
      <c r="B2061" s="11" t="s">
        <v>50</v>
      </c>
      <c r="C2061" s="11" t="s">
        <v>52</v>
      </c>
      <c r="D2061" s="11" t="s">
        <v>160</v>
      </c>
      <c r="E2061" s="12">
        <v>2.68652682030149</v>
      </c>
      <c r="F2061" s="12">
        <v>2.2016837732161201</v>
      </c>
      <c r="G2061" s="12">
        <v>2.2181533828780799</v>
      </c>
      <c r="H2061" s="12">
        <v>2.5136590427710601</v>
      </c>
      <c r="I2061" s="12">
        <v>2.1270183630549302</v>
      </c>
      <c r="J2061" s="12">
        <v>2.1684763379929199</v>
      </c>
      <c r="K2061" s="12">
        <v>2.362827766269</v>
      </c>
      <c r="L2061" s="12">
        <v>2.5094716170665601</v>
      </c>
      <c r="M2061" s="12">
        <v>2.6502249582836201</v>
      </c>
      <c r="N2061" s="12"/>
      <c r="O2061" s="12"/>
    </row>
    <row r="2062" spans="1:15" x14ac:dyDescent="0.3">
      <c r="A2062" s="11" t="str">
        <f t="shared" si="32"/>
        <v>DISTRIBUCION VOLUMEN X CRITERIO (kg ó litros).Total Bebidas FriasDE 25 A 34 AÑOS</v>
      </c>
      <c r="B2062" s="11" t="s">
        <v>50</v>
      </c>
      <c r="C2062" s="11" t="s">
        <v>52</v>
      </c>
      <c r="D2062" s="11" t="s">
        <v>161</v>
      </c>
      <c r="E2062" s="12">
        <v>6.8580491890788098</v>
      </c>
      <c r="F2062" s="12">
        <v>8.2422037246708193</v>
      </c>
      <c r="G2062" s="12">
        <v>6.7611171824355996</v>
      </c>
      <c r="H2062" s="12">
        <v>6.3784514447838498</v>
      </c>
      <c r="I2062" s="12">
        <v>6.2565741135491804</v>
      </c>
      <c r="J2062" s="12">
        <v>6.8513190586569799</v>
      </c>
      <c r="K2062" s="12">
        <v>6.85731962117704</v>
      </c>
      <c r="L2062" s="12">
        <v>6.5590708637948199</v>
      </c>
      <c r="M2062" s="12">
        <v>6.4333794976183301</v>
      </c>
      <c r="N2062" s="12"/>
      <c r="O2062" s="12"/>
    </row>
    <row r="2063" spans="1:15" x14ac:dyDescent="0.3">
      <c r="A2063" s="11" t="str">
        <f t="shared" si="32"/>
        <v>DISTRIBUCION VOLUMEN X CRITERIO (kg ó litros).Total Bebidas FriasDE 35 A 49 AÑOS</v>
      </c>
      <c r="B2063" s="11" t="s">
        <v>50</v>
      </c>
      <c r="C2063" s="11" t="s">
        <v>52</v>
      </c>
      <c r="D2063" s="11" t="s">
        <v>162</v>
      </c>
      <c r="E2063" s="12">
        <v>25.1945396501335</v>
      </c>
      <c r="F2063" s="12">
        <v>24.4421232363384</v>
      </c>
      <c r="G2063" s="12">
        <v>22.860344309273898</v>
      </c>
      <c r="H2063" s="12">
        <v>23.437077740971301</v>
      </c>
      <c r="I2063" s="12">
        <v>22.6191628194141</v>
      </c>
      <c r="J2063" s="12">
        <v>22.238136907485998</v>
      </c>
      <c r="K2063" s="12">
        <v>21.588237349821899</v>
      </c>
      <c r="L2063" s="12">
        <v>22.288382193199599</v>
      </c>
      <c r="M2063" s="12">
        <v>21.369380479135099</v>
      </c>
      <c r="N2063" s="12"/>
      <c r="O2063" s="12"/>
    </row>
    <row r="2064" spans="1:15" x14ac:dyDescent="0.3">
      <c r="A2064" s="11" t="str">
        <f t="shared" si="32"/>
        <v>DISTRIBUCION VOLUMEN X CRITERIO (kg ó litros).Total Bebidas FriasDE 50 A 59 AÑOS</v>
      </c>
      <c r="B2064" s="11" t="s">
        <v>50</v>
      </c>
      <c r="C2064" s="11" t="s">
        <v>52</v>
      </c>
      <c r="D2064" s="11" t="s">
        <v>163</v>
      </c>
      <c r="E2064" s="12">
        <v>25.779530006978199</v>
      </c>
      <c r="F2064" s="12">
        <v>24.341501782471699</v>
      </c>
      <c r="G2064" s="12">
        <v>26.206857930481402</v>
      </c>
      <c r="H2064" s="12">
        <v>26.443301353087602</v>
      </c>
      <c r="I2064" s="12">
        <v>26.085119837485301</v>
      </c>
      <c r="J2064" s="12">
        <v>25.250482883193602</v>
      </c>
      <c r="K2064" s="12">
        <v>24.647751520710202</v>
      </c>
      <c r="L2064" s="12">
        <v>25.154249115101301</v>
      </c>
      <c r="M2064" s="12">
        <v>25.016309987683801</v>
      </c>
      <c r="N2064" s="12"/>
      <c r="O2064" s="12"/>
    </row>
    <row r="2065" spans="1:15" x14ac:dyDescent="0.3">
      <c r="A2065" s="11" t="str">
        <f t="shared" si="32"/>
        <v>DISTRIBUCION VOLUMEN X CRITERIO (kg ó litros).Total Bebidas FriasDE 60 A 75 AÑOS</v>
      </c>
      <c r="B2065" s="11" t="s">
        <v>50</v>
      </c>
      <c r="C2065" s="11" t="s">
        <v>52</v>
      </c>
      <c r="D2065" s="11" t="s">
        <v>164</v>
      </c>
      <c r="E2065" s="12">
        <v>37.228919325089699</v>
      </c>
      <c r="F2065" s="12">
        <v>37.846950415607097</v>
      </c>
      <c r="G2065" s="12">
        <v>40.528515087595899</v>
      </c>
      <c r="H2065" s="12">
        <v>39.792433436221103</v>
      </c>
      <c r="I2065" s="12">
        <v>40.772803292612103</v>
      </c>
      <c r="J2065" s="12">
        <v>41.749114765775801</v>
      </c>
      <c r="K2065" s="12">
        <v>43.327128909115501</v>
      </c>
      <c r="L2065" s="12">
        <v>42.424654773404001</v>
      </c>
      <c r="M2065" s="12">
        <v>43.011596628795701</v>
      </c>
      <c r="N2065" s="12"/>
      <c r="O2065" s="12"/>
    </row>
    <row r="2066" spans="1:15" x14ac:dyDescent="0.3">
      <c r="A2066" s="11" t="str">
        <f t="shared" si="32"/>
        <v>DISTRIBUCION VOLUMEN X CRITERIO (kg ó litros).Total Bebidas FriasNIVEL ALTO</v>
      </c>
      <c r="B2066" s="11" t="s">
        <v>50</v>
      </c>
      <c r="C2066" s="11" t="s">
        <v>52</v>
      </c>
      <c r="D2066" s="11" t="s">
        <v>165</v>
      </c>
      <c r="E2066" s="12">
        <v>24.609062982819399</v>
      </c>
      <c r="F2066" s="12">
        <v>23.2693540112741</v>
      </c>
      <c r="G2066" s="12">
        <v>23.469889426527001</v>
      </c>
      <c r="H2066" s="12">
        <v>24.394411546064202</v>
      </c>
      <c r="I2066" s="12">
        <v>24.028982017462301</v>
      </c>
      <c r="J2066" s="12">
        <v>22.457819258287898</v>
      </c>
      <c r="K2066" s="12">
        <v>21.2803502581869</v>
      </c>
      <c r="L2066" s="12">
        <v>19.863280823603699</v>
      </c>
      <c r="M2066" s="12">
        <v>21.5420787032661</v>
      </c>
      <c r="N2066" s="12"/>
      <c r="O2066" s="12"/>
    </row>
    <row r="2067" spans="1:15" x14ac:dyDescent="0.3">
      <c r="A2067" s="11" t="str">
        <f t="shared" si="32"/>
        <v>DISTRIBUCION VOLUMEN X CRITERIO (kg ó litros).Total Bebidas FriasNIVEL MEDIO ALTO</v>
      </c>
      <c r="B2067" s="11" t="s">
        <v>50</v>
      </c>
      <c r="C2067" s="11" t="s">
        <v>52</v>
      </c>
      <c r="D2067" s="11" t="s">
        <v>166</v>
      </c>
      <c r="E2067" s="12">
        <v>14.485166423840999</v>
      </c>
      <c r="F2067" s="12">
        <v>13.8381736155612</v>
      </c>
      <c r="G2067" s="12">
        <v>14.668282681059299</v>
      </c>
      <c r="H2067" s="12">
        <v>13.629289509014701</v>
      </c>
      <c r="I2067" s="12">
        <v>13.6054652771888</v>
      </c>
      <c r="J2067" s="12">
        <v>13.7405018824854</v>
      </c>
      <c r="K2067" s="12">
        <v>14.521554314987499</v>
      </c>
      <c r="L2067" s="12">
        <v>14.432137288511999</v>
      </c>
      <c r="M2067" s="12">
        <v>13.626263206501701</v>
      </c>
      <c r="N2067" s="12"/>
      <c r="O2067" s="12"/>
    </row>
    <row r="2068" spans="1:15" x14ac:dyDescent="0.3">
      <c r="A2068" s="11" t="str">
        <f t="shared" si="32"/>
        <v>DISTRIBUCION VOLUMEN X CRITERIO (kg ó litros).Total Bebidas FriasNIVEL MEDIO</v>
      </c>
      <c r="B2068" s="11" t="s">
        <v>50</v>
      </c>
      <c r="C2068" s="11" t="s">
        <v>52</v>
      </c>
      <c r="D2068" s="11" t="s">
        <v>167</v>
      </c>
      <c r="E2068" s="12">
        <v>26.197732050770799</v>
      </c>
      <c r="F2068" s="12">
        <v>25.909936363008999</v>
      </c>
      <c r="G2068" s="12">
        <v>24.480212112075499</v>
      </c>
      <c r="H2068" s="12">
        <v>24.485002009948602</v>
      </c>
      <c r="I2068" s="12">
        <v>25.980205969735401</v>
      </c>
      <c r="J2068" s="12">
        <v>26.211505518148801</v>
      </c>
      <c r="K2068" s="12">
        <v>24.2011559077961</v>
      </c>
      <c r="L2068" s="12">
        <v>24.383814713243101</v>
      </c>
      <c r="M2068" s="12">
        <v>24.9439533954498</v>
      </c>
      <c r="N2068" s="12"/>
      <c r="O2068" s="12"/>
    </row>
    <row r="2069" spans="1:15" x14ac:dyDescent="0.3">
      <c r="A2069" s="11" t="str">
        <f t="shared" si="32"/>
        <v>DISTRIBUCION VOLUMEN X CRITERIO (kg ó litros).Total Bebidas FriasNIVEL MEDIO BAJO</v>
      </c>
      <c r="B2069" s="11" t="s">
        <v>50</v>
      </c>
      <c r="C2069" s="11" t="s">
        <v>52</v>
      </c>
      <c r="D2069" s="11" t="s">
        <v>168</v>
      </c>
      <c r="E2069" s="12">
        <v>14.237763886061201</v>
      </c>
      <c r="F2069" s="12">
        <v>15.016948118900901</v>
      </c>
      <c r="G2069" s="12">
        <v>15.394883552646901</v>
      </c>
      <c r="H2069" s="12">
        <v>14.5421507513975</v>
      </c>
      <c r="I2069" s="12">
        <v>14.9815589134192</v>
      </c>
      <c r="J2069" s="12">
        <v>15.495849257185</v>
      </c>
      <c r="K2069" s="12">
        <v>20.464849800209699</v>
      </c>
      <c r="L2069" s="12">
        <v>19.459711207107201</v>
      </c>
      <c r="M2069" s="12">
        <v>17.843631713371</v>
      </c>
      <c r="N2069" s="12"/>
      <c r="O2069" s="12"/>
    </row>
    <row r="2070" spans="1:15" x14ac:dyDescent="0.3">
      <c r="A2070" s="11" t="str">
        <f t="shared" si="32"/>
        <v>DISTRIBUCION VOLUMEN X CRITERIO (kg ó litros).Total Bebidas FriasNIVEL BAJO</v>
      </c>
      <c r="B2070" s="11" t="s">
        <v>50</v>
      </c>
      <c r="C2070" s="11" t="s">
        <v>52</v>
      </c>
      <c r="D2070" s="11" t="s">
        <v>169</v>
      </c>
      <c r="E2070" s="12">
        <v>20.470285609515599</v>
      </c>
      <c r="F2070" s="12">
        <v>21.965591146752899</v>
      </c>
      <c r="G2070" s="12">
        <v>21.986733482740799</v>
      </c>
      <c r="H2070" s="12">
        <v>22.9491490319744</v>
      </c>
      <c r="I2070" s="12">
        <v>21.403789776244601</v>
      </c>
      <c r="J2070" s="12">
        <v>22.094326155072199</v>
      </c>
      <c r="K2070" s="12">
        <v>19.532093744615398</v>
      </c>
      <c r="L2070" s="12">
        <v>21.8610567931924</v>
      </c>
      <c r="M2070" s="12">
        <v>22.044075396510401</v>
      </c>
      <c r="N2070" s="12"/>
      <c r="O2070" s="12"/>
    </row>
    <row r="2071" spans="1:15" x14ac:dyDescent="0.3">
      <c r="A2071" s="11" t="str">
        <f t="shared" si="32"/>
        <v>DISTRIBUCION VOLUMEN X CRITERIO (kg ó litros).Total Bebidas FriasHOMBRE</v>
      </c>
      <c r="B2071" s="11" t="s">
        <v>50</v>
      </c>
      <c r="C2071" s="11" t="s">
        <v>52</v>
      </c>
      <c r="D2071" s="11" t="s">
        <v>170</v>
      </c>
      <c r="E2071" s="12">
        <v>56.420735285954102</v>
      </c>
      <c r="F2071" s="12">
        <v>58.980620827382502</v>
      </c>
      <c r="G2071" s="12">
        <v>59.515368701341899</v>
      </c>
      <c r="H2071" s="12">
        <v>58.080912020415496</v>
      </c>
      <c r="I2071" s="12">
        <v>58.797285634701197</v>
      </c>
      <c r="J2071" s="12">
        <v>60.534063534894699</v>
      </c>
      <c r="K2071" s="12">
        <v>60.357103296725597</v>
      </c>
      <c r="L2071" s="12">
        <v>60.202231716208601</v>
      </c>
      <c r="M2071" s="12">
        <v>59.014403725596701</v>
      </c>
      <c r="N2071" s="12"/>
      <c r="O2071" s="12"/>
    </row>
    <row r="2072" spans="1:15" x14ac:dyDescent="0.3">
      <c r="A2072" s="11" t="str">
        <f t="shared" si="32"/>
        <v>DISTRIBUCION VOLUMEN X CRITERIO (kg ó litros).Total Bebidas FriasMUJER</v>
      </c>
      <c r="B2072" s="11" t="s">
        <v>50</v>
      </c>
      <c r="C2072" s="11" t="s">
        <v>52</v>
      </c>
      <c r="D2072" s="11" t="s">
        <v>171</v>
      </c>
      <c r="E2072" s="12">
        <v>43.579270955783301</v>
      </c>
      <c r="F2072" s="12">
        <v>41.019381063509599</v>
      </c>
      <c r="G2072" s="12">
        <v>40.4846333325616</v>
      </c>
      <c r="H2072" s="12">
        <v>41.919088540322299</v>
      </c>
      <c r="I2072" s="12">
        <v>41.2027159779825</v>
      </c>
      <c r="J2072" s="12">
        <v>39.465934459572999</v>
      </c>
      <c r="K2072" s="12">
        <v>39.642906329676201</v>
      </c>
      <c r="L2072" s="12">
        <v>39.797767756267902</v>
      </c>
      <c r="M2072" s="12">
        <v>40.985596521824597</v>
      </c>
      <c r="N2072" s="12"/>
      <c r="O2072" s="12"/>
    </row>
    <row r="2073" spans="1:15" x14ac:dyDescent="0.3">
      <c r="A2073" s="11" t="str">
        <f t="shared" si="32"/>
        <v>DISTRIBUCION VOLUMEN X CRITERIO (kg ó litros)Total bebidas de vinoT.ESPAÑA</v>
      </c>
      <c r="B2073" s="11" t="s">
        <v>50</v>
      </c>
      <c r="C2073" s="11" t="s">
        <v>79</v>
      </c>
      <c r="D2073" s="11" t="s">
        <v>142</v>
      </c>
      <c r="E2073" s="12">
        <v>100</v>
      </c>
      <c r="F2073" s="12">
        <v>100</v>
      </c>
      <c r="G2073" s="12">
        <v>100</v>
      </c>
      <c r="H2073" s="12">
        <v>100</v>
      </c>
      <c r="I2073" s="12">
        <v>100</v>
      </c>
      <c r="J2073" s="12">
        <v>100</v>
      </c>
      <c r="K2073" s="12">
        <v>100</v>
      </c>
      <c r="L2073" s="12">
        <v>100</v>
      </c>
      <c r="M2073" s="12">
        <v>100</v>
      </c>
      <c r="N2073" s="12"/>
      <c r="O2073" s="12"/>
    </row>
    <row r="2074" spans="1:15" x14ac:dyDescent="0.3">
      <c r="A2074" s="11" t="str">
        <f t="shared" si="32"/>
        <v>DISTRIBUCION VOLUMEN X CRITERIO (kg ó litros)Total bebidas de vinoBCN AM</v>
      </c>
      <c r="B2074" s="11" t="s">
        <v>50</v>
      </c>
      <c r="C2074" s="11" t="s">
        <v>79</v>
      </c>
      <c r="D2074" s="11" t="s">
        <v>143</v>
      </c>
      <c r="E2074" s="12">
        <v>6.7378938342314596</v>
      </c>
      <c r="F2074" s="12">
        <v>8.6074941297815393</v>
      </c>
      <c r="G2074" s="12">
        <v>8.9977885331622698</v>
      </c>
      <c r="H2074" s="12">
        <v>7.3990733229710202</v>
      </c>
      <c r="I2074" s="12">
        <v>6.70709105377294</v>
      </c>
      <c r="J2074" s="12">
        <v>6.74834091852596</v>
      </c>
      <c r="K2074" s="12">
        <v>7.74925554689045</v>
      </c>
      <c r="L2074" s="12">
        <v>7.5674460622042901</v>
      </c>
      <c r="M2074" s="12">
        <v>6.9386719072996703</v>
      </c>
      <c r="N2074" s="12"/>
      <c r="O2074" s="12"/>
    </row>
    <row r="2075" spans="1:15" x14ac:dyDescent="0.3">
      <c r="A2075" s="11" t="str">
        <f t="shared" si="32"/>
        <v>DISTRIBUCION VOLUMEN X CRITERIO (kg ó litros)Total bebidas de vinoREST.CAT ARAGON</v>
      </c>
      <c r="B2075" s="11" t="s">
        <v>50</v>
      </c>
      <c r="C2075" s="11" t="s">
        <v>79</v>
      </c>
      <c r="D2075" s="11" t="s">
        <v>144</v>
      </c>
      <c r="E2075" s="12">
        <v>13.107145725313901</v>
      </c>
      <c r="F2075" s="12">
        <v>15.9543364417855</v>
      </c>
      <c r="G2075" s="12">
        <v>15.6410535106479</v>
      </c>
      <c r="H2075" s="12">
        <v>13.873904111559799</v>
      </c>
      <c r="I2075" s="12">
        <v>15.0513702183245</v>
      </c>
      <c r="J2075" s="12">
        <v>19.863682789528401</v>
      </c>
      <c r="K2075" s="12">
        <v>18.929235546206399</v>
      </c>
      <c r="L2075" s="12">
        <v>15.7740298759889</v>
      </c>
      <c r="M2075" s="12">
        <v>17.276503037536799</v>
      </c>
      <c r="N2075" s="12"/>
      <c r="O2075" s="12"/>
    </row>
    <row r="2076" spans="1:15" x14ac:dyDescent="0.3">
      <c r="A2076" s="11" t="str">
        <f t="shared" si="32"/>
        <v>DISTRIBUCION VOLUMEN X CRITERIO (kg ó litros)Total bebidas de vinoLEVANTE</v>
      </c>
      <c r="B2076" s="11" t="s">
        <v>50</v>
      </c>
      <c r="C2076" s="11" t="s">
        <v>79</v>
      </c>
      <c r="D2076" s="11" t="s">
        <v>145</v>
      </c>
      <c r="E2076" s="12">
        <v>11.7140821782115</v>
      </c>
      <c r="F2076" s="12">
        <v>10.497163668497899</v>
      </c>
      <c r="G2076" s="12">
        <v>11.3501825076576</v>
      </c>
      <c r="H2076" s="12">
        <v>11.264894193156</v>
      </c>
      <c r="I2076" s="12">
        <v>11.9867064394758</v>
      </c>
      <c r="J2076" s="12">
        <v>11.809214785625899</v>
      </c>
      <c r="K2076" s="12">
        <v>12.441501807128599</v>
      </c>
      <c r="L2076" s="12">
        <v>11.2887177385635</v>
      </c>
      <c r="M2076" s="12">
        <v>12.930858241299299</v>
      </c>
      <c r="N2076" s="12"/>
      <c r="O2076" s="12"/>
    </row>
    <row r="2077" spans="1:15" x14ac:dyDescent="0.3">
      <c r="A2077" s="11" t="str">
        <f t="shared" si="32"/>
        <v>DISTRIBUCION VOLUMEN X CRITERIO (kg ó litros)Total bebidas de vinoANDALUCIA</v>
      </c>
      <c r="B2077" s="11" t="s">
        <v>50</v>
      </c>
      <c r="C2077" s="11" t="s">
        <v>79</v>
      </c>
      <c r="D2077" s="11" t="s">
        <v>146</v>
      </c>
      <c r="E2077" s="12">
        <v>18.825593618122198</v>
      </c>
      <c r="F2077" s="12">
        <v>14.683521242464</v>
      </c>
      <c r="G2077" s="12">
        <v>15.9158115071235</v>
      </c>
      <c r="H2077" s="12">
        <v>19.344087909017901</v>
      </c>
      <c r="I2077" s="12">
        <v>20.245549769442899</v>
      </c>
      <c r="J2077" s="12">
        <v>15.0848669905495</v>
      </c>
      <c r="K2077" s="12">
        <v>15.3885540352228</v>
      </c>
      <c r="L2077" s="12">
        <v>17.7765689849886</v>
      </c>
      <c r="M2077" s="12">
        <v>18.7919570296805</v>
      </c>
      <c r="N2077" s="12"/>
      <c r="O2077" s="12"/>
    </row>
    <row r="2078" spans="1:15" x14ac:dyDescent="0.3">
      <c r="A2078" s="11" t="str">
        <f t="shared" si="32"/>
        <v>DISTRIBUCION VOLUMEN X CRITERIO (kg ó litros)Total bebidas de vinoMDD AM</v>
      </c>
      <c r="B2078" s="11" t="s">
        <v>50</v>
      </c>
      <c r="C2078" s="11" t="s">
        <v>79</v>
      </c>
      <c r="D2078" s="11" t="s">
        <v>147</v>
      </c>
      <c r="E2078" s="12">
        <v>15.7504653311362</v>
      </c>
      <c r="F2078" s="12">
        <v>14.4759348285609</v>
      </c>
      <c r="G2078" s="12">
        <v>12.478116748967301</v>
      </c>
      <c r="H2078" s="12">
        <v>15.300847807026299</v>
      </c>
      <c r="I2078" s="12">
        <v>14.1990852628835</v>
      </c>
      <c r="J2078" s="12">
        <v>12.492500566599899</v>
      </c>
      <c r="K2078" s="12">
        <v>12.3339612473288</v>
      </c>
      <c r="L2078" s="12">
        <v>14.5075334640827</v>
      </c>
      <c r="M2078" s="12">
        <v>13.6565101606529</v>
      </c>
      <c r="N2078" s="12"/>
      <c r="O2078" s="12"/>
    </row>
    <row r="2079" spans="1:15" x14ac:dyDescent="0.3">
      <c r="A2079" s="11" t="str">
        <f t="shared" si="32"/>
        <v>DISTRIBUCION VOLUMEN X CRITERIO (kg ó litros)Total bebidas de vinoRTO CENTRO</v>
      </c>
      <c r="B2079" s="11" t="s">
        <v>50</v>
      </c>
      <c r="C2079" s="11" t="s">
        <v>79</v>
      </c>
      <c r="D2079" s="11" t="s">
        <v>148</v>
      </c>
      <c r="E2079" s="12">
        <v>7.8642668660941402</v>
      </c>
      <c r="F2079" s="12">
        <v>7.8612854331596003</v>
      </c>
      <c r="G2079" s="12">
        <v>6.6618846286523103</v>
      </c>
      <c r="H2079" s="12">
        <v>7.6118392423636898</v>
      </c>
      <c r="I2079" s="12">
        <v>8.6153032156806599</v>
      </c>
      <c r="J2079" s="12">
        <v>7.3837800990443796</v>
      </c>
      <c r="K2079" s="12">
        <v>8.2081230861043597</v>
      </c>
      <c r="L2079" s="12">
        <v>8.9131778913822508</v>
      </c>
      <c r="M2079" s="12">
        <v>10.676617879383301</v>
      </c>
      <c r="N2079" s="12"/>
      <c r="O2079" s="12"/>
    </row>
    <row r="2080" spans="1:15" x14ac:dyDescent="0.3">
      <c r="A2080" s="11" t="str">
        <f t="shared" si="32"/>
        <v>DISTRIBUCION VOLUMEN X CRITERIO (kg ó litros)Total bebidas de vinoNORTE-CENTRO</v>
      </c>
      <c r="B2080" s="11" t="s">
        <v>50</v>
      </c>
      <c r="C2080" s="11" t="s">
        <v>79</v>
      </c>
      <c r="D2080" s="11" t="s">
        <v>149</v>
      </c>
      <c r="E2080" s="12">
        <v>16.276639946976001</v>
      </c>
      <c r="F2080" s="12">
        <v>17.0196950767785</v>
      </c>
      <c r="G2080" s="12">
        <v>17.179122563690999</v>
      </c>
      <c r="H2080" s="12">
        <v>14.929431501022901</v>
      </c>
      <c r="I2080" s="12">
        <v>13.769022431319399</v>
      </c>
      <c r="J2080" s="12">
        <v>16.841378184331301</v>
      </c>
      <c r="K2080" s="12">
        <v>13.178023995932699</v>
      </c>
      <c r="L2080" s="12">
        <v>14.027860126990699</v>
      </c>
      <c r="M2080" s="12">
        <v>11.8448978781436</v>
      </c>
      <c r="N2080" s="12"/>
      <c r="O2080" s="12"/>
    </row>
    <row r="2081" spans="1:15" x14ac:dyDescent="0.3">
      <c r="A2081" s="11" t="str">
        <f t="shared" si="32"/>
        <v>DISTRIBUCION VOLUMEN X CRITERIO (kg ó litros)Total bebidas de vinoNOROESTE</v>
      </c>
      <c r="B2081" s="11" t="s">
        <v>50</v>
      </c>
      <c r="C2081" s="11" t="s">
        <v>79</v>
      </c>
      <c r="D2081" s="11" t="s">
        <v>150</v>
      </c>
      <c r="E2081" s="12">
        <v>9.7239144037858107</v>
      </c>
      <c r="F2081" s="12">
        <v>10.9005549802304</v>
      </c>
      <c r="G2081" s="12">
        <v>11.7760468377367</v>
      </c>
      <c r="H2081" s="12">
        <v>10.275918084872901</v>
      </c>
      <c r="I2081" s="12">
        <v>9.4258720368384008</v>
      </c>
      <c r="J2081" s="12">
        <v>9.7762415003543808</v>
      </c>
      <c r="K2081" s="12">
        <v>11.771348277348499</v>
      </c>
      <c r="L2081" s="12">
        <v>10.144666569906899</v>
      </c>
      <c r="M2081" s="12">
        <v>7.8839847759987203</v>
      </c>
      <c r="N2081" s="12"/>
      <c r="O2081" s="12"/>
    </row>
    <row r="2082" spans="1:15" x14ac:dyDescent="0.3">
      <c r="A2082" s="11" t="str">
        <f t="shared" si="32"/>
        <v>DISTRIBUCION VOLUMEN X CRITERIO (kg ó litros)Total bebidas de vino&lt;2MIL</v>
      </c>
      <c r="B2082" s="11" t="s">
        <v>50</v>
      </c>
      <c r="C2082" s="11" t="s">
        <v>79</v>
      </c>
      <c r="D2082" s="11" t="s">
        <v>151</v>
      </c>
      <c r="E2082" s="12">
        <v>5.0604327751252303</v>
      </c>
      <c r="F2082" s="12">
        <v>5.50278865963518</v>
      </c>
      <c r="G2082" s="12">
        <v>6.3615841218813598</v>
      </c>
      <c r="H2082" s="12">
        <v>5.5917447982007902</v>
      </c>
      <c r="I2082" s="12">
        <v>7.0309423496520598</v>
      </c>
      <c r="J2082" s="12">
        <v>6.2382727503933504</v>
      </c>
      <c r="K2082" s="12">
        <v>6.6222740327456098</v>
      </c>
      <c r="L2082" s="12">
        <v>6.7753390728273004</v>
      </c>
      <c r="M2082" s="12">
        <v>7.6970349740667396</v>
      </c>
      <c r="N2082" s="12"/>
      <c r="O2082" s="12"/>
    </row>
    <row r="2083" spans="1:15" x14ac:dyDescent="0.3">
      <c r="A2083" s="11" t="str">
        <f t="shared" si="32"/>
        <v>DISTRIBUCION VOLUMEN X CRITERIO (kg ó litros)Total bebidas de vino2-5MIL</v>
      </c>
      <c r="B2083" s="11" t="s">
        <v>50</v>
      </c>
      <c r="C2083" s="11" t="s">
        <v>79</v>
      </c>
      <c r="D2083" s="11" t="s">
        <v>152</v>
      </c>
      <c r="E2083" s="12">
        <v>5.1675819063136403</v>
      </c>
      <c r="F2083" s="12">
        <v>5.8535493033736898</v>
      </c>
      <c r="G2083" s="12">
        <v>5.6846595908221502</v>
      </c>
      <c r="H2083" s="12">
        <v>5.4918897059048701</v>
      </c>
      <c r="I2083" s="12">
        <v>5.4050223529224803</v>
      </c>
      <c r="J2083" s="12">
        <v>5.9879442557516702</v>
      </c>
      <c r="K2083" s="12">
        <v>3.4879408041072302</v>
      </c>
      <c r="L2083" s="12">
        <v>4.0225108477536704</v>
      </c>
      <c r="M2083" s="12">
        <v>4.5736666854343504</v>
      </c>
      <c r="N2083" s="12"/>
      <c r="O2083" s="12"/>
    </row>
    <row r="2084" spans="1:15" x14ac:dyDescent="0.3">
      <c r="A2084" s="11" t="str">
        <f t="shared" si="32"/>
        <v>DISTRIBUCION VOLUMEN X CRITERIO (kg ó litros)Total bebidas de vino5-10MIL</v>
      </c>
      <c r="B2084" s="11" t="s">
        <v>50</v>
      </c>
      <c r="C2084" s="11" t="s">
        <v>79</v>
      </c>
      <c r="D2084" s="11" t="s">
        <v>153</v>
      </c>
      <c r="E2084" s="12">
        <v>8.3194173548238393</v>
      </c>
      <c r="F2084" s="12">
        <v>8.2926375641827192</v>
      </c>
      <c r="G2084" s="12">
        <v>8.8774188764505606</v>
      </c>
      <c r="H2084" s="12">
        <v>8.56275820155874</v>
      </c>
      <c r="I2084" s="12">
        <v>8.2499787887104894</v>
      </c>
      <c r="J2084" s="12">
        <v>8.7008060945759205</v>
      </c>
      <c r="K2084" s="12">
        <v>8.8291651251428398</v>
      </c>
      <c r="L2084" s="12">
        <v>8.2804038509338103</v>
      </c>
      <c r="M2084" s="12">
        <v>7.8922884379386602</v>
      </c>
      <c r="N2084" s="12"/>
      <c r="O2084" s="12"/>
    </row>
    <row r="2085" spans="1:15" x14ac:dyDescent="0.3">
      <c r="A2085" s="11" t="str">
        <f t="shared" si="32"/>
        <v>DISTRIBUCION VOLUMEN X CRITERIO (kg ó litros)Total bebidas de vino10-30MIL</v>
      </c>
      <c r="B2085" s="11" t="s">
        <v>50</v>
      </c>
      <c r="C2085" s="11" t="s">
        <v>79</v>
      </c>
      <c r="D2085" s="11" t="s">
        <v>154</v>
      </c>
      <c r="E2085" s="12">
        <v>16.529149931321399</v>
      </c>
      <c r="F2085" s="12">
        <v>16.3785789570899</v>
      </c>
      <c r="G2085" s="12">
        <v>17.412415804078801</v>
      </c>
      <c r="H2085" s="12">
        <v>16.497797785161101</v>
      </c>
      <c r="I2085" s="12">
        <v>16.943534091248999</v>
      </c>
      <c r="J2085" s="12">
        <v>16.9059197347454</v>
      </c>
      <c r="K2085" s="12">
        <v>17.141614967967701</v>
      </c>
      <c r="L2085" s="12">
        <v>20.835789000485399</v>
      </c>
      <c r="M2085" s="12">
        <v>17.6158055635327</v>
      </c>
      <c r="N2085" s="12"/>
      <c r="O2085" s="12"/>
    </row>
    <row r="2086" spans="1:15" x14ac:dyDescent="0.3">
      <c r="A2086" s="11" t="str">
        <f t="shared" si="32"/>
        <v>DISTRIBUCION VOLUMEN X CRITERIO (kg ó litros)Total bebidas de vino30-100MIL</v>
      </c>
      <c r="B2086" s="11" t="s">
        <v>50</v>
      </c>
      <c r="C2086" s="11" t="s">
        <v>79</v>
      </c>
      <c r="D2086" s="11" t="s">
        <v>155</v>
      </c>
      <c r="E2086" s="12">
        <v>19.0385421124532</v>
      </c>
      <c r="F2086" s="12">
        <v>19.086083431881601</v>
      </c>
      <c r="G2086" s="12">
        <v>17.085248835795898</v>
      </c>
      <c r="H2086" s="12">
        <v>17.510048234326302</v>
      </c>
      <c r="I2086" s="12">
        <v>19.352294428406498</v>
      </c>
      <c r="J2086" s="12">
        <v>20.856294936453899</v>
      </c>
      <c r="K2086" s="12">
        <v>22.698722267530101</v>
      </c>
      <c r="L2086" s="12">
        <v>18.572034770561</v>
      </c>
      <c r="M2086" s="12">
        <v>21.797628632194598</v>
      </c>
      <c r="N2086" s="12"/>
      <c r="O2086" s="12"/>
    </row>
    <row r="2087" spans="1:15" x14ac:dyDescent="0.3">
      <c r="A2087" s="11" t="str">
        <f t="shared" si="32"/>
        <v>DISTRIBUCION VOLUMEN X CRITERIO (kg ó litros)Total bebidas de vino100-200MIL</v>
      </c>
      <c r="B2087" s="11" t="s">
        <v>50</v>
      </c>
      <c r="C2087" s="11" t="s">
        <v>79</v>
      </c>
      <c r="D2087" s="11" t="s">
        <v>156</v>
      </c>
      <c r="E2087" s="12">
        <v>11.3382528846866</v>
      </c>
      <c r="F2087" s="12">
        <v>10.1928215926559</v>
      </c>
      <c r="G2087" s="12">
        <v>10.8616116953187</v>
      </c>
      <c r="H2087" s="12">
        <v>11.579404116675899</v>
      </c>
      <c r="I2087" s="12">
        <v>11.693929277591399</v>
      </c>
      <c r="J2087" s="12">
        <v>10.9900575668365</v>
      </c>
      <c r="K2087" s="12">
        <v>10.9463502402212</v>
      </c>
      <c r="L2087" s="12">
        <v>10.507766047657899</v>
      </c>
      <c r="M2087" s="12">
        <v>11.246890164851701</v>
      </c>
      <c r="N2087" s="12"/>
      <c r="O2087" s="12"/>
    </row>
    <row r="2088" spans="1:15" x14ac:dyDescent="0.3">
      <c r="A2088" s="11" t="str">
        <f t="shared" si="32"/>
        <v>DISTRIBUCION VOLUMEN X CRITERIO (kg ó litros)Total bebidas de vino200-500MIL</v>
      </c>
      <c r="B2088" s="11" t="s">
        <v>50</v>
      </c>
      <c r="C2088" s="11" t="s">
        <v>79</v>
      </c>
      <c r="D2088" s="11" t="s">
        <v>157</v>
      </c>
      <c r="E2088" s="12">
        <v>14.805639460945001</v>
      </c>
      <c r="F2088" s="12">
        <v>15.356177427189699</v>
      </c>
      <c r="G2088" s="12">
        <v>14.890370301271799</v>
      </c>
      <c r="H2088" s="12">
        <v>15.2793097825143</v>
      </c>
      <c r="I2088" s="12">
        <v>13.7889064533853</v>
      </c>
      <c r="J2088" s="12">
        <v>13.5910370786332</v>
      </c>
      <c r="K2088" s="12">
        <v>13.2842805134279</v>
      </c>
      <c r="L2088" s="12">
        <v>13.120455203720001</v>
      </c>
      <c r="M2088" s="12">
        <v>13.561602527090001</v>
      </c>
      <c r="N2088" s="12"/>
      <c r="O2088" s="12"/>
    </row>
    <row r="2089" spans="1:15" x14ac:dyDescent="0.3">
      <c r="A2089" s="11" t="str">
        <f t="shared" si="32"/>
        <v>DISTRIBUCION VOLUMEN X CRITERIO (kg ó litros)Total bebidas de vino&gt;500MIL</v>
      </c>
      <c r="B2089" s="11" t="s">
        <v>50</v>
      </c>
      <c r="C2089" s="11" t="s">
        <v>79</v>
      </c>
      <c r="D2089" s="11" t="s">
        <v>158</v>
      </c>
      <c r="E2089" s="12">
        <v>19.740987489716701</v>
      </c>
      <c r="F2089" s="12">
        <v>19.337351275271999</v>
      </c>
      <c r="G2089" s="12">
        <v>18.8266969628034</v>
      </c>
      <c r="H2089" s="12">
        <v>19.487044158699899</v>
      </c>
      <c r="I2089" s="12">
        <v>17.5353929261478</v>
      </c>
      <c r="J2089" s="12">
        <v>16.7296720522002</v>
      </c>
      <c r="K2089" s="12">
        <v>16.989658870114202</v>
      </c>
      <c r="L2089" s="12">
        <v>17.885702575617898</v>
      </c>
      <c r="M2089" s="12">
        <v>15.6150877381973</v>
      </c>
      <c r="N2089" s="12"/>
      <c r="O2089" s="12"/>
    </row>
    <row r="2090" spans="1:15" x14ac:dyDescent="0.3">
      <c r="A2090" s="11" t="str">
        <f t="shared" si="32"/>
        <v>DISTRIBUCION VOLUMEN X CRITERIO (kg ó litros)Total bebidas de vinoDE 15 A 19 AÑOS</v>
      </c>
      <c r="B2090" s="11" t="s">
        <v>50</v>
      </c>
      <c r="C2090" s="11" t="s">
        <v>79</v>
      </c>
      <c r="D2090" s="11" t="s">
        <v>159</v>
      </c>
      <c r="E2090" s="12">
        <v>0.315493078159852</v>
      </c>
      <c r="F2090" s="12">
        <v>0.91745642502393598</v>
      </c>
      <c r="G2090" s="12">
        <v>1.0238643170684101</v>
      </c>
      <c r="H2090" s="12">
        <v>0.76823460705312496</v>
      </c>
      <c r="I2090" s="12">
        <v>0.87873336488411802</v>
      </c>
      <c r="J2090" s="12">
        <v>0.34204255076444101</v>
      </c>
      <c r="K2090" s="12" t="s">
        <v>134</v>
      </c>
      <c r="L2090" s="12">
        <v>4.18769521277444E-2</v>
      </c>
      <c r="M2090" s="12">
        <v>5.9994300012925397E-2</v>
      </c>
      <c r="N2090" s="12"/>
      <c r="O2090" s="12"/>
    </row>
    <row r="2091" spans="1:15" x14ac:dyDescent="0.3">
      <c r="A2091" s="11" t="str">
        <f t="shared" si="32"/>
        <v>DISTRIBUCION VOLUMEN X CRITERIO (kg ó litros)Total bebidas de vinoDE 20 A 24 AÑOS</v>
      </c>
      <c r="B2091" s="11" t="s">
        <v>50</v>
      </c>
      <c r="C2091" s="11" t="s">
        <v>79</v>
      </c>
      <c r="D2091" s="11" t="s">
        <v>160</v>
      </c>
      <c r="E2091" s="12">
        <v>2.0981019529431801</v>
      </c>
      <c r="F2091" s="12">
        <v>1.41827703060034</v>
      </c>
      <c r="G2091" s="12">
        <v>1.7457153215307899</v>
      </c>
      <c r="H2091" s="12">
        <v>1.6231895972705499</v>
      </c>
      <c r="I2091" s="12">
        <v>1.6446431128061401</v>
      </c>
      <c r="J2091" s="12">
        <v>1.5251200657053301</v>
      </c>
      <c r="K2091" s="12">
        <v>1.9130273721142199</v>
      </c>
      <c r="L2091" s="12">
        <v>2.34073150802111</v>
      </c>
      <c r="M2091" s="12">
        <v>2.2536736632756802</v>
      </c>
      <c r="N2091" s="12"/>
      <c r="O2091" s="12"/>
    </row>
    <row r="2092" spans="1:15" x14ac:dyDescent="0.3">
      <c r="A2092" s="11" t="str">
        <f t="shared" si="32"/>
        <v>DISTRIBUCION VOLUMEN X CRITERIO (kg ó litros)Total bebidas de vinoDE 25 A 34 AÑOS</v>
      </c>
      <c r="B2092" s="11" t="s">
        <v>50</v>
      </c>
      <c r="C2092" s="11" t="s">
        <v>79</v>
      </c>
      <c r="D2092" s="11" t="s">
        <v>161</v>
      </c>
      <c r="E2092" s="12">
        <v>5.6973217836126597</v>
      </c>
      <c r="F2092" s="12">
        <v>4.17573428595853</v>
      </c>
      <c r="G2092" s="12">
        <v>4.02851492171256</v>
      </c>
      <c r="H2092" s="12">
        <v>3.8199587883645201</v>
      </c>
      <c r="I2092" s="12">
        <v>3.9183508393644</v>
      </c>
      <c r="J2092" s="12">
        <v>3.5389438907312201</v>
      </c>
      <c r="K2092" s="12">
        <v>2.63689274398374</v>
      </c>
      <c r="L2092" s="12">
        <v>3.7476212725520801</v>
      </c>
      <c r="M2092" s="12">
        <v>4.2067457273312696</v>
      </c>
      <c r="N2092" s="12"/>
      <c r="O2092" s="12"/>
    </row>
    <row r="2093" spans="1:15" x14ac:dyDescent="0.3">
      <c r="A2093" s="11" t="str">
        <f t="shared" si="32"/>
        <v>DISTRIBUCION VOLUMEN X CRITERIO (kg ó litros)Total bebidas de vinoDE 35 A 49 AÑOS</v>
      </c>
      <c r="B2093" s="11" t="s">
        <v>50</v>
      </c>
      <c r="C2093" s="11" t="s">
        <v>79</v>
      </c>
      <c r="D2093" s="11" t="s">
        <v>162</v>
      </c>
      <c r="E2093" s="12">
        <v>17.5105699755666</v>
      </c>
      <c r="F2093" s="12">
        <v>15.708161824926099</v>
      </c>
      <c r="G2093" s="12">
        <v>12.7047348403167</v>
      </c>
      <c r="H2093" s="12">
        <v>14.808067427033</v>
      </c>
      <c r="I2093" s="12">
        <v>14.598221311265201</v>
      </c>
      <c r="J2093" s="12">
        <v>13.522945447463201</v>
      </c>
      <c r="K2093" s="12">
        <v>11.897479512036201</v>
      </c>
      <c r="L2093" s="12">
        <v>12.9749397856821</v>
      </c>
      <c r="M2093" s="12">
        <v>13.846585813874301</v>
      </c>
      <c r="N2093" s="12"/>
      <c r="O2093" s="12"/>
    </row>
    <row r="2094" spans="1:15" x14ac:dyDescent="0.3">
      <c r="A2094" s="11" t="str">
        <f t="shared" si="32"/>
        <v>DISTRIBUCION VOLUMEN X CRITERIO (kg ó litros)Total bebidas de vinoDE 50 A 59 AÑOS</v>
      </c>
      <c r="B2094" s="11" t="s">
        <v>50</v>
      </c>
      <c r="C2094" s="11" t="s">
        <v>79</v>
      </c>
      <c r="D2094" s="11" t="s">
        <v>163</v>
      </c>
      <c r="E2094" s="12">
        <v>26.705543244533899</v>
      </c>
      <c r="F2094" s="12">
        <v>23.2415610562003</v>
      </c>
      <c r="G2094" s="12">
        <v>25.476733294965399</v>
      </c>
      <c r="H2094" s="12">
        <v>25.626392104792998</v>
      </c>
      <c r="I2094" s="12">
        <v>28.252693545375401</v>
      </c>
      <c r="J2094" s="12">
        <v>23.929182018073998</v>
      </c>
      <c r="K2094" s="12">
        <v>26.0594415770646</v>
      </c>
      <c r="L2094" s="12">
        <v>25.494978457979901</v>
      </c>
      <c r="M2094" s="12">
        <v>26.899247679487502</v>
      </c>
      <c r="N2094" s="12"/>
      <c r="O2094" s="12"/>
    </row>
    <row r="2095" spans="1:15" x14ac:dyDescent="0.3">
      <c r="A2095" s="11" t="str">
        <f t="shared" si="32"/>
        <v>DISTRIBUCION VOLUMEN X CRITERIO (kg ó litros)Total bebidas de vinoDE 60 A 75 AÑOS</v>
      </c>
      <c r="B2095" s="11" t="s">
        <v>50</v>
      </c>
      <c r="C2095" s="11" t="s">
        <v>79</v>
      </c>
      <c r="D2095" s="11" t="s">
        <v>164</v>
      </c>
      <c r="E2095" s="12">
        <v>47.672968252678302</v>
      </c>
      <c r="F2095" s="12">
        <v>54.538795927465202</v>
      </c>
      <c r="G2095" s="12">
        <v>55.020446648320402</v>
      </c>
      <c r="H2095" s="12">
        <v>53.354147058359501</v>
      </c>
      <c r="I2095" s="12">
        <v>50.707357931585598</v>
      </c>
      <c r="J2095" s="12">
        <v>57.141765695780997</v>
      </c>
      <c r="K2095" s="12">
        <v>57.493168929425103</v>
      </c>
      <c r="L2095" s="12">
        <v>55.399851471053502</v>
      </c>
      <c r="M2095" s="12">
        <v>52.7337529068975</v>
      </c>
      <c r="N2095" s="12"/>
      <c r="O2095" s="12"/>
    </row>
    <row r="2096" spans="1:15" x14ac:dyDescent="0.3">
      <c r="A2096" s="11" t="str">
        <f t="shared" si="32"/>
        <v>DISTRIBUCION VOLUMEN X CRITERIO (kg ó litros)Total bebidas de vinoNIVEL ALTO</v>
      </c>
      <c r="B2096" s="11" t="s">
        <v>50</v>
      </c>
      <c r="C2096" s="11" t="s">
        <v>79</v>
      </c>
      <c r="D2096" s="11" t="s">
        <v>165</v>
      </c>
      <c r="E2096" s="12">
        <v>27.417859053533299</v>
      </c>
      <c r="F2096" s="12">
        <v>27.033532880481001</v>
      </c>
      <c r="G2096" s="12">
        <v>26.996650325959902</v>
      </c>
      <c r="H2096" s="12">
        <v>26.597274538237599</v>
      </c>
      <c r="I2096" s="12">
        <v>27.178876742715001</v>
      </c>
      <c r="J2096" s="12">
        <v>26.794752806318801</v>
      </c>
      <c r="K2096" s="12">
        <v>22.492537538651199</v>
      </c>
      <c r="L2096" s="12">
        <v>22.403210089827098</v>
      </c>
      <c r="M2096" s="12">
        <v>22.8864946206836</v>
      </c>
      <c r="N2096" s="12"/>
      <c r="O2096" s="12"/>
    </row>
    <row r="2097" spans="1:15" x14ac:dyDescent="0.3">
      <c r="A2097" s="11" t="str">
        <f t="shared" si="32"/>
        <v>DISTRIBUCION VOLUMEN X CRITERIO (kg ó litros)Total bebidas de vinoNIVEL MEDIO ALTO</v>
      </c>
      <c r="B2097" s="11" t="s">
        <v>50</v>
      </c>
      <c r="C2097" s="11" t="s">
        <v>79</v>
      </c>
      <c r="D2097" s="11" t="s">
        <v>166</v>
      </c>
      <c r="E2097" s="12">
        <v>16.591918924432498</v>
      </c>
      <c r="F2097" s="12">
        <v>14.3201774627699</v>
      </c>
      <c r="G2097" s="12">
        <v>15.5240924882975</v>
      </c>
      <c r="H2097" s="12">
        <v>14.5819804505833</v>
      </c>
      <c r="I2097" s="12">
        <v>14.8484789756215</v>
      </c>
      <c r="J2097" s="12">
        <v>12.406562618235</v>
      </c>
      <c r="K2097" s="12">
        <v>15.0789359341804</v>
      </c>
      <c r="L2097" s="12">
        <v>15.0841596225202</v>
      </c>
      <c r="M2097" s="12">
        <v>14.518531237669499</v>
      </c>
      <c r="N2097" s="12"/>
      <c r="O2097" s="12"/>
    </row>
    <row r="2098" spans="1:15" x14ac:dyDescent="0.3">
      <c r="A2098" s="11" t="str">
        <f t="shared" si="32"/>
        <v>DISTRIBUCION VOLUMEN X CRITERIO (kg ó litros)Total bebidas de vinoNIVEL MEDIO</v>
      </c>
      <c r="B2098" s="11" t="s">
        <v>50</v>
      </c>
      <c r="C2098" s="11" t="s">
        <v>79</v>
      </c>
      <c r="D2098" s="11" t="s">
        <v>167</v>
      </c>
      <c r="E2098" s="12">
        <v>23.427901051358202</v>
      </c>
      <c r="F2098" s="12">
        <v>24.992056726203302</v>
      </c>
      <c r="G2098" s="12">
        <v>25.840243251423299</v>
      </c>
      <c r="H2098" s="12">
        <v>24.584475559451199</v>
      </c>
      <c r="I2098" s="12">
        <v>23.181974580072801</v>
      </c>
      <c r="J2098" s="12">
        <v>26.175867785332901</v>
      </c>
      <c r="K2098" s="12">
        <v>27.0924158307459</v>
      </c>
      <c r="L2098" s="12">
        <v>23.724457702655201</v>
      </c>
      <c r="M2098" s="12">
        <v>23.943303834663801</v>
      </c>
      <c r="N2098" s="12"/>
      <c r="O2098" s="12"/>
    </row>
    <row r="2099" spans="1:15" x14ac:dyDescent="0.3">
      <c r="A2099" s="11" t="str">
        <f t="shared" si="32"/>
        <v>DISTRIBUCION VOLUMEN X CRITERIO (kg ó litros)Total bebidas de vinoNIVEL MEDIO BAJO</v>
      </c>
      <c r="B2099" s="11" t="s">
        <v>50</v>
      </c>
      <c r="C2099" s="11" t="s">
        <v>79</v>
      </c>
      <c r="D2099" s="11" t="s">
        <v>168</v>
      </c>
      <c r="E2099" s="12">
        <v>16.178223968251199</v>
      </c>
      <c r="F2099" s="12">
        <v>15.1322235037292</v>
      </c>
      <c r="G2099" s="12">
        <v>15.274076859848201</v>
      </c>
      <c r="H2099" s="12">
        <v>15.548313012358699</v>
      </c>
      <c r="I2099" s="12">
        <v>14.9086761846486</v>
      </c>
      <c r="J2099" s="12">
        <v>14.086596854338</v>
      </c>
      <c r="K2099" s="12">
        <v>17.2636307932001</v>
      </c>
      <c r="L2099" s="12">
        <v>16.7732601687784</v>
      </c>
      <c r="M2099" s="12">
        <v>17.881407075766401</v>
      </c>
      <c r="N2099" s="12"/>
      <c r="O2099" s="12"/>
    </row>
    <row r="2100" spans="1:15" x14ac:dyDescent="0.3">
      <c r="A2100" s="11" t="str">
        <f t="shared" si="32"/>
        <v>DISTRIBUCION VOLUMEN X CRITERIO (kg ó litros)Total bebidas de vinoNIVEL BAJO</v>
      </c>
      <c r="B2100" s="11" t="s">
        <v>50</v>
      </c>
      <c r="C2100" s="11" t="s">
        <v>79</v>
      </c>
      <c r="D2100" s="11" t="s">
        <v>169</v>
      </c>
      <c r="E2100" s="12">
        <v>16.384098266960599</v>
      </c>
      <c r="F2100" s="12">
        <v>18.521994597973698</v>
      </c>
      <c r="G2100" s="12">
        <v>16.364944093286201</v>
      </c>
      <c r="H2100" s="12">
        <v>18.6879523505253</v>
      </c>
      <c r="I2100" s="12">
        <v>19.8819901655922</v>
      </c>
      <c r="J2100" s="12">
        <v>20.536231181197401</v>
      </c>
      <c r="K2100" s="12">
        <v>18.072488951299</v>
      </c>
      <c r="L2100" s="12">
        <v>22.014916036916102</v>
      </c>
      <c r="M2100" s="12">
        <v>20.770265302176998</v>
      </c>
      <c r="N2100" s="12"/>
      <c r="O2100" s="12"/>
    </row>
    <row r="2101" spans="1:15" x14ac:dyDescent="0.3">
      <c r="A2101" s="11" t="str">
        <f t="shared" si="32"/>
        <v>DISTRIBUCION VOLUMEN X CRITERIO (kg ó litros)Total bebidas de vinoHOMBRE</v>
      </c>
      <c r="B2101" s="11" t="s">
        <v>50</v>
      </c>
      <c r="C2101" s="11" t="s">
        <v>79</v>
      </c>
      <c r="D2101" s="11" t="s">
        <v>170</v>
      </c>
      <c r="E2101" s="12">
        <v>58.117630629042303</v>
      </c>
      <c r="F2101" s="12">
        <v>58.686623664095301</v>
      </c>
      <c r="G2101" s="12">
        <v>63.269767253350302</v>
      </c>
      <c r="H2101" s="12">
        <v>60.177952048639199</v>
      </c>
      <c r="I2101" s="12">
        <v>58.823747720312497</v>
      </c>
      <c r="J2101" s="12">
        <v>63.349251215147802</v>
      </c>
      <c r="K2101" s="12">
        <v>61.899071992045897</v>
      </c>
      <c r="L2101" s="12">
        <v>61.171710077390301</v>
      </c>
      <c r="M2101" s="12">
        <v>60.398463793686702</v>
      </c>
      <c r="N2101" s="12"/>
      <c r="O2101" s="12"/>
    </row>
    <row r="2102" spans="1:15" x14ac:dyDescent="0.3">
      <c r="A2102" s="11" t="str">
        <f t="shared" si="32"/>
        <v>DISTRIBUCION VOLUMEN X CRITERIO (kg ó litros)Total bebidas de vinoMUJER</v>
      </c>
      <c r="B2102" s="11" t="s">
        <v>50</v>
      </c>
      <c r="C2102" s="11" t="s">
        <v>79</v>
      </c>
      <c r="D2102" s="11" t="s">
        <v>171</v>
      </c>
      <c r="E2102" s="12">
        <v>41.882374267092601</v>
      </c>
      <c r="F2102" s="12">
        <v>41.313366309475903</v>
      </c>
      <c r="G2102" s="12">
        <v>36.7302364660978</v>
      </c>
      <c r="H2102" s="12">
        <v>39.822047093288603</v>
      </c>
      <c r="I2102" s="12">
        <v>41.176252340320502</v>
      </c>
      <c r="J2102" s="12">
        <v>36.6507466115348</v>
      </c>
      <c r="K2102" s="12">
        <v>38.1009333888179</v>
      </c>
      <c r="L2102" s="12">
        <v>38.828293408136197</v>
      </c>
      <c r="M2102" s="12">
        <v>39.601544674320202</v>
      </c>
      <c r="N2102" s="12"/>
      <c r="O2102" s="12"/>
    </row>
    <row r="2103" spans="1:15" x14ac:dyDescent="0.3">
      <c r="A2103" s="11" t="str">
        <f t="shared" si="32"/>
        <v>DISTRIBUCION VOLUMEN X CRITERIO (kg ó litros)VinoT.ESPAÑA</v>
      </c>
      <c r="B2103" s="11" t="s">
        <v>50</v>
      </c>
      <c r="C2103" s="11" t="s">
        <v>80</v>
      </c>
      <c r="D2103" s="11" t="s">
        <v>142</v>
      </c>
      <c r="E2103" s="12">
        <v>100</v>
      </c>
      <c r="F2103" s="12">
        <v>100</v>
      </c>
      <c r="G2103" s="12">
        <v>100</v>
      </c>
      <c r="H2103" s="12">
        <v>100</v>
      </c>
      <c r="I2103" s="12">
        <v>100</v>
      </c>
      <c r="J2103" s="12">
        <v>100</v>
      </c>
      <c r="K2103" s="12">
        <v>100</v>
      </c>
      <c r="L2103" s="12">
        <v>100</v>
      </c>
      <c r="M2103" s="12">
        <v>100</v>
      </c>
      <c r="N2103" s="12"/>
      <c r="O2103" s="12"/>
    </row>
    <row r="2104" spans="1:15" x14ac:dyDescent="0.3">
      <c r="A2104" s="11" t="str">
        <f t="shared" si="32"/>
        <v>DISTRIBUCION VOLUMEN X CRITERIO (kg ó litros)VinoBCN AM</v>
      </c>
      <c r="B2104" s="11" t="s">
        <v>50</v>
      </c>
      <c r="C2104" s="11" t="s">
        <v>80</v>
      </c>
      <c r="D2104" s="11" t="s">
        <v>143</v>
      </c>
      <c r="E2104" s="12">
        <v>7.5712398208338403</v>
      </c>
      <c r="F2104" s="12">
        <v>8.1046380319972808</v>
      </c>
      <c r="G2104" s="12">
        <v>7.7883059747754499</v>
      </c>
      <c r="H2104" s="12">
        <v>8.4693270934636899</v>
      </c>
      <c r="I2104" s="12">
        <v>8.2571640655233605</v>
      </c>
      <c r="J2104" s="12">
        <v>6.9219201707136104</v>
      </c>
      <c r="K2104" s="12">
        <v>8.0189307993450107</v>
      </c>
      <c r="L2104" s="12">
        <v>7.56890189983437</v>
      </c>
      <c r="M2104" s="12">
        <v>7.6050553963567697</v>
      </c>
      <c r="N2104" s="12"/>
      <c r="O2104" s="12"/>
    </row>
    <row r="2105" spans="1:15" x14ac:dyDescent="0.3">
      <c r="A2105" s="11" t="str">
        <f t="shared" si="32"/>
        <v>DISTRIBUCION VOLUMEN X CRITERIO (kg ó litros)VinoREST.CAT ARAGON</v>
      </c>
      <c r="B2105" s="11" t="s">
        <v>50</v>
      </c>
      <c r="C2105" s="11" t="s">
        <v>80</v>
      </c>
      <c r="D2105" s="11" t="s">
        <v>144</v>
      </c>
      <c r="E2105" s="12">
        <v>16.4391647216863</v>
      </c>
      <c r="F2105" s="12">
        <v>16.330863724912</v>
      </c>
      <c r="G2105" s="12">
        <v>17.258925663623199</v>
      </c>
      <c r="H2105" s="12">
        <v>16.370784406377599</v>
      </c>
      <c r="I2105" s="12">
        <v>19.691109794909899</v>
      </c>
      <c r="J2105" s="12">
        <v>21.3595166824445</v>
      </c>
      <c r="K2105" s="12">
        <v>20.017319606707002</v>
      </c>
      <c r="L2105" s="12">
        <v>18.870646766025299</v>
      </c>
      <c r="M2105" s="12">
        <v>23.371088249159701</v>
      </c>
      <c r="N2105" s="12"/>
      <c r="O2105" s="12"/>
    </row>
    <row r="2106" spans="1:15" x14ac:dyDescent="0.3">
      <c r="A2106" s="11" t="str">
        <f t="shared" si="32"/>
        <v>DISTRIBUCION VOLUMEN X CRITERIO (kg ó litros)VinoLEVANTE</v>
      </c>
      <c r="B2106" s="11" t="s">
        <v>50</v>
      </c>
      <c r="C2106" s="11" t="s">
        <v>80</v>
      </c>
      <c r="D2106" s="11" t="s">
        <v>145</v>
      </c>
      <c r="E2106" s="12">
        <v>11.517440021921701</v>
      </c>
      <c r="F2106" s="12">
        <v>10.5465442694326</v>
      </c>
      <c r="G2106" s="12">
        <v>10.4023024151259</v>
      </c>
      <c r="H2106" s="12">
        <v>10.1246394528787</v>
      </c>
      <c r="I2106" s="12">
        <v>10.4508154072832</v>
      </c>
      <c r="J2106" s="12">
        <v>9.8269237159231508</v>
      </c>
      <c r="K2106" s="12">
        <v>9.8076003865992298</v>
      </c>
      <c r="L2106" s="12">
        <v>11.3244428620342</v>
      </c>
      <c r="M2106" s="12">
        <v>12.466992700089</v>
      </c>
      <c r="N2106" s="12"/>
      <c r="O2106" s="12"/>
    </row>
    <row r="2107" spans="1:15" x14ac:dyDescent="0.3">
      <c r="A2107" s="11" t="str">
        <f t="shared" si="32"/>
        <v>DISTRIBUCION VOLUMEN X CRITERIO (kg ó litros)VinoANDALUCIA</v>
      </c>
      <c r="B2107" s="11" t="s">
        <v>50</v>
      </c>
      <c r="C2107" s="11" t="s">
        <v>80</v>
      </c>
      <c r="D2107" s="11" t="s">
        <v>146</v>
      </c>
      <c r="E2107" s="12">
        <v>8.4225915687502493</v>
      </c>
      <c r="F2107" s="12">
        <v>10.735872852475399</v>
      </c>
      <c r="G2107" s="12">
        <v>11.941762072163099</v>
      </c>
      <c r="H2107" s="12">
        <v>11.6002779280028</v>
      </c>
      <c r="I2107" s="12">
        <v>10.1435951446442</v>
      </c>
      <c r="J2107" s="12">
        <v>12.156802030135101</v>
      </c>
      <c r="K2107" s="12">
        <v>12.528025181966401</v>
      </c>
      <c r="L2107" s="12">
        <v>10.7349087460461</v>
      </c>
      <c r="M2107" s="12">
        <v>9.5570587541989607</v>
      </c>
      <c r="N2107" s="12"/>
      <c r="O2107" s="12"/>
    </row>
    <row r="2108" spans="1:15" x14ac:dyDescent="0.3">
      <c r="A2108" s="11" t="str">
        <f t="shared" si="32"/>
        <v>DISTRIBUCION VOLUMEN X CRITERIO (kg ó litros)VinoMDD AM</v>
      </c>
      <c r="B2108" s="11" t="s">
        <v>50</v>
      </c>
      <c r="C2108" s="11" t="s">
        <v>80</v>
      </c>
      <c r="D2108" s="11" t="s">
        <v>147</v>
      </c>
      <c r="E2108" s="12">
        <v>13.4180794097429</v>
      </c>
      <c r="F2108" s="12">
        <v>14.774268403144699</v>
      </c>
      <c r="G2108" s="12">
        <v>13.1738432536901</v>
      </c>
      <c r="H2108" s="12">
        <v>15.2645367808654</v>
      </c>
      <c r="I2108" s="12">
        <v>11.852915142358301</v>
      </c>
      <c r="J2108" s="12">
        <v>12.8106012758349</v>
      </c>
      <c r="K2108" s="12">
        <v>13.4439114043128</v>
      </c>
      <c r="L2108" s="12">
        <v>13.6861833138941</v>
      </c>
      <c r="M2108" s="12">
        <v>10.894586847224501</v>
      </c>
      <c r="N2108" s="12"/>
      <c r="O2108" s="12"/>
    </row>
    <row r="2109" spans="1:15" x14ac:dyDescent="0.3">
      <c r="A2109" s="11" t="str">
        <f t="shared" si="32"/>
        <v>DISTRIBUCION VOLUMEN X CRITERIO (kg ó litros)VinoRTO CENTRO</v>
      </c>
      <c r="B2109" s="11" t="s">
        <v>50</v>
      </c>
      <c r="C2109" s="11" t="s">
        <v>80</v>
      </c>
      <c r="D2109" s="11" t="s">
        <v>148</v>
      </c>
      <c r="E2109" s="12">
        <v>6.8161963556659098</v>
      </c>
      <c r="F2109" s="12">
        <v>8.79812837946481</v>
      </c>
      <c r="G2109" s="12">
        <v>7.1609129537354903</v>
      </c>
      <c r="H2109" s="12">
        <v>7.6816175424160198</v>
      </c>
      <c r="I2109" s="12">
        <v>7.2436131545873801</v>
      </c>
      <c r="J2109" s="12">
        <v>7.6862301802794404</v>
      </c>
      <c r="K2109" s="12">
        <v>8.4459666938687903</v>
      </c>
      <c r="L2109" s="12">
        <v>8.7133420917202997</v>
      </c>
      <c r="M2109" s="12">
        <v>8.4570482351739198</v>
      </c>
      <c r="N2109" s="12"/>
      <c r="O2109" s="12"/>
    </row>
    <row r="2110" spans="1:15" x14ac:dyDescent="0.3">
      <c r="A2110" s="11" t="str">
        <f t="shared" si="32"/>
        <v>DISTRIBUCION VOLUMEN X CRITERIO (kg ó litros)VinoNORTE-CENTRO</v>
      </c>
      <c r="B2110" s="11" t="s">
        <v>50</v>
      </c>
      <c r="C2110" s="11" t="s">
        <v>80</v>
      </c>
      <c r="D2110" s="11" t="s">
        <v>149</v>
      </c>
      <c r="E2110" s="12">
        <v>20.705940137920201</v>
      </c>
      <c r="F2110" s="12">
        <v>17.792694553892598</v>
      </c>
      <c r="G2110" s="12">
        <v>18.005994155339799</v>
      </c>
      <c r="H2110" s="12">
        <v>17.3125446491151</v>
      </c>
      <c r="I2110" s="12">
        <v>17.949327919139201</v>
      </c>
      <c r="J2110" s="12">
        <v>17.287760002503902</v>
      </c>
      <c r="K2110" s="12">
        <v>13.9628118350366</v>
      </c>
      <c r="L2110" s="12">
        <v>16.608211350729299</v>
      </c>
      <c r="M2110" s="12">
        <v>15.625690734461299</v>
      </c>
      <c r="N2110" s="12"/>
      <c r="O2110" s="12"/>
    </row>
    <row r="2111" spans="1:15" x14ac:dyDescent="0.3">
      <c r="A2111" s="11" t="str">
        <f t="shared" si="32"/>
        <v>DISTRIBUCION VOLUMEN X CRITERIO (kg ó litros)VinoNOROESTE</v>
      </c>
      <c r="B2111" s="11" t="s">
        <v>50</v>
      </c>
      <c r="C2111" s="11" t="s">
        <v>80</v>
      </c>
      <c r="D2111" s="11" t="s">
        <v>150</v>
      </c>
      <c r="E2111" s="12">
        <v>15.109349152405301</v>
      </c>
      <c r="F2111" s="12">
        <v>12.916972155599399</v>
      </c>
      <c r="G2111" s="12">
        <v>14.2679605837113</v>
      </c>
      <c r="H2111" s="12">
        <v>13.1762685329233</v>
      </c>
      <c r="I2111" s="12">
        <v>14.411462989790101</v>
      </c>
      <c r="J2111" s="12">
        <v>11.950255041874099</v>
      </c>
      <c r="K2111" s="12">
        <v>13.7754396621323</v>
      </c>
      <c r="L2111" s="12">
        <v>12.493367490011901</v>
      </c>
      <c r="M2111" s="12">
        <v>12.022478272053799</v>
      </c>
      <c r="N2111" s="12"/>
      <c r="O2111" s="12"/>
    </row>
    <row r="2112" spans="1:15" x14ac:dyDescent="0.3">
      <c r="A2112" s="11" t="str">
        <f t="shared" si="32"/>
        <v>DISTRIBUCION VOLUMEN X CRITERIO (kg ó litros)Vino&lt;2MIL</v>
      </c>
      <c r="B2112" s="11" t="s">
        <v>50</v>
      </c>
      <c r="C2112" s="11" t="s">
        <v>80</v>
      </c>
      <c r="D2112" s="11" t="s">
        <v>151</v>
      </c>
      <c r="E2112" s="12">
        <v>5.9548515602434602</v>
      </c>
      <c r="F2112" s="12">
        <v>6.1700870788581303</v>
      </c>
      <c r="G2112" s="12">
        <v>6.8462385242892498</v>
      </c>
      <c r="H2112" s="12">
        <v>5.8956380491747797</v>
      </c>
      <c r="I2112" s="12">
        <v>8.9697779281204895</v>
      </c>
      <c r="J2112" s="12">
        <v>6.9431391363076802</v>
      </c>
      <c r="K2112" s="12">
        <v>7.2528968256580297</v>
      </c>
      <c r="L2112" s="12">
        <v>7.6538099773019797</v>
      </c>
      <c r="M2112" s="12">
        <v>8.0028190573924505</v>
      </c>
      <c r="N2112" s="12"/>
      <c r="O2112" s="12"/>
    </row>
    <row r="2113" spans="1:15" x14ac:dyDescent="0.3">
      <c r="A2113" s="11" t="str">
        <f t="shared" si="32"/>
        <v>DISTRIBUCION VOLUMEN X CRITERIO (kg ó litros)Vino2-5MIL</v>
      </c>
      <c r="B2113" s="11" t="s">
        <v>50</v>
      </c>
      <c r="C2113" s="11" t="s">
        <v>80</v>
      </c>
      <c r="D2113" s="11" t="s">
        <v>152</v>
      </c>
      <c r="E2113" s="12">
        <v>5.5520149694360397</v>
      </c>
      <c r="F2113" s="12">
        <v>6.3205004675896097</v>
      </c>
      <c r="G2113" s="12">
        <v>6.1195467189918498</v>
      </c>
      <c r="H2113" s="12">
        <v>6.1093167159047299</v>
      </c>
      <c r="I2113" s="12">
        <v>5.7583381776182803</v>
      </c>
      <c r="J2113" s="12">
        <v>6.4965862409806103</v>
      </c>
      <c r="K2113" s="12">
        <v>3.5534425218488899</v>
      </c>
      <c r="L2113" s="12">
        <v>4.4794855077748199</v>
      </c>
      <c r="M2113" s="12">
        <v>4.3672814995753297</v>
      </c>
      <c r="N2113" s="12"/>
      <c r="O2113" s="12"/>
    </row>
    <row r="2114" spans="1:15" x14ac:dyDescent="0.3">
      <c r="A2114" s="11" t="str">
        <f t="shared" si="32"/>
        <v>DISTRIBUCION VOLUMEN X CRITERIO (kg ó litros)Vino5-10MIL</v>
      </c>
      <c r="B2114" s="11" t="s">
        <v>50</v>
      </c>
      <c r="C2114" s="11" t="s">
        <v>80</v>
      </c>
      <c r="D2114" s="11" t="s">
        <v>153</v>
      </c>
      <c r="E2114" s="12">
        <v>8.9820151338107497</v>
      </c>
      <c r="F2114" s="12">
        <v>8.9527153427757895</v>
      </c>
      <c r="G2114" s="12">
        <v>9.1750726715311401</v>
      </c>
      <c r="H2114" s="12">
        <v>9.1229435075270295</v>
      </c>
      <c r="I2114" s="12">
        <v>8.4907445875186305</v>
      </c>
      <c r="J2114" s="12">
        <v>9.7973847129865703</v>
      </c>
      <c r="K2114" s="12">
        <v>9.09035916101727</v>
      </c>
      <c r="L2114" s="12">
        <v>8.6462564581866701</v>
      </c>
      <c r="M2114" s="12">
        <v>8.6566810667976508</v>
      </c>
      <c r="N2114" s="12"/>
      <c r="O2114" s="12"/>
    </row>
    <row r="2115" spans="1:15" x14ac:dyDescent="0.3">
      <c r="A2115" s="11" t="str">
        <f t="shared" si="32"/>
        <v>DISTRIBUCION VOLUMEN X CRITERIO (kg ó litros)Vino10-30MIL</v>
      </c>
      <c r="B2115" s="11" t="s">
        <v>50</v>
      </c>
      <c r="C2115" s="11" t="s">
        <v>80</v>
      </c>
      <c r="D2115" s="11" t="s">
        <v>154</v>
      </c>
      <c r="E2115" s="12">
        <v>17.614583090035701</v>
      </c>
      <c r="F2115" s="12">
        <v>16.454621079229799</v>
      </c>
      <c r="G2115" s="12">
        <v>16.157663759379499</v>
      </c>
      <c r="H2115" s="12">
        <v>15.7943101674331</v>
      </c>
      <c r="I2115" s="12">
        <v>16.8230038270111</v>
      </c>
      <c r="J2115" s="12">
        <v>16.6304417510744</v>
      </c>
      <c r="K2115" s="12">
        <v>16.851476210204499</v>
      </c>
      <c r="L2115" s="12">
        <v>20.062794205882099</v>
      </c>
      <c r="M2115" s="12">
        <v>17.739195283605699</v>
      </c>
      <c r="N2115" s="12"/>
      <c r="O2115" s="12"/>
    </row>
    <row r="2116" spans="1:15" x14ac:dyDescent="0.3">
      <c r="A2116" s="11" t="str">
        <f t="shared" ref="A2116:A2179" si="33">B2116&amp;C2116&amp;D2116</f>
        <v>DISTRIBUCION VOLUMEN X CRITERIO (kg ó litros)Vino30-100MIL</v>
      </c>
      <c r="B2116" s="11" t="s">
        <v>50</v>
      </c>
      <c r="C2116" s="11" t="s">
        <v>80</v>
      </c>
      <c r="D2116" s="11" t="s">
        <v>155</v>
      </c>
      <c r="E2116" s="12">
        <v>15.582078646466099</v>
      </c>
      <c r="F2116" s="12">
        <v>17.008294815807101</v>
      </c>
      <c r="G2116" s="12">
        <v>15.786550572881699</v>
      </c>
      <c r="H2116" s="12">
        <v>16.972247196376401</v>
      </c>
      <c r="I2116" s="12">
        <v>16.895948766994</v>
      </c>
      <c r="J2116" s="12">
        <v>19.046067820207</v>
      </c>
      <c r="K2116" s="12">
        <v>21.8250884352993</v>
      </c>
      <c r="L2116" s="12">
        <v>17.664557969120001</v>
      </c>
      <c r="M2116" s="12">
        <v>20.696102130389001</v>
      </c>
      <c r="N2116" s="12"/>
      <c r="O2116" s="12"/>
    </row>
    <row r="2117" spans="1:15" x14ac:dyDescent="0.3">
      <c r="A2117" s="11" t="str">
        <f t="shared" si="33"/>
        <v>DISTRIBUCION VOLUMEN X CRITERIO (kg ó litros)Vino100-200MIL</v>
      </c>
      <c r="B2117" s="11" t="s">
        <v>50</v>
      </c>
      <c r="C2117" s="11" t="s">
        <v>80</v>
      </c>
      <c r="D2117" s="11" t="s">
        <v>156</v>
      </c>
      <c r="E2117" s="12">
        <v>10.2846294145676</v>
      </c>
      <c r="F2117" s="12">
        <v>9.5764295841297091</v>
      </c>
      <c r="G2117" s="12">
        <v>10.6119792143661</v>
      </c>
      <c r="H2117" s="12">
        <v>11.0601595729386</v>
      </c>
      <c r="I2117" s="12">
        <v>9.6846821670010108</v>
      </c>
      <c r="J2117" s="12">
        <v>10.791959810332999</v>
      </c>
      <c r="K2117" s="12">
        <v>11.4226390135636</v>
      </c>
      <c r="L2117" s="12">
        <v>10.1812385213853</v>
      </c>
      <c r="M2117" s="12">
        <v>11.0891192529701</v>
      </c>
      <c r="N2117" s="12"/>
      <c r="O2117" s="12"/>
    </row>
    <row r="2118" spans="1:15" x14ac:dyDescent="0.3">
      <c r="A2118" s="11" t="str">
        <f t="shared" si="33"/>
        <v>DISTRIBUCION VOLUMEN X CRITERIO (kg ó litros)Vino200-500MIL</v>
      </c>
      <c r="B2118" s="11" t="s">
        <v>50</v>
      </c>
      <c r="C2118" s="11" t="s">
        <v>80</v>
      </c>
      <c r="D2118" s="11" t="s">
        <v>157</v>
      </c>
      <c r="E2118" s="12">
        <v>16.989011013571599</v>
      </c>
      <c r="F2118" s="12">
        <v>15.8721413591251</v>
      </c>
      <c r="G2118" s="12">
        <v>14.9492302350084</v>
      </c>
      <c r="H2118" s="12">
        <v>15.4523228565909</v>
      </c>
      <c r="I2118" s="12">
        <v>16.164348887544602</v>
      </c>
      <c r="J2118" s="12">
        <v>13.272881930794799</v>
      </c>
      <c r="K2118" s="12">
        <v>12.337301201412499</v>
      </c>
      <c r="L2118" s="12">
        <v>13.3982329284404</v>
      </c>
      <c r="M2118" s="12">
        <v>14.047938836762301</v>
      </c>
      <c r="N2118" s="12"/>
      <c r="O2118" s="12"/>
    </row>
    <row r="2119" spans="1:15" x14ac:dyDescent="0.3">
      <c r="A2119" s="11" t="str">
        <f t="shared" si="33"/>
        <v>DISTRIBUCION VOLUMEN X CRITERIO (kg ó litros)Vino&gt;500MIL</v>
      </c>
      <c r="B2119" s="11" t="s">
        <v>50</v>
      </c>
      <c r="C2119" s="11" t="s">
        <v>80</v>
      </c>
      <c r="D2119" s="11" t="s">
        <v>158</v>
      </c>
      <c r="E2119" s="12">
        <v>19.040822292486599</v>
      </c>
      <c r="F2119" s="12">
        <v>19.645195886245201</v>
      </c>
      <c r="G2119" s="12">
        <v>20.35372486424</v>
      </c>
      <c r="H2119" s="12">
        <v>19.5930609070539</v>
      </c>
      <c r="I2119" s="12">
        <v>17.213162882966198</v>
      </c>
      <c r="J2119" s="12">
        <v>17.021546132441699</v>
      </c>
      <c r="K2119" s="12">
        <v>17.666806572421901</v>
      </c>
      <c r="L2119" s="12">
        <v>17.913628842842201</v>
      </c>
      <c r="M2119" s="12">
        <v>15.400865262021201</v>
      </c>
      <c r="N2119" s="12"/>
      <c r="O2119" s="12"/>
    </row>
    <row r="2120" spans="1:15" x14ac:dyDescent="0.3">
      <c r="A2120" s="11" t="str">
        <f t="shared" si="33"/>
        <v>DISTRIBUCION VOLUMEN X CRITERIO (kg ó litros)VinoDE 15 A 19 AÑOS</v>
      </c>
      <c r="B2120" s="11" t="s">
        <v>50</v>
      </c>
      <c r="C2120" s="11" t="s">
        <v>80</v>
      </c>
      <c r="D2120" s="11" t="s">
        <v>159</v>
      </c>
      <c r="E2120" s="12">
        <v>0.172016988531913</v>
      </c>
      <c r="F2120" s="12">
        <v>0.53413891006002101</v>
      </c>
      <c r="G2120" s="12" t="s">
        <v>134</v>
      </c>
      <c r="H2120" s="12" t="s">
        <v>134</v>
      </c>
      <c r="I2120" s="12">
        <v>7.8977193772984497E-2</v>
      </c>
      <c r="J2120" s="12">
        <v>0.28865702888584999</v>
      </c>
      <c r="K2120" s="12" t="s">
        <v>134</v>
      </c>
      <c r="L2120" s="12" t="s">
        <v>134</v>
      </c>
      <c r="M2120" s="12" t="s">
        <v>134</v>
      </c>
      <c r="N2120" s="12"/>
      <c r="O2120" s="12"/>
    </row>
    <row r="2121" spans="1:15" x14ac:dyDescent="0.3">
      <c r="A2121" s="11" t="str">
        <f t="shared" si="33"/>
        <v>DISTRIBUCION VOLUMEN X CRITERIO (kg ó litros)VinoDE 20 A 24 AÑOS</v>
      </c>
      <c r="B2121" s="11" t="s">
        <v>50</v>
      </c>
      <c r="C2121" s="11" t="s">
        <v>80</v>
      </c>
      <c r="D2121" s="11" t="s">
        <v>160</v>
      </c>
      <c r="E2121" s="12">
        <v>0.74212311909263096</v>
      </c>
      <c r="F2121" s="12">
        <v>0.77792354506791295</v>
      </c>
      <c r="G2121" s="12">
        <v>0.606798038878684</v>
      </c>
      <c r="H2121" s="12">
        <v>0.52603826567056</v>
      </c>
      <c r="I2121" s="12">
        <v>0.614412326044255</v>
      </c>
      <c r="J2121" s="12">
        <v>0.40561117358174498</v>
      </c>
      <c r="K2121" s="12">
        <v>0.96521976110729402</v>
      </c>
      <c r="L2121" s="12">
        <v>0.46981655473836897</v>
      </c>
      <c r="M2121" s="12">
        <v>0.76697965992754302</v>
      </c>
      <c r="N2121" s="12"/>
      <c r="O2121" s="12"/>
    </row>
    <row r="2122" spans="1:15" x14ac:dyDescent="0.3">
      <c r="A2122" s="11" t="str">
        <f t="shared" si="33"/>
        <v>DISTRIBUCION VOLUMEN X CRITERIO (kg ó litros)VinoDE 25 A 34 AÑOS</v>
      </c>
      <c r="B2122" s="11" t="s">
        <v>50</v>
      </c>
      <c r="C2122" s="11" t="s">
        <v>80</v>
      </c>
      <c r="D2122" s="11" t="s">
        <v>161</v>
      </c>
      <c r="E2122" s="12">
        <v>3.2646330992901098</v>
      </c>
      <c r="F2122" s="12">
        <v>3.8895701961432199</v>
      </c>
      <c r="G2122" s="12">
        <v>3.1498688853090102</v>
      </c>
      <c r="H2122" s="12">
        <v>2.6733154631743901</v>
      </c>
      <c r="I2122" s="12">
        <v>2.8154269371313698</v>
      </c>
      <c r="J2122" s="12">
        <v>3.1434232605240799</v>
      </c>
      <c r="K2122" s="12">
        <v>2.0063695986646599</v>
      </c>
      <c r="L2122" s="12">
        <v>1.9671458560947599</v>
      </c>
      <c r="M2122" s="12">
        <v>1.90755234040757</v>
      </c>
      <c r="N2122" s="12"/>
      <c r="O2122" s="12"/>
    </row>
    <row r="2123" spans="1:15" x14ac:dyDescent="0.3">
      <c r="A2123" s="11" t="str">
        <f t="shared" si="33"/>
        <v>DISTRIBUCION VOLUMEN X CRITERIO (kg ó litros)VinoDE 35 A 49 AÑOS</v>
      </c>
      <c r="B2123" s="11" t="s">
        <v>50</v>
      </c>
      <c r="C2123" s="11" t="s">
        <v>80</v>
      </c>
      <c r="D2123" s="11" t="s">
        <v>162</v>
      </c>
      <c r="E2123" s="12">
        <v>12.829382336148599</v>
      </c>
      <c r="F2123" s="12">
        <v>13.682099526215399</v>
      </c>
      <c r="G2123" s="12">
        <v>11.845969835383601</v>
      </c>
      <c r="H2123" s="12">
        <v>11.8172882706594</v>
      </c>
      <c r="I2123" s="12">
        <v>10.847394353659499</v>
      </c>
      <c r="J2123" s="12">
        <v>12.8751439284183</v>
      </c>
      <c r="K2123" s="12">
        <v>10.140892329554999</v>
      </c>
      <c r="L2123" s="12">
        <v>10.1518475596386</v>
      </c>
      <c r="M2123" s="12">
        <v>9.1584887652835807</v>
      </c>
      <c r="N2123" s="12"/>
      <c r="O2123" s="12"/>
    </row>
    <row r="2124" spans="1:15" x14ac:dyDescent="0.3">
      <c r="A2124" s="11" t="str">
        <f t="shared" si="33"/>
        <v>DISTRIBUCION VOLUMEN X CRITERIO (kg ó litros)VinoDE 50 A 59 AÑOS</v>
      </c>
      <c r="B2124" s="11" t="s">
        <v>50</v>
      </c>
      <c r="C2124" s="11" t="s">
        <v>80</v>
      </c>
      <c r="D2124" s="11" t="s">
        <v>163</v>
      </c>
      <c r="E2124" s="12">
        <v>24.3291023333298</v>
      </c>
      <c r="F2124" s="12">
        <v>22.598548739223599</v>
      </c>
      <c r="G2124" s="12">
        <v>25.7376136185914</v>
      </c>
      <c r="H2124" s="12">
        <v>23.227186103435201</v>
      </c>
      <c r="I2124" s="12">
        <v>25.029931630882299</v>
      </c>
      <c r="J2124" s="12">
        <v>22.901144109006999</v>
      </c>
      <c r="K2124" s="12">
        <v>25.945468828733901</v>
      </c>
      <c r="L2124" s="12">
        <v>24.486179589170501</v>
      </c>
      <c r="M2124" s="12">
        <v>24.6676465181651</v>
      </c>
      <c r="N2124" s="12"/>
      <c r="O2124" s="12"/>
    </row>
    <row r="2125" spans="1:15" x14ac:dyDescent="0.3">
      <c r="A2125" s="11" t="str">
        <f t="shared" si="33"/>
        <v>DISTRIBUCION VOLUMEN X CRITERIO (kg ó litros)VinoDE 60 A 75 AÑOS</v>
      </c>
      <c r="B2125" s="11" t="s">
        <v>50</v>
      </c>
      <c r="C2125" s="11" t="s">
        <v>80</v>
      </c>
      <c r="D2125" s="11" t="s">
        <v>164</v>
      </c>
      <c r="E2125" s="12">
        <v>58.662734664679398</v>
      </c>
      <c r="F2125" s="12">
        <v>58.517702107851903</v>
      </c>
      <c r="G2125" s="12">
        <v>58.659760768570301</v>
      </c>
      <c r="H2125" s="12">
        <v>61.756163528951397</v>
      </c>
      <c r="I2125" s="12">
        <v>60.613865327188897</v>
      </c>
      <c r="J2125" s="12">
        <v>60.386020498509197</v>
      </c>
      <c r="K2125" s="12">
        <v>60.942064212630399</v>
      </c>
      <c r="L2125" s="12">
        <v>62.925013466039502</v>
      </c>
      <c r="M2125" s="12">
        <v>63.499332811530799</v>
      </c>
      <c r="N2125" s="12"/>
      <c r="O2125" s="12"/>
    </row>
    <row r="2126" spans="1:15" x14ac:dyDescent="0.3">
      <c r="A2126" s="11" t="str">
        <f t="shared" si="33"/>
        <v>DISTRIBUCION VOLUMEN X CRITERIO (kg ó litros)VinoNIVEL ALTO</v>
      </c>
      <c r="B2126" s="11" t="s">
        <v>50</v>
      </c>
      <c r="C2126" s="11" t="s">
        <v>80</v>
      </c>
      <c r="D2126" s="11" t="s">
        <v>165</v>
      </c>
      <c r="E2126" s="12">
        <v>28.549526774758402</v>
      </c>
      <c r="F2126" s="12">
        <v>26.653517511978102</v>
      </c>
      <c r="G2126" s="12">
        <v>28.5947258961241</v>
      </c>
      <c r="H2126" s="12">
        <v>28.5710134101957</v>
      </c>
      <c r="I2126" s="12">
        <v>27.1496619492703</v>
      </c>
      <c r="J2126" s="12">
        <v>28.031042535529402</v>
      </c>
      <c r="K2126" s="12">
        <v>23.5025180087416</v>
      </c>
      <c r="L2126" s="12">
        <v>21.314332205157601</v>
      </c>
      <c r="M2126" s="12">
        <v>23.356874410841499</v>
      </c>
      <c r="N2126" s="12"/>
      <c r="O2126" s="12"/>
    </row>
    <row r="2127" spans="1:15" x14ac:dyDescent="0.3">
      <c r="A2127" s="11" t="str">
        <f t="shared" si="33"/>
        <v>DISTRIBUCION VOLUMEN X CRITERIO (kg ó litros)VinoNIVEL MEDIO ALTO</v>
      </c>
      <c r="B2127" s="11" t="s">
        <v>50</v>
      </c>
      <c r="C2127" s="11" t="s">
        <v>80</v>
      </c>
      <c r="D2127" s="11" t="s">
        <v>166</v>
      </c>
      <c r="E2127" s="12">
        <v>16.524216396188798</v>
      </c>
      <c r="F2127" s="12">
        <v>15.0012749334423</v>
      </c>
      <c r="G2127" s="12">
        <v>15.128009464060201</v>
      </c>
      <c r="H2127" s="12">
        <v>14.003059245336299</v>
      </c>
      <c r="I2127" s="12">
        <v>15.1843029494934</v>
      </c>
      <c r="J2127" s="12">
        <v>13.2005736487243</v>
      </c>
      <c r="K2127" s="12">
        <v>15.4899312967482</v>
      </c>
      <c r="L2127" s="12">
        <v>15.6057787228081</v>
      </c>
      <c r="M2127" s="12">
        <v>13.3026461660787</v>
      </c>
      <c r="N2127" s="12"/>
      <c r="O2127" s="12"/>
    </row>
    <row r="2128" spans="1:15" x14ac:dyDescent="0.3">
      <c r="A2128" s="11" t="str">
        <f t="shared" si="33"/>
        <v>DISTRIBUCION VOLUMEN X CRITERIO (kg ó litros)VinoNIVEL MEDIO</v>
      </c>
      <c r="B2128" s="11" t="s">
        <v>50</v>
      </c>
      <c r="C2128" s="11" t="s">
        <v>80</v>
      </c>
      <c r="D2128" s="11" t="s">
        <v>167</v>
      </c>
      <c r="E2128" s="12">
        <v>25.2161527109742</v>
      </c>
      <c r="F2128" s="12">
        <v>24.7640098832088</v>
      </c>
      <c r="G2128" s="12">
        <v>25.7615406957683</v>
      </c>
      <c r="H2128" s="12">
        <v>25.223711649903901</v>
      </c>
      <c r="I2128" s="12">
        <v>24.9556854985135</v>
      </c>
      <c r="J2128" s="12">
        <v>26.8033372587118</v>
      </c>
      <c r="K2128" s="12">
        <v>27.414091734069299</v>
      </c>
      <c r="L2128" s="12">
        <v>25.264788761607502</v>
      </c>
      <c r="M2128" s="12">
        <v>27.163168945745401</v>
      </c>
      <c r="N2128" s="12"/>
      <c r="O2128" s="12"/>
    </row>
    <row r="2129" spans="1:15" x14ac:dyDescent="0.3">
      <c r="A2129" s="11" t="str">
        <f t="shared" si="33"/>
        <v>DISTRIBUCION VOLUMEN X CRITERIO (kg ó litros)VinoNIVEL MEDIO BAJO</v>
      </c>
      <c r="B2129" s="11" t="s">
        <v>50</v>
      </c>
      <c r="C2129" s="11" t="s">
        <v>80</v>
      </c>
      <c r="D2129" s="11" t="s">
        <v>168</v>
      </c>
      <c r="E2129" s="12">
        <v>15.6343394963273</v>
      </c>
      <c r="F2129" s="12">
        <v>14.8118236928374</v>
      </c>
      <c r="G2129" s="12">
        <v>14.874221918547899</v>
      </c>
      <c r="H2129" s="12">
        <v>14.201116894980199</v>
      </c>
      <c r="I2129" s="12">
        <v>13.460122119269</v>
      </c>
      <c r="J2129" s="12">
        <v>12.093762665738801</v>
      </c>
      <c r="K2129" s="12">
        <v>16.870885259228999</v>
      </c>
      <c r="L2129" s="12">
        <v>16.656914461127201</v>
      </c>
      <c r="M2129" s="12">
        <v>17.3972782153661</v>
      </c>
      <c r="N2129" s="12"/>
      <c r="O2129" s="12"/>
    </row>
    <row r="2130" spans="1:15" x14ac:dyDescent="0.3">
      <c r="A2130" s="11" t="str">
        <f t="shared" si="33"/>
        <v>DISTRIBUCION VOLUMEN X CRITERIO (kg ó litros)VinoNIVEL BAJO</v>
      </c>
      <c r="B2130" s="11" t="s">
        <v>50</v>
      </c>
      <c r="C2130" s="11" t="s">
        <v>80</v>
      </c>
      <c r="D2130" s="11" t="s">
        <v>169</v>
      </c>
      <c r="E2130" s="12">
        <v>14.075763825723101</v>
      </c>
      <c r="F2130" s="12">
        <v>18.7693548239466</v>
      </c>
      <c r="G2130" s="12">
        <v>15.6415088999694</v>
      </c>
      <c r="H2130" s="12">
        <v>18.001098573195701</v>
      </c>
      <c r="I2130" s="12">
        <v>19.250228990402199</v>
      </c>
      <c r="J2130" s="12">
        <v>19.871299283698701</v>
      </c>
      <c r="K2130" s="12">
        <v>16.722586997033499</v>
      </c>
      <c r="L2130" s="12">
        <v>21.1581927269537</v>
      </c>
      <c r="M2130" s="12">
        <v>18.780033811384001</v>
      </c>
      <c r="N2130" s="12"/>
      <c r="O2130" s="12"/>
    </row>
    <row r="2131" spans="1:15" x14ac:dyDescent="0.3">
      <c r="A2131" s="11" t="str">
        <f t="shared" si="33"/>
        <v>DISTRIBUCION VOLUMEN X CRITERIO (kg ó litros)VinoHOMBRE</v>
      </c>
      <c r="B2131" s="11" t="s">
        <v>50</v>
      </c>
      <c r="C2131" s="11" t="s">
        <v>80</v>
      </c>
      <c r="D2131" s="11" t="s">
        <v>170</v>
      </c>
      <c r="E2131" s="12">
        <v>66.210306991289499</v>
      </c>
      <c r="F2131" s="12">
        <v>61.290623202284898</v>
      </c>
      <c r="G2131" s="12">
        <v>67.508473080657495</v>
      </c>
      <c r="H2131" s="12">
        <v>65.244227966024397</v>
      </c>
      <c r="I2131" s="12">
        <v>66.378270979859593</v>
      </c>
      <c r="J2131" s="12">
        <v>66.350121500675499</v>
      </c>
      <c r="K2131" s="12">
        <v>65.2083688633668</v>
      </c>
      <c r="L2131" s="12">
        <v>66.561175889156701</v>
      </c>
      <c r="M2131" s="12">
        <v>67.275555449405203</v>
      </c>
      <c r="N2131" s="12"/>
      <c r="O2131" s="12"/>
    </row>
    <row r="2132" spans="1:15" x14ac:dyDescent="0.3">
      <c r="A2132" s="11" t="str">
        <f t="shared" si="33"/>
        <v>DISTRIBUCION VOLUMEN X CRITERIO (kg ó litros)VinoMUJER</v>
      </c>
      <c r="B2132" s="11" t="s">
        <v>50</v>
      </c>
      <c r="C2132" s="11" t="s">
        <v>80</v>
      </c>
      <c r="D2132" s="11" t="s">
        <v>171</v>
      </c>
      <c r="E2132" s="12">
        <v>33.7897012554808</v>
      </c>
      <c r="F2132" s="12">
        <v>38.709362293738501</v>
      </c>
      <c r="G2132" s="12">
        <v>32.491531631819797</v>
      </c>
      <c r="H2132" s="12">
        <v>34.755770840721198</v>
      </c>
      <c r="I2132" s="12">
        <v>33.621733016575199</v>
      </c>
      <c r="J2132" s="12">
        <v>33.649877425485897</v>
      </c>
      <c r="K2132" s="12">
        <v>34.7916384900415</v>
      </c>
      <c r="L2132" s="12">
        <v>33.438828728349499</v>
      </c>
      <c r="M2132" s="12">
        <v>32.724457916798599</v>
      </c>
      <c r="N2132" s="12"/>
      <c r="O2132" s="12"/>
    </row>
    <row r="2133" spans="1:15" x14ac:dyDescent="0.3">
      <c r="A2133" s="11" t="str">
        <f t="shared" si="33"/>
        <v>DISTRIBUCION VOLUMEN X CRITERIO (kg ó litros)TintoT.ESPAÑA</v>
      </c>
      <c r="B2133" s="11" t="s">
        <v>50</v>
      </c>
      <c r="C2133" s="11" t="s">
        <v>81</v>
      </c>
      <c r="D2133" s="11" t="s">
        <v>142</v>
      </c>
      <c r="E2133" s="12">
        <v>100</v>
      </c>
      <c r="F2133" s="12">
        <v>100</v>
      </c>
      <c r="G2133" s="12">
        <v>100</v>
      </c>
      <c r="H2133" s="12">
        <v>100</v>
      </c>
      <c r="I2133" s="12">
        <v>100</v>
      </c>
      <c r="J2133" s="12">
        <v>100</v>
      </c>
      <c r="K2133" s="12">
        <v>100</v>
      </c>
      <c r="L2133" s="12">
        <v>100</v>
      </c>
      <c r="M2133" s="12">
        <v>100</v>
      </c>
      <c r="N2133" s="12"/>
      <c r="O2133" s="12"/>
    </row>
    <row r="2134" spans="1:15" x14ac:dyDescent="0.3">
      <c r="A2134" s="11" t="str">
        <f t="shared" si="33"/>
        <v>DISTRIBUCION VOLUMEN X CRITERIO (kg ó litros)TintoBCN AM</v>
      </c>
      <c r="B2134" s="11" t="s">
        <v>50</v>
      </c>
      <c r="C2134" s="11" t="s">
        <v>81</v>
      </c>
      <c r="D2134" s="11" t="s">
        <v>143</v>
      </c>
      <c r="E2134" s="12">
        <v>6.8118019517438597</v>
      </c>
      <c r="F2134" s="12">
        <v>8.5897001344299397</v>
      </c>
      <c r="G2134" s="12">
        <v>8.1628531084754794</v>
      </c>
      <c r="H2134" s="12">
        <v>9.3691147505505707</v>
      </c>
      <c r="I2134" s="12">
        <v>9.8718991309154909</v>
      </c>
      <c r="J2134" s="12">
        <v>7.5488097175057103</v>
      </c>
      <c r="K2134" s="12">
        <v>10.001430170888399</v>
      </c>
      <c r="L2134" s="12">
        <v>9.1176774604812394</v>
      </c>
      <c r="M2134" s="12">
        <v>8.8098839410263601</v>
      </c>
      <c r="N2134" s="12"/>
      <c r="O2134" s="12"/>
    </row>
    <row r="2135" spans="1:15" x14ac:dyDescent="0.3">
      <c r="A2135" s="11" t="str">
        <f t="shared" si="33"/>
        <v>DISTRIBUCION VOLUMEN X CRITERIO (kg ó litros)TintoREST.CAT ARAGON</v>
      </c>
      <c r="B2135" s="11" t="s">
        <v>50</v>
      </c>
      <c r="C2135" s="11" t="s">
        <v>81</v>
      </c>
      <c r="D2135" s="11" t="s">
        <v>144</v>
      </c>
      <c r="E2135" s="12">
        <v>16.950060335379099</v>
      </c>
      <c r="F2135" s="12">
        <v>17.326279298106599</v>
      </c>
      <c r="G2135" s="12">
        <v>16.948215158789399</v>
      </c>
      <c r="H2135" s="12">
        <v>17.786198436941099</v>
      </c>
      <c r="I2135" s="12">
        <v>22.101495554197001</v>
      </c>
      <c r="J2135" s="12">
        <v>24.374985030231102</v>
      </c>
      <c r="K2135" s="12">
        <v>20.9298946190804</v>
      </c>
      <c r="L2135" s="12">
        <v>19.675122555698898</v>
      </c>
      <c r="M2135" s="12">
        <v>25.464799340142399</v>
      </c>
      <c r="N2135" s="12"/>
      <c r="O2135" s="12"/>
    </row>
    <row r="2136" spans="1:15" x14ac:dyDescent="0.3">
      <c r="A2136" s="11" t="str">
        <f t="shared" si="33"/>
        <v>DISTRIBUCION VOLUMEN X CRITERIO (kg ó litros)TintoLEVANTE</v>
      </c>
      <c r="B2136" s="11" t="s">
        <v>50</v>
      </c>
      <c r="C2136" s="11" t="s">
        <v>81</v>
      </c>
      <c r="D2136" s="11" t="s">
        <v>145</v>
      </c>
      <c r="E2136" s="12">
        <v>13.1722979529358</v>
      </c>
      <c r="F2136" s="12">
        <v>12.4195484433088</v>
      </c>
      <c r="G2136" s="12">
        <v>12.792089562200299</v>
      </c>
      <c r="H2136" s="12">
        <v>12.151568746586101</v>
      </c>
      <c r="I2136" s="12">
        <v>11.418521027158301</v>
      </c>
      <c r="J2136" s="12">
        <v>11.6140605545756</v>
      </c>
      <c r="K2136" s="12">
        <v>9.5669017380583004</v>
      </c>
      <c r="L2136" s="12">
        <v>11.2531421983716</v>
      </c>
      <c r="M2136" s="12">
        <v>10.892989968937901</v>
      </c>
      <c r="N2136" s="12"/>
      <c r="O2136" s="12"/>
    </row>
    <row r="2137" spans="1:15" x14ac:dyDescent="0.3">
      <c r="A2137" s="11" t="str">
        <f t="shared" si="33"/>
        <v>DISTRIBUCION VOLUMEN X CRITERIO (kg ó litros)TintoANDALUCIA</v>
      </c>
      <c r="B2137" s="11" t="s">
        <v>50</v>
      </c>
      <c r="C2137" s="11" t="s">
        <v>81</v>
      </c>
      <c r="D2137" s="11" t="s">
        <v>146</v>
      </c>
      <c r="E2137" s="12">
        <v>9.6621904851159304</v>
      </c>
      <c r="F2137" s="12">
        <v>10.135166210153001</v>
      </c>
      <c r="G2137" s="12">
        <v>12.135334358462799</v>
      </c>
      <c r="H2137" s="12">
        <v>11.8394476206402</v>
      </c>
      <c r="I2137" s="12">
        <v>10.056541227739899</v>
      </c>
      <c r="J2137" s="12">
        <v>11.7270943990044</v>
      </c>
      <c r="K2137" s="12">
        <v>12.0478133495645</v>
      </c>
      <c r="L2137" s="12">
        <v>10.874173232222001</v>
      </c>
      <c r="M2137" s="12">
        <v>8.8096871623342192</v>
      </c>
      <c r="N2137" s="12"/>
      <c r="O2137" s="12"/>
    </row>
    <row r="2138" spans="1:15" x14ac:dyDescent="0.3">
      <c r="A2138" s="11" t="str">
        <f t="shared" si="33"/>
        <v>DISTRIBUCION VOLUMEN X CRITERIO (kg ó litros)TintoMDD AM</v>
      </c>
      <c r="B2138" s="11" t="s">
        <v>50</v>
      </c>
      <c r="C2138" s="11" t="s">
        <v>81</v>
      </c>
      <c r="D2138" s="11" t="s">
        <v>147</v>
      </c>
      <c r="E2138" s="12">
        <v>12.382152613052</v>
      </c>
      <c r="F2138" s="12">
        <v>13.4828741061958</v>
      </c>
      <c r="G2138" s="12">
        <v>11.3557311367931</v>
      </c>
      <c r="H2138" s="12">
        <v>12.1504047130405</v>
      </c>
      <c r="I2138" s="12">
        <v>10.317272257001299</v>
      </c>
      <c r="J2138" s="12">
        <v>10.158376511711401</v>
      </c>
      <c r="K2138" s="12">
        <v>10.176552986920701</v>
      </c>
      <c r="L2138" s="12">
        <v>11.474972003578801</v>
      </c>
      <c r="M2138" s="12">
        <v>10.186544512731199</v>
      </c>
      <c r="N2138" s="12"/>
      <c r="O2138" s="12"/>
    </row>
    <row r="2139" spans="1:15" x14ac:dyDescent="0.3">
      <c r="A2139" s="11" t="str">
        <f t="shared" si="33"/>
        <v>DISTRIBUCION VOLUMEN X CRITERIO (kg ó litros)TintoRTO CENTRO</v>
      </c>
      <c r="B2139" s="11" t="s">
        <v>50</v>
      </c>
      <c r="C2139" s="11" t="s">
        <v>81</v>
      </c>
      <c r="D2139" s="11" t="s">
        <v>148</v>
      </c>
      <c r="E2139" s="12">
        <v>7.66548687845229</v>
      </c>
      <c r="F2139" s="12">
        <v>8.4978929924747995</v>
      </c>
      <c r="G2139" s="12">
        <v>7.4779536172208498</v>
      </c>
      <c r="H2139" s="12">
        <v>6.9475735470379396</v>
      </c>
      <c r="I2139" s="12">
        <v>7.6553962624790399</v>
      </c>
      <c r="J2139" s="12">
        <v>7.8276568453401403</v>
      </c>
      <c r="K2139" s="12">
        <v>8.3773881211506005</v>
      </c>
      <c r="L2139" s="12">
        <v>8.0840036782058409</v>
      </c>
      <c r="M2139" s="12">
        <v>7.8139739134537596</v>
      </c>
      <c r="N2139" s="12"/>
      <c r="O2139" s="12"/>
    </row>
    <row r="2140" spans="1:15" x14ac:dyDescent="0.3">
      <c r="A2140" s="11" t="str">
        <f t="shared" si="33"/>
        <v>DISTRIBUCION VOLUMEN X CRITERIO (kg ó litros)TintoNORTE-CENTRO</v>
      </c>
      <c r="B2140" s="11" t="s">
        <v>50</v>
      </c>
      <c r="C2140" s="11" t="s">
        <v>81</v>
      </c>
      <c r="D2140" s="11" t="s">
        <v>149</v>
      </c>
      <c r="E2140" s="12">
        <v>20.687376204436902</v>
      </c>
      <c r="F2140" s="12">
        <v>17.680514623484399</v>
      </c>
      <c r="G2140" s="12">
        <v>16.035842500857001</v>
      </c>
      <c r="H2140" s="12">
        <v>16.5107188078759</v>
      </c>
      <c r="I2140" s="12">
        <v>16.529810623011102</v>
      </c>
      <c r="J2140" s="12">
        <v>14.419096184583699</v>
      </c>
      <c r="K2140" s="12">
        <v>14.3842989389428</v>
      </c>
      <c r="L2140" s="12">
        <v>17.3209266618436</v>
      </c>
      <c r="M2140" s="12">
        <v>16.580517390803699</v>
      </c>
      <c r="N2140" s="12"/>
      <c r="O2140" s="12"/>
    </row>
    <row r="2141" spans="1:15" x14ac:dyDescent="0.3">
      <c r="A2141" s="11" t="str">
        <f t="shared" si="33"/>
        <v>DISTRIBUCION VOLUMEN X CRITERIO (kg ó litros)TintoNOROESTE</v>
      </c>
      <c r="B2141" s="11" t="s">
        <v>50</v>
      </c>
      <c r="C2141" s="11" t="s">
        <v>81</v>
      </c>
      <c r="D2141" s="11" t="s">
        <v>150</v>
      </c>
      <c r="E2141" s="12">
        <v>12.668639757287499</v>
      </c>
      <c r="F2141" s="12">
        <v>11.867999935121899</v>
      </c>
      <c r="G2141" s="12">
        <v>15.0919920601744</v>
      </c>
      <c r="H2141" s="12">
        <v>13.244974815488799</v>
      </c>
      <c r="I2141" s="12">
        <v>12.049067552245999</v>
      </c>
      <c r="J2141" s="12">
        <v>12.329935974995299</v>
      </c>
      <c r="K2141" s="12">
        <v>14.5157230982923</v>
      </c>
      <c r="L2141" s="12">
        <v>12.199989644996601</v>
      </c>
      <c r="M2141" s="12">
        <v>11.4416046186053</v>
      </c>
      <c r="N2141" s="12"/>
      <c r="O2141" s="12"/>
    </row>
    <row r="2142" spans="1:15" x14ac:dyDescent="0.3">
      <c r="A2142" s="11" t="str">
        <f t="shared" si="33"/>
        <v>DISTRIBUCION VOLUMEN X CRITERIO (kg ó litros)Tinto&lt;2MIL</v>
      </c>
      <c r="B2142" s="11" t="s">
        <v>50</v>
      </c>
      <c r="C2142" s="11" t="s">
        <v>81</v>
      </c>
      <c r="D2142" s="11" t="s">
        <v>151</v>
      </c>
      <c r="E2142" s="12">
        <v>6.6838667938637597</v>
      </c>
      <c r="F2142" s="12">
        <v>6.7479864378786196</v>
      </c>
      <c r="G2142" s="12">
        <v>6.3253967994259801</v>
      </c>
      <c r="H2142" s="12">
        <v>6.4823617615916804</v>
      </c>
      <c r="I2142" s="12">
        <v>10.7625257801276</v>
      </c>
      <c r="J2142" s="12">
        <v>8.2604259043314698</v>
      </c>
      <c r="K2142" s="12">
        <v>8.9230987007876195</v>
      </c>
      <c r="L2142" s="12">
        <v>8.7049074698681395</v>
      </c>
      <c r="M2142" s="12">
        <v>10.3095562902258</v>
      </c>
      <c r="N2142" s="12"/>
      <c r="O2142" s="12"/>
    </row>
    <row r="2143" spans="1:15" x14ac:dyDescent="0.3">
      <c r="A2143" s="11" t="str">
        <f t="shared" si="33"/>
        <v>DISTRIBUCION VOLUMEN X CRITERIO (kg ó litros)Tinto2-5MIL</v>
      </c>
      <c r="B2143" s="11" t="s">
        <v>50</v>
      </c>
      <c r="C2143" s="11" t="s">
        <v>81</v>
      </c>
      <c r="D2143" s="11" t="s">
        <v>152</v>
      </c>
      <c r="E2143" s="12">
        <v>6.5994894229390999</v>
      </c>
      <c r="F2143" s="12">
        <v>6.2096429174465397</v>
      </c>
      <c r="G2143" s="12">
        <v>5.5394044443103798</v>
      </c>
      <c r="H2143" s="12">
        <v>5.7590149704351399</v>
      </c>
      <c r="I2143" s="12">
        <v>5.6460056573881996</v>
      </c>
      <c r="J2143" s="12">
        <v>4.0315521517805601</v>
      </c>
      <c r="K2143" s="12">
        <v>3.3064789880109</v>
      </c>
      <c r="L2143" s="12">
        <v>5.0643653179601698</v>
      </c>
      <c r="M2143" s="12">
        <v>4.4727348908805302</v>
      </c>
      <c r="N2143" s="12"/>
      <c r="O2143" s="12"/>
    </row>
    <row r="2144" spans="1:15" x14ac:dyDescent="0.3">
      <c r="A2144" s="11" t="str">
        <f t="shared" si="33"/>
        <v>DISTRIBUCION VOLUMEN X CRITERIO (kg ó litros)Tinto5-10MIL</v>
      </c>
      <c r="B2144" s="11" t="s">
        <v>50</v>
      </c>
      <c r="C2144" s="11" t="s">
        <v>81</v>
      </c>
      <c r="D2144" s="11" t="s">
        <v>153</v>
      </c>
      <c r="E2144" s="12">
        <v>9.0106014776383105</v>
      </c>
      <c r="F2144" s="12">
        <v>9.9823263845142396</v>
      </c>
      <c r="G2144" s="12">
        <v>9.4678263994849594</v>
      </c>
      <c r="H2144" s="12">
        <v>8.4759416035851896</v>
      </c>
      <c r="I2144" s="12">
        <v>6.6896829937085602</v>
      </c>
      <c r="J2144" s="12">
        <v>9.5350372163675505</v>
      </c>
      <c r="K2144" s="12">
        <v>8.9800184769880609</v>
      </c>
      <c r="L2144" s="12">
        <v>7.1244952349033097</v>
      </c>
      <c r="M2144" s="12">
        <v>8.23636404897427</v>
      </c>
      <c r="N2144" s="12"/>
      <c r="O2144" s="12"/>
    </row>
    <row r="2145" spans="1:15" x14ac:dyDescent="0.3">
      <c r="A2145" s="11" t="str">
        <f t="shared" si="33"/>
        <v>DISTRIBUCION VOLUMEN X CRITERIO (kg ó litros)Tinto10-30MIL</v>
      </c>
      <c r="B2145" s="11" t="s">
        <v>50</v>
      </c>
      <c r="C2145" s="11" t="s">
        <v>81</v>
      </c>
      <c r="D2145" s="11" t="s">
        <v>154</v>
      </c>
      <c r="E2145" s="12">
        <v>15.9999866794311</v>
      </c>
      <c r="F2145" s="12">
        <v>14.7948191036095</v>
      </c>
      <c r="G2145" s="12">
        <v>15.4032846943878</v>
      </c>
      <c r="H2145" s="12">
        <v>15.934841141336801</v>
      </c>
      <c r="I2145" s="12">
        <v>17.7388104922392</v>
      </c>
      <c r="J2145" s="12">
        <v>16.573684338604298</v>
      </c>
      <c r="K2145" s="12">
        <v>16.245967631027099</v>
      </c>
      <c r="L2145" s="12">
        <v>21.983202748034302</v>
      </c>
      <c r="M2145" s="12">
        <v>18.599588698785102</v>
      </c>
      <c r="N2145" s="12"/>
      <c r="O2145" s="12"/>
    </row>
    <row r="2146" spans="1:15" x14ac:dyDescent="0.3">
      <c r="A2146" s="11" t="str">
        <f t="shared" si="33"/>
        <v>DISTRIBUCION VOLUMEN X CRITERIO (kg ó litros)Tinto30-100MIL</v>
      </c>
      <c r="B2146" s="11" t="s">
        <v>50</v>
      </c>
      <c r="C2146" s="11" t="s">
        <v>81</v>
      </c>
      <c r="D2146" s="11" t="s">
        <v>155</v>
      </c>
      <c r="E2146" s="12">
        <v>12.8478869425838</v>
      </c>
      <c r="F2146" s="12">
        <v>16.110398877926801</v>
      </c>
      <c r="G2146" s="12">
        <v>15.853632496130601</v>
      </c>
      <c r="H2146" s="12">
        <v>17.181359626311</v>
      </c>
      <c r="I2146" s="12">
        <v>15.642761458191</v>
      </c>
      <c r="J2146" s="12">
        <v>21.426717992914799</v>
      </c>
      <c r="K2146" s="12">
        <v>23.567945463532201</v>
      </c>
      <c r="L2146" s="12">
        <v>17.6144039676293</v>
      </c>
      <c r="M2146" s="12">
        <v>19.186853807471898</v>
      </c>
      <c r="N2146" s="12"/>
      <c r="O2146" s="12"/>
    </row>
    <row r="2147" spans="1:15" x14ac:dyDescent="0.3">
      <c r="A2147" s="11" t="str">
        <f t="shared" si="33"/>
        <v>DISTRIBUCION VOLUMEN X CRITERIO (kg ó litros)Tinto100-200MIL</v>
      </c>
      <c r="B2147" s="11" t="s">
        <v>50</v>
      </c>
      <c r="C2147" s="11" t="s">
        <v>81</v>
      </c>
      <c r="D2147" s="11" t="s">
        <v>156</v>
      </c>
      <c r="E2147" s="12">
        <v>9.9096616314772898</v>
      </c>
      <c r="F2147" s="12">
        <v>9.2059439535175898</v>
      </c>
      <c r="G2147" s="12">
        <v>11.236177661787201</v>
      </c>
      <c r="H2147" s="12">
        <v>11.1748388882295</v>
      </c>
      <c r="I2147" s="12">
        <v>8.9484831409133694</v>
      </c>
      <c r="J2147" s="12">
        <v>10.1864096013087</v>
      </c>
      <c r="K2147" s="12">
        <v>10.939233997497199</v>
      </c>
      <c r="L2147" s="12">
        <v>10.2527122955232</v>
      </c>
      <c r="M2147" s="12">
        <v>9.9105680217275207</v>
      </c>
      <c r="N2147" s="12"/>
      <c r="O2147" s="12"/>
    </row>
    <row r="2148" spans="1:15" x14ac:dyDescent="0.3">
      <c r="A2148" s="11" t="str">
        <f t="shared" si="33"/>
        <v>DISTRIBUCION VOLUMEN X CRITERIO (kg ó litros)Tinto200-500MIL</v>
      </c>
      <c r="B2148" s="11" t="s">
        <v>50</v>
      </c>
      <c r="C2148" s="11" t="s">
        <v>81</v>
      </c>
      <c r="D2148" s="11" t="s">
        <v>157</v>
      </c>
      <c r="E2148" s="12">
        <v>19.173121728581702</v>
      </c>
      <c r="F2148" s="12">
        <v>17.388478516015901</v>
      </c>
      <c r="G2148" s="12">
        <v>16.112013363182701</v>
      </c>
      <c r="H2148" s="12">
        <v>17.051151679259601</v>
      </c>
      <c r="I2148" s="12">
        <v>16.665173397071001</v>
      </c>
      <c r="J2148" s="12">
        <v>14.026023773562001</v>
      </c>
      <c r="K2148" s="12">
        <v>12.0808559818348</v>
      </c>
      <c r="L2148" s="12">
        <v>12.873016345387899</v>
      </c>
      <c r="M2148" s="12">
        <v>14.030464482733301</v>
      </c>
      <c r="N2148" s="12"/>
      <c r="O2148" s="12"/>
    </row>
    <row r="2149" spans="1:15" x14ac:dyDescent="0.3">
      <c r="A2149" s="11" t="str">
        <f t="shared" si="33"/>
        <v>DISTRIBUCION VOLUMEN X CRITERIO (kg ó litros)Tinto&gt;500MIL</v>
      </c>
      <c r="B2149" s="11" t="s">
        <v>50</v>
      </c>
      <c r="C2149" s="11" t="s">
        <v>81</v>
      </c>
      <c r="D2149" s="11" t="s">
        <v>158</v>
      </c>
      <c r="E2149" s="12">
        <v>19.775398514978601</v>
      </c>
      <c r="F2149" s="12">
        <v>19.560380934515699</v>
      </c>
      <c r="G2149" s="12">
        <v>20.0622776790857</v>
      </c>
      <c r="H2149" s="12">
        <v>17.940496020510501</v>
      </c>
      <c r="I2149" s="12">
        <v>17.906567048493301</v>
      </c>
      <c r="J2149" s="12">
        <v>15.9601603998552</v>
      </c>
      <c r="K2149" s="12">
        <v>15.9564099681774</v>
      </c>
      <c r="L2149" s="12">
        <v>16.382902271596599</v>
      </c>
      <c r="M2149" s="12">
        <v>15.2538749079844</v>
      </c>
      <c r="N2149" s="12"/>
      <c r="O2149" s="12"/>
    </row>
    <row r="2150" spans="1:15" x14ac:dyDescent="0.3">
      <c r="A2150" s="11" t="str">
        <f t="shared" si="33"/>
        <v>DISTRIBUCION VOLUMEN X CRITERIO (kg ó litros)TintoDE 15 A 19 AÑOS</v>
      </c>
      <c r="B2150" s="11" t="s">
        <v>50</v>
      </c>
      <c r="C2150" s="11" t="s">
        <v>81</v>
      </c>
      <c r="D2150" s="11" t="s">
        <v>159</v>
      </c>
      <c r="E2150" s="12">
        <v>0.361671515580337</v>
      </c>
      <c r="F2150" s="12">
        <v>0.247349916543391</v>
      </c>
      <c r="G2150" s="12" t="s">
        <v>134</v>
      </c>
      <c r="H2150" s="12" t="s">
        <v>134</v>
      </c>
      <c r="I2150" s="12">
        <v>0.14813946224046201</v>
      </c>
      <c r="J2150" s="12">
        <v>0.14462327908316999</v>
      </c>
      <c r="K2150" s="12" t="s">
        <v>134</v>
      </c>
      <c r="L2150" s="12" t="s">
        <v>134</v>
      </c>
      <c r="M2150" s="12" t="s">
        <v>134</v>
      </c>
      <c r="N2150" s="12"/>
      <c r="O2150" s="12"/>
    </row>
    <row r="2151" spans="1:15" x14ac:dyDescent="0.3">
      <c r="A2151" s="11" t="str">
        <f t="shared" si="33"/>
        <v>DISTRIBUCION VOLUMEN X CRITERIO (kg ó litros)TintoDE 20 A 24 AÑOS</v>
      </c>
      <c r="B2151" s="11" t="s">
        <v>50</v>
      </c>
      <c r="C2151" s="11" t="s">
        <v>81</v>
      </c>
      <c r="D2151" s="11" t="s">
        <v>160</v>
      </c>
      <c r="E2151" s="12">
        <v>1.0044492205931199</v>
      </c>
      <c r="F2151" s="12">
        <v>0.55908816857105104</v>
      </c>
      <c r="G2151" s="12">
        <v>0.43149336948683298</v>
      </c>
      <c r="H2151" s="12">
        <v>0.34387821301923199</v>
      </c>
      <c r="I2151" s="12">
        <v>0.49205869039068301</v>
      </c>
      <c r="J2151" s="12">
        <v>0.24307673402291299</v>
      </c>
      <c r="K2151" s="12">
        <v>0.41235400766640801</v>
      </c>
      <c r="L2151" s="12">
        <v>0.382341577963006</v>
      </c>
      <c r="M2151" s="12">
        <v>0.54756885831819502</v>
      </c>
      <c r="N2151" s="12"/>
      <c r="O2151" s="12"/>
    </row>
    <row r="2152" spans="1:15" x14ac:dyDescent="0.3">
      <c r="A2152" s="11" t="str">
        <f t="shared" si="33"/>
        <v>DISTRIBUCION VOLUMEN X CRITERIO (kg ó litros)TintoDE 25 A 34 AÑOS</v>
      </c>
      <c r="B2152" s="11" t="s">
        <v>50</v>
      </c>
      <c r="C2152" s="11" t="s">
        <v>81</v>
      </c>
      <c r="D2152" s="11" t="s">
        <v>161</v>
      </c>
      <c r="E2152" s="12">
        <v>2.1492532224912799</v>
      </c>
      <c r="F2152" s="12">
        <v>2.7174053699730698</v>
      </c>
      <c r="G2152" s="12">
        <v>2.1822770375768998</v>
      </c>
      <c r="H2152" s="12">
        <v>1.64628425132863</v>
      </c>
      <c r="I2152" s="12">
        <v>2.3586514759138302</v>
      </c>
      <c r="J2152" s="12">
        <v>2.5459016964908399</v>
      </c>
      <c r="K2152" s="12">
        <v>1.4977863886781699</v>
      </c>
      <c r="L2152" s="12">
        <v>1.6468655785454001</v>
      </c>
      <c r="M2152" s="12">
        <v>1.6977153054947001</v>
      </c>
      <c r="N2152" s="12"/>
      <c r="O2152" s="12"/>
    </row>
    <row r="2153" spans="1:15" x14ac:dyDescent="0.3">
      <c r="A2153" s="11" t="str">
        <f t="shared" si="33"/>
        <v>DISTRIBUCION VOLUMEN X CRITERIO (kg ó litros)TintoDE 35 A 49 AÑOS</v>
      </c>
      <c r="B2153" s="11" t="s">
        <v>50</v>
      </c>
      <c r="C2153" s="11" t="s">
        <v>81</v>
      </c>
      <c r="D2153" s="11" t="s">
        <v>162</v>
      </c>
      <c r="E2153" s="12">
        <v>13.3837753216549</v>
      </c>
      <c r="F2153" s="12">
        <v>14.3186448084414</v>
      </c>
      <c r="G2153" s="12">
        <v>12.7445793753831</v>
      </c>
      <c r="H2153" s="12">
        <v>12.510731937234199</v>
      </c>
      <c r="I2153" s="12">
        <v>10.567672235070599</v>
      </c>
      <c r="J2153" s="12">
        <v>13.243258447355499</v>
      </c>
      <c r="K2153" s="12">
        <v>10.559392687221701</v>
      </c>
      <c r="L2153" s="12">
        <v>10.232963027173</v>
      </c>
      <c r="M2153" s="12">
        <v>8.3313833219717601</v>
      </c>
      <c r="N2153" s="12"/>
      <c r="O2153" s="12"/>
    </row>
    <row r="2154" spans="1:15" x14ac:dyDescent="0.3">
      <c r="A2154" s="11" t="str">
        <f t="shared" si="33"/>
        <v>DISTRIBUCION VOLUMEN X CRITERIO (kg ó litros)TintoDE 50 A 59 AÑOS</v>
      </c>
      <c r="B2154" s="11" t="s">
        <v>50</v>
      </c>
      <c r="C2154" s="11" t="s">
        <v>81</v>
      </c>
      <c r="D2154" s="11" t="s">
        <v>163</v>
      </c>
      <c r="E2154" s="12">
        <v>24.0443173777672</v>
      </c>
      <c r="F2154" s="12">
        <v>20.096996768002199</v>
      </c>
      <c r="G2154" s="12">
        <v>25.693794985554099</v>
      </c>
      <c r="H2154" s="12">
        <v>22.879827436595701</v>
      </c>
      <c r="I2154" s="12">
        <v>22.3997867542272</v>
      </c>
      <c r="J2154" s="12">
        <v>23.032747091178798</v>
      </c>
      <c r="K2154" s="12">
        <v>25.7049467334732</v>
      </c>
      <c r="L2154" s="12">
        <v>22.313429617450598</v>
      </c>
      <c r="M2154" s="12">
        <v>23.576554493798199</v>
      </c>
      <c r="N2154" s="12"/>
      <c r="O2154" s="12"/>
    </row>
    <row r="2155" spans="1:15" x14ac:dyDescent="0.3">
      <c r="A2155" s="11" t="str">
        <f t="shared" si="33"/>
        <v>DISTRIBUCION VOLUMEN X CRITERIO (kg ó litros)TintoDE 60 A 75 AÑOS</v>
      </c>
      <c r="B2155" s="11" t="s">
        <v>50</v>
      </c>
      <c r="C2155" s="11" t="s">
        <v>81</v>
      </c>
      <c r="D2155" s="11" t="s">
        <v>164</v>
      </c>
      <c r="E2155" s="12">
        <v>59.0565337936766</v>
      </c>
      <c r="F2155" s="12">
        <v>62.060486859002303</v>
      </c>
      <c r="G2155" s="12">
        <v>58.947875268766801</v>
      </c>
      <c r="H2155" s="12">
        <v>62.619279994600703</v>
      </c>
      <c r="I2155" s="12">
        <v>64.033699708436501</v>
      </c>
      <c r="J2155" s="12">
        <v>60.790400640557301</v>
      </c>
      <c r="K2155" s="12">
        <v>61.825527836845303</v>
      </c>
      <c r="L2155" s="12">
        <v>65.424404150251206</v>
      </c>
      <c r="M2155" s="12">
        <v>65.846783342268296</v>
      </c>
      <c r="N2155" s="12"/>
      <c r="O2155" s="12"/>
    </row>
    <row r="2156" spans="1:15" x14ac:dyDescent="0.3">
      <c r="A2156" s="11" t="str">
        <f t="shared" si="33"/>
        <v>DISTRIBUCION VOLUMEN X CRITERIO (kg ó litros)TintoNIVEL ALTO</v>
      </c>
      <c r="B2156" s="11" t="s">
        <v>50</v>
      </c>
      <c r="C2156" s="11" t="s">
        <v>81</v>
      </c>
      <c r="D2156" s="11" t="s">
        <v>165</v>
      </c>
      <c r="E2156" s="12">
        <v>27.304206848195701</v>
      </c>
      <c r="F2156" s="12">
        <v>25.7278140756742</v>
      </c>
      <c r="G2156" s="12">
        <v>26.9022008568312</v>
      </c>
      <c r="H2156" s="12">
        <v>27.8863712405008</v>
      </c>
      <c r="I2156" s="12">
        <v>23.9048684963192</v>
      </c>
      <c r="J2156" s="12">
        <v>24.6758738006918</v>
      </c>
      <c r="K2156" s="12">
        <v>21.490542829456398</v>
      </c>
      <c r="L2156" s="12">
        <v>19.7446116662938</v>
      </c>
      <c r="M2156" s="12">
        <v>21.172502462275599</v>
      </c>
      <c r="N2156" s="12"/>
      <c r="O2156" s="12"/>
    </row>
    <row r="2157" spans="1:15" x14ac:dyDescent="0.3">
      <c r="A2157" s="11" t="str">
        <f t="shared" si="33"/>
        <v>DISTRIBUCION VOLUMEN X CRITERIO (kg ó litros)TintoNIVEL MEDIO ALTO</v>
      </c>
      <c r="B2157" s="11" t="s">
        <v>50</v>
      </c>
      <c r="C2157" s="11" t="s">
        <v>81</v>
      </c>
      <c r="D2157" s="11" t="s">
        <v>166</v>
      </c>
      <c r="E2157" s="12">
        <v>17.033057117110701</v>
      </c>
      <c r="F2157" s="12">
        <v>15.2334045285481</v>
      </c>
      <c r="G2157" s="12">
        <v>15.8742608571375</v>
      </c>
      <c r="H2157" s="12">
        <v>16.381291501673001</v>
      </c>
      <c r="I2157" s="12">
        <v>15.284938641955801</v>
      </c>
      <c r="J2157" s="12">
        <v>13.9068414616128</v>
      </c>
      <c r="K2157" s="12">
        <v>14.522809513209401</v>
      </c>
      <c r="L2157" s="12">
        <v>14.336536127158301</v>
      </c>
      <c r="M2157" s="12">
        <v>11.6236519507602</v>
      </c>
      <c r="N2157" s="12"/>
      <c r="O2157" s="12"/>
    </row>
    <row r="2158" spans="1:15" x14ac:dyDescent="0.3">
      <c r="A2158" s="11" t="str">
        <f t="shared" si="33"/>
        <v>DISTRIBUCION VOLUMEN X CRITERIO (kg ó litros)TintoNIVEL MEDIO</v>
      </c>
      <c r="B2158" s="11" t="s">
        <v>50</v>
      </c>
      <c r="C2158" s="11" t="s">
        <v>81</v>
      </c>
      <c r="D2158" s="11" t="s">
        <v>167</v>
      </c>
      <c r="E2158" s="12">
        <v>20.904741643221101</v>
      </c>
      <c r="F2158" s="12">
        <v>22.309426299366201</v>
      </c>
      <c r="G2158" s="12">
        <v>23.362057572805199</v>
      </c>
      <c r="H2158" s="12">
        <v>21.673332983187901</v>
      </c>
      <c r="I2158" s="12">
        <v>22.6328854920914</v>
      </c>
      <c r="J2158" s="12">
        <v>26.995546992429901</v>
      </c>
      <c r="K2158" s="12">
        <v>25.470935778554601</v>
      </c>
      <c r="L2158" s="12">
        <v>21.739347167876101</v>
      </c>
      <c r="M2158" s="12">
        <v>25.979577201423201</v>
      </c>
      <c r="N2158" s="12"/>
      <c r="O2158" s="12"/>
    </row>
    <row r="2159" spans="1:15" x14ac:dyDescent="0.3">
      <c r="A2159" s="11" t="str">
        <f t="shared" si="33"/>
        <v>DISTRIBUCION VOLUMEN X CRITERIO (kg ó litros)TintoNIVEL MEDIO BAJO</v>
      </c>
      <c r="B2159" s="11" t="s">
        <v>50</v>
      </c>
      <c r="C2159" s="11" t="s">
        <v>81</v>
      </c>
      <c r="D2159" s="11" t="s">
        <v>168</v>
      </c>
      <c r="E2159" s="12">
        <v>18.229477639312599</v>
      </c>
      <c r="F2159" s="12">
        <v>15.421947004916801</v>
      </c>
      <c r="G2159" s="12">
        <v>16.8013549954448</v>
      </c>
      <c r="H2159" s="12">
        <v>16.380157020583699</v>
      </c>
      <c r="I2159" s="12">
        <v>15.199904682131001</v>
      </c>
      <c r="J2159" s="12">
        <v>12.427636805183001</v>
      </c>
      <c r="K2159" s="12">
        <v>19.552634409806402</v>
      </c>
      <c r="L2159" s="12">
        <v>19.831212815587701</v>
      </c>
      <c r="M2159" s="12">
        <v>18.9751501351545</v>
      </c>
      <c r="N2159" s="12"/>
      <c r="O2159" s="12"/>
    </row>
    <row r="2160" spans="1:15" x14ac:dyDescent="0.3">
      <c r="A2160" s="11" t="str">
        <f t="shared" si="33"/>
        <v>DISTRIBUCION VOLUMEN X CRITERIO (kg ó litros)TintoNIVEL BAJO</v>
      </c>
      <c r="B2160" s="11" t="s">
        <v>50</v>
      </c>
      <c r="C2160" s="11" t="s">
        <v>81</v>
      </c>
      <c r="D2160" s="11" t="s">
        <v>169</v>
      </c>
      <c r="E2160" s="12">
        <v>16.528522930563401</v>
      </c>
      <c r="F2160" s="12">
        <v>21.307378651709101</v>
      </c>
      <c r="G2160" s="12">
        <v>17.060136597850001</v>
      </c>
      <c r="H2160" s="12">
        <v>17.678860320274101</v>
      </c>
      <c r="I2160" s="12">
        <v>22.977408128654801</v>
      </c>
      <c r="J2160" s="12">
        <v>21.994122922374402</v>
      </c>
      <c r="K2160" s="12">
        <v>18.9630909212555</v>
      </c>
      <c r="L2160" s="12">
        <v>24.348302760106002</v>
      </c>
      <c r="M2160" s="12">
        <v>22.249122559787899</v>
      </c>
      <c r="N2160" s="12"/>
      <c r="O2160" s="12"/>
    </row>
    <row r="2161" spans="1:15" x14ac:dyDescent="0.3">
      <c r="A2161" s="11" t="str">
        <f t="shared" si="33"/>
        <v>DISTRIBUCION VOLUMEN X CRITERIO (kg ó litros)TintoHOMBRE</v>
      </c>
      <c r="B2161" s="11" t="s">
        <v>50</v>
      </c>
      <c r="C2161" s="11" t="s">
        <v>81</v>
      </c>
      <c r="D2161" s="11" t="s">
        <v>170</v>
      </c>
      <c r="E2161" s="12">
        <v>68.295065452912695</v>
      </c>
      <c r="F2161" s="12">
        <v>61.736494970036397</v>
      </c>
      <c r="G2161" s="12">
        <v>66.836435741998898</v>
      </c>
      <c r="H2161" s="12">
        <v>65.877788458296607</v>
      </c>
      <c r="I2161" s="12">
        <v>67.824160594704097</v>
      </c>
      <c r="J2161" s="12">
        <v>68.067835673785794</v>
      </c>
      <c r="K2161" s="12">
        <v>66.574443566076596</v>
      </c>
      <c r="L2161" s="12">
        <v>68.364466198303802</v>
      </c>
      <c r="M2161" s="12">
        <v>67.764115393569199</v>
      </c>
      <c r="N2161" s="12"/>
      <c r="O2161" s="12"/>
    </row>
    <row r="2162" spans="1:15" x14ac:dyDescent="0.3">
      <c r="A2162" s="11" t="str">
        <f t="shared" si="33"/>
        <v>DISTRIBUCION VOLUMEN X CRITERIO (kg ó litros)TintoMUJER</v>
      </c>
      <c r="B2162" s="11" t="s">
        <v>50</v>
      </c>
      <c r="C2162" s="11" t="s">
        <v>81</v>
      </c>
      <c r="D2162" s="11" t="s">
        <v>171</v>
      </c>
      <c r="E2162" s="12">
        <v>31.704955801483401</v>
      </c>
      <c r="F2162" s="12">
        <v>38.263482570033297</v>
      </c>
      <c r="G2162" s="12">
        <v>33.163568410699</v>
      </c>
      <c r="H2162" s="12">
        <v>34.122211454010603</v>
      </c>
      <c r="I2162" s="12">
        <v>32.1758448903283</v>
      </c>
      <c r="J2162" s="12">
        <v>31.932169810817999</v>
      </c>
      <c r="K2162" s="12">
        <v>33.425560222209803</v>
      </c>
      <c r="L2162" s="12">
        <v>31.6355486724933</v>
      </c>
      <c r="M2162" s="12">
        <v>32.235897500021501</v>
      </c>
      <c r="N2162" s="12"/>
      <c r="O2162" s="12"/>
    </row>
    <row r="2163" spans="1:15" x14ac:dyDescent="0.3">
      <c r="A2163" s="11" t="str">
        <f t="shared" si="33"/>
        <v>DISTRIBUCION VOLUMEN X CRITERIO (kg ó litros)BlancoT.ESPAÑA</v>
      </c>
      <c r="B2163" s="11" t="s">
        <v>50</v>
      </c>
      <c r="C2163" s="11" t="s">
        <v>82</v>
      </c>
      <c r="D2163" s="11" t="s">
        <v>142</v>
      </c>
      <c r="E2163" s="12">
        <v>100</v>
      </c>
      <c r="F2163" s="12">
        <v>100</v>
      </c>
      <c r="G2163" s="12">
        <v>100</v>
      </c>
      <c r="H2163" s="12">
        <v>100</v>
      </c>
      <c r="I2163" s="12">
        <v>100</v>
      </c>
      <c r="J2163" s="12">
        <v>100</v>
      </c>
      <c r="K2163" s="12">
        <v>100</v>
      </c>
      <c r="L2163" s="12">
        <v>100</v>
      </c>
      <c r="M2163" s="12">
        <v>100</v>
      </c>
      <c r="N2163" s="12"/>
      <c r="O2163" s="12"/>
    </row>
    <row r="2164" spans="1:15" x14ac:dyDescent="0.3">
      <c r="A2164" s="11" t="str">
        <f t="shared" si="33"/>
        <v>DISTRIBUCION VOLUMEN X CRITERIO (kg ó litros)BlancoBCN AM</v>
      </c>
      <c r="B2164" s="11" t="s">
        <v>50</v>
      </c>
      <c r="C2164" s="11" t="s">
        <v>82</v>
      </c>
      <c r="D2164" s="11" t="s">
        <v>143</v>
      </c>
      <c r="E2164" s="12">
        <v>7.1341537456136903</v>
      </c>
      <c r="F2164" s="12">
        <v>6.7343083568960704</v>
      </c>
      <c r="G2164" s="12">
        <v>6.7437145189591297</v>
      </c>
      <c r="H2164" s="12">
        <v>7.1167636287970097</v>
      </c>
      <c r="I2164" s="12">
        <v>6.8112013958820601</v>
      </c>
      <c r="J2164" s="12">
        <v>6.0112928198219198</v>
      </c>
      <c r="K2164" s="12">
        <v>4.79200603030122</v>
      </c>
      <c r="L2164" s="12">
        <v>5.4618819662291198</v>
      </c>
      <c r="M2164" s="12">
        <v>6.3170895790582096</v>
      </c>
      <c r="N2164" s="12"/>
      <c r="O2164" s="12"/>
    </row>
    <row r="2165" spans="1:15" x14ac:dyDescent="0.3">
      <c r="A2165" s="11" t="str">
        <f t="shared" si="33"/>
        <v>DISTRIBUCION VOLUMEN X CRITERIO (kg ó litros)BlancoREST.CAT ARAGON</v>
      </c>
      <c r="B2165" s="11" t="s">
        <v>50</v>
      </c>
      <c r="C2165" s="11" t="s">
        <v>82</v>
      </c>
      <c r="D2165" s="11" t="s">
        <v>144</v>
      </c>
      <c r="E2165" s="12">
        <v>16.258870674518501</v>
      </c>
      <c r="F2165" s="12">
        <v>15.8796497771527</v>
      </c>
      <c r="G2165" s="12">
        <v>18.436572170255602</v>
      </c>
      <c r="H2165" s="12">
        <v>14.9537680990195</v>
      </c>
      <c r="I2165" s="12">
        <v>16.8268694467736</v>
      </c>
      <c r="J2165" s="12">
        <v>16.557327366730899</v>
      </c>
      <c r="K2165" s="12">
        <v>18.263565581870701</v>
      </c>
      <c r="L2165" s="12">
        <v>18.1554692547485</v>
      </c>
      <c r="M2165" s="12">
        <v>21.396548256427199</v>
      </c>
      <c r="N2165" s="12"/>
      <c r="O2165" s="12"/>
    </row>
    <row r="2166" spans="1:15" x14ac:dyDescent="0.3">
      <c r="A2166" s="11" t="str">
        <f t="shared" si="33"/>
        <v>DISTRIBUCION VOLUMEN X CRITERIO (kg ó litros)BlancoLEVANTE</v>
      </c>
      <c r="B2166" s="11" t="s">
        <v>50</v>
      </c>
      <c r="C2166" s="11" t="s">
        <v>82</v>
      </c>
      <c r="D2166" s="11" t="s">
        <v>145</v>
      </c>
      <c r="E2166" s="12">
        <v>10.431514259678901</v>
      </c>
      <c r="F2166" s="12">
        <v>8.1333577142006703</v>
      </c>
      <c r="G2166" s="12">
        <v>7.7890839626536801</v>
      </c>
      <c r="H2166" s="12">
        <v>8.3435183859380295</v>
      </c>
      <c r="I2166" s="12">
        <v>9.6289133882301492</v>
      </c>
      <c r="J2166" s="12">
        <v>7.2170705740048398</v>
      </c>
      <c r="K2166" s="12">
        <v>11.0221014132037</v>
      </c>
      <c r="L2166" s="12">
        <v>11.8086527501329</v>
      </c>
      <c r="M2166" s="12">
        <v>14.7437966530276</v>
      </c>
      <c r="N2166" s="12"/>
      <c r="O2166" s="12"/>
    </row>
    <row r="2167" spans="1:15" x14ac:dyDescent="0.3">
      <c r="A2167" s="11" t="str">
        <f t="shared" si="33"/>
        <v>DISTRIBUCION VOLUMEN X CRITERIO (kg ó litros)BlancoANDALUCIA</v>
      </c>
      <c r="B2167" s="11" t="s">
        <v>50</v>
      </c>
      <c r="C2167" s="11" t="s">
        <v>82</v>
      </c>
      <c r="D2167" s="11" t="s">
        <v>146</v>
      </c>
      <c r="E2167" s="12">
        <v>7.3997117514186099</v>
      </c>
      <c r="F2167" s="12">
        <v>10.5443782808926</v>
      </c>
      <c r="G2167" s="12">
        <v>10.8034798640434</v>
      </c>
      <c r="H2167" s="12">
        <v>10.645778878227601</v>
      </c>
      <c r="I2167" s="12">
        <v>10.211328675679599</v>
      </c>
      <c r="J2167" s="12">
        <v>11.918925252349901</v>
      </c>
      <c r="K2167" s="12">
        <v>12.519978590994899</v>
      </c>
      <c r="L2167" s="12">
        <v>8.7297001864954193</v>
      </c>
      <c r="M2167" s="12">
        <v>9.8810161878892107</v>
      </c>
      <c r="N2167" s="12"/>
      <c r="O2167" s="12"/>
    </row>
    <row r="2168" spans="1:15" x14ac:dyDescent="0.3">
      <c r="A2168" s="11" t="str">
        <f t="shared" si="33"/>
        <v>DISTRIBUCION VOLUMEN X CRITERIO (kg ó litros)BlancoMDD AM</v>
      </c>
      <c r="B2168" s="11" t="s">
        <v>50</v>
      </c>
      <c r="C2168" s="11" t="s">
        <v>82</v>
      </c>
      <c r="D2168" s="11" t="s">
        <v>147</v>
      </c>
      <c r="E2168" s="12">
        <v>15.012352283654501</v>
      </c>
      <c r="F2168" s="12">
        <v>16.180016622851799</v>
      </c>
      <c r="G2168" s="12">
        <v>15.446288638813099</v>
      </c>
      <c r="H2168" s="12">
        <v>19.008572627545899</v>
      </c>
      <c r="I2168" s="12">
        <v>13.918934453866401</v>
      </c>
      <c r="J2168" s="12">
        <v>17.176949720503899</v>
      </c>
      <c r="K2168" s="12">
        <v>19.560579509207798</v>
      </c>
      <c r="L2168" s="12">
        <v>17.1113850459096</v>
      </c>
      <c r="M2168" s="12">
        <v>11.7004714459807</v>
      </c>
      <c r="N2168" s="12"/>
      <c r="O2168" s="12"/>
    </row>
    <row r="2169" spans="1:15" x14ac:dyDescent="0.3">
      <c r="A2169" s="11" t="str">
        <f t="shared" si="33"/>
        <v>DISTRIBUCION VOLUMEN X CRITERIO (kg ó litros)BlancoRTO CENTRO</v>
      </c>
      <c r="B2169" s="11" t="s">
        <v>50</v>
      </c>
      <c r="C2169" s="11" t="s">
        <v>82</v>
      </c>
      <c r="D2169" s="11" t="s">
        <v>148</v>
      </c>
      <c r="E2169" s="12">
        <v>6.1404256032416704</v>
      </c>
      <c r="F2169" s="12">
        <v>9.6792856447714595</v>
      </c>
      <c r="G2169" s="12">
        <v>6.6214321485098102</v>
      </c>
      <c r="H2169" s="12">
        <v>8.4239537794093504</v>
      </c>
      <c r="I2169" s="12">
        <v>7.1227977340242496</v>
      </c>
      <c r="J2169" s="12">
        <v>7.6575999534045698</v>
      </c>
      <c r="K2169" s="12">
        <v>8.7070870081151899</v>
      </c>
      <c r="L2169" s="12">
        <v>10.1383563987022</v>
      </c>
      <c r="M2169" s="12">
        <v>9.1490370679301201</v>
      </c>
      <c r="N2169" s="12"/>
      <c r="O2169" s="12"/>
    </row>
    <row r="2170" spans="1:15" x14ac:dyDescent="0.3">
      <c r="A2170" s="11" t="str">
        <f t="shared" si="33"/>
        <v>DISTRIBUCION VOLUMEN X CRITERIO (kg ó litros)BlancoNORTE-CENTRO</v>
      </c>
      <c r="B2170" s="11" t="s">
        <v>50</v>
      </c>
      <c r="C2170" s="11" t="s">
        <v>82</v>
      </c>
      <c r="D2170" s="11" t="s">
        <v>149</v>
      </c>
      <c r="E2170" s="12">
        <v>18.746230009381598</v>
      </c>
      <c r="F2170" s="12">
        <v>18.800219667468198</v>
      </c>
      <c r="G2170" s="12">
        <v>20.757698310330401</v>
      </c>
      <c r="H2170" s="12">
        <v>17.7247469765611</v>
      </c>
      <c r="I2170" s="12">
        <v>17.536895107448601</v>
      </c>
      <c r="J2170" s="12">
        <v>22.002583882116699</v>
      </c>
      <c r="K2170" s="12">
        <v>13.283761091907101</v>
      </c>
      <c r="L2170" s="12">
        <v>15.5531901013922</v>
      </c>
      <c r="M2170" s="12">
        <v>14.1372241212469</v>
      </c>
      <c r="N2170" s="12"/>
      <c r="O2170" s="12"/>
    </row>
    <row r="2171" spans="1:15" x14ac:dyDescent="0.3">
      <c r="A2171" s="11" t="str">
        <f t="shared" si="33"/>
        <v>DISTRIBUCION VOLUMEN X CRITERIO (kg ó litros)BlancoNOROESTE</v>
      </c>
      <c r="B2171" s="11" t="s">
        <v>50</v>
      </c>
      <c r="C2171" s="11" t="s">
        <v>82</v>
      </c>
      <c r="D2171" s="11" t="s">
        <v>150</v>
      </c>
      <c r="E2171" s="12">
        <v>18.876736700008301</v>
      </c>
      <c r="F2171" s="12">
        <v>14.048777122514201</v>
      </c>
      <c r="G2171" s="12">
        <v>13.4017333095077</v>
      </c>
      <c r="H2171" s="12">
        <v>13.782888376916199</v>
      </c>
      <c r="I2171" s="12">
        <v>17.943063707430898</v>
      </c>
      <c r="J2171" s="12">
        <v>11.4582506576987</v>
      </c>
      <c r="K2171" s="12">
        <v>11.8509305390227</v>
      </c>
      <c r="L2171" s="12">
        <v>13.0413641058871</v>
      </c>
      <c r="M2171" s="12">
        <v>12.6748145823958</v>
      </c>
      <c r="N2171" s="12"/>
      <c r="O2171" s="12"/>
    </row>
    <row r="2172" spans="1:15" x14ac:dyDescent="0.3">
      <c r="A2172" s="11" t="str">
        <f t="shared" si="33"/>
        <v>DISTRIBUCION VOLUMEN X CRITERIO (kg ó litros)Blanco&lt;2MIL</v>
      </c>
      <c r="B2172" s="11" t="s">
        <v>50</v>
      </c>
      <c r="C2172" s="11" t="s">
        <v>82</v>
      </c>
      <c r="D2172" s="11" t="s">
        <v>151</v>
      </c>
      <c r="E2172" s="12">
        <v>5.1183678621582498</v>
      </c>
      <c r="F2172" s="12">
        <v>5.7364972996211296</v>
      </c>
      <c r="G2172" s="12">
        <v>8.4330863824295594</v>
      </c>
      <c r="H2172" s="12">
        <v>5.7320196230517304</v>
      </c>
      <c r="I2172" s="12">
        <v>7.6565007491187798</v>
      </c>
      <c r="J2172" s="12">
        <v>4.9865879492451999</v>
      </c>
      <c r="K2172" s="12">
        <v>4.6415435014170203</v>
      </c>
      <c r="L2172" s="12">
        <v>6.8002961152705002</v>
      </c>
      <c r="M2172" s="12">
        <v>5.9043208845609296</v>
      </c>
      <c r="N2172" s="12"/>
      <c r="O2172" s="12"/>
    </row>
    <row r="2173" spans="1:15" x14ac:dyDescent="0.3">
      <c r="A2173" s="11" t="str">
        <f t="shared" si="33"/>
        <v>DISTRIBUCION VOLUMEN X CRITERIO (kg ó litros)Blanco2-5MIL</v>
      </c>
      <c r="B2173" s="11" t="s">
        <v>50</v>
      </c>
      <c r="C2173" s="11" t="s">
        <v>82</v>
      </c>
      <c r="D2173" s="11" t="s">
        <v>152</v>
      </c>
      <c r="E2173" s="12">
        <v>4.6588095147708</v>
      </c>
      <c r="F2173" s="12">
        <v>7.0626743937924497</v>
      </c>
      <c r="G2173" s="12">
        <v>7.4178096235424302</v>
      </c>
      <c r="H2173" s="12">
        <v>6.9001743784035003</v>
      </c>
      <c r="I2173" s="12">
        <v>6.3161954644727096</v>
      </c>
      <c r="J2173" s="12">
        <v>10.836813665696701</v>
      </c>
      <c r="K2173" s="12">
        <v>4.2900844556014199</v>
      </c>
      <c r="L2173" s="12">
        <v>3.8655417237913601</v>
      </c>
      <c r="M2173" s="12">
        <v>4.4659915058246504</v>
      </c>
      <c r="N2173" s="12"/>
      <c r="O2173" s="12"/>
    </row>
    <row r="2174" spans="1:15" x14ac:dyDescent="0.3">
      <c r="A2174" s="11" t="str">
        <f t="shared" si="33"/>
        <v>DISTRIBUCION VOLUMEN X CRITERIO (kg ó litros)Blanco5-10MIL</v>
      </c>
      <c r="B2174" s="11" t="s">
        <v>50</v>
      </c>
      <c r="C2174" s="11" t="s">
        <v>82</v>
      </c>
      <c r="D2174" s="11" t="s">
        <v>153</v>
      </c>
      <c r="E2174" s="12">
        <v>9.2240398148800207</v>
      </c>
      <c r="F2174" s="12">
        <v>7.5081982283204702</v>
      </c>
      <c r="G2174" s="12">
        <v>8.7392771001944691</v>
      </c>
      <c r="H2174" s="12">
        <v>9.7017739464601398</v>
      </c>
      <c r="I2174" s="12">
        <v>9.8358940933594905</v>
      </c>
      <c r="J2174" s="12">
        <v>10.222121226423001</v>
      </c>
      <c r="K2174" s="12">
        <v>9.5846419475642808</v>
      </c>
      <c r="L2174" s="12">
        <v>10.4793776633863</v>
      </c>
      <c r="M2174" s="12">
        <v>9.1339895816987493</v>
      </c>
      <c r="N2174" s="12"/>
      <c r="O2174" s="12"/>
    </row>
    <row r="2175" spans="1:15" x14ac:dyDescent="0.3">
      <c r="A2175" s="11" t="str">
        <f t="shared" si="33"/>
        <v>DISTRIBUCION VOLUMEN X CRITERIO (kg ó litros)Blanco10-30MIL</v>
      </c>
      <c r="B2175" s="11" t="s">
        <v>50</v>
      </c>
      <c r="C2175" s="11" t="s">
        <v>82</v>
      </c>
      <c r="D2175" s="11" t="s">
        <v>154</v>
      </c>
      <c r="E2175" s="12">
        <v>19.1704545619953</v>
      </c>
      <c r="F2175" s="12">
        <v>18.914641619082101</v>
      </c>
      <c r="G2175" s="12">
        <v>16.469531648293302</v>
      </c>
      <c r="H2175" s="12">
        <v>15.895557202712499</v>
      </c>
      <c r="I2175" s="12">
        <v>15.6049511032274</v>
      </c>
      <c r="J2175" s="12">
        <v>16.1114290876627</v>
      </c>
      <c r="K2175" s="12">
        <v>17.8060111543079</v>
      </c>
      <c r="L2175" s="12">
        <v>17.424864915775501</v>
      </c>
      <c r="M2175" s="12">
        <v>16.780499743429399</v>
      </c>
      <c r="N2175" s="12"/>
      <c r="O2175" s="12"/>
    </row>
    <row r="2176" spans="1:15" x14ac:dyDescent="0.3">
      <c r="A2176" s="11" t="str">
        <f t="shared" si="33"/>
        <v>DISTRIBUCION VOLUMEN X CRITERIO (kg ó litros)Blanco30-100MIL</v>
      </c>
      <c r="B2176" s="11" t="s">
        <v>50</v>
      </c>
      <c r="C2176" s="11" t="s">
        <v>82</v>
      </c>
      <c r="D2176" s="11" t="s">
        <v>155</v>
      </c>
      <c r="E2176" s="12">
        <v>17.55507299756</v>
      </c>
      <c r="F2176" s="12">
        <v>18.111243803414201</v>
      </c>
      <c r="G2176" s="12">
        <v>14.189466497955801</v>
      </c>
      <c r="H2176" s="12">
        <v>16.131595735986998</v>
      </c>
      <c r="I2176" s="12">
        <v>18.187985870877199</v>
      </c>
      <c r="J2176" s="12">
        <v>14.671335067328499</v>
      </c>
      <c r="K2176" s="12">
        <v>18.5402067781366</v>
      </c>
      <c r="L2176" s="12">
        <v>17.199461234751499</v>
      </c>
      <c r="M2176" s="12">
        <v>21.917789206943699</v>
      </c>
      <c r="N2176" s="12"/>
      <c r="O2176" s="12"/>
    </row>
    <row r="2177" spans="1:15" x14ac:dyDescent="0.3">
      <c r="A2177" s="11" t="str">
        <f t="shared" si="33"/>
        <v>DISTRIBUCION VOLUMEN X CRITERIO (kg ó litros)Blanco100-200MIL</v>
      </c>
      <c r="B2177" s="11" t="s">
        <v>50</v>
      </c>
      <c r="C2177" s="11" t="s">
        <v>82</v>
      </c>
      <c r="D2177" s="11" t="s">
        <v>156</v>
      </c>
      <c r="E2177" s="12">
        <v>10.166110626906701</v>
      </c>
      <c r="F2177" s="12">
        <v>10.263898656468299</v>
      </c>
      <c r="G2177" s="12">
        <v>9.9542342425730492</v>
      </c>
      <c r="H2177" s="12">
        <v>10.465381548188599</v>
      </c>
      <c r="I2177" s="12">
        <v>9.6496210742230808</v>
      </c>
      <c r="J2177" s="12">
        <v>12.2448578592878</v>
      </c>
      <c r="K2177" s="12">
        <v>12.267015918357499</v>
      </c>
      <c r="L2177" s="12">
        <v>10.123202649759101</v>
      </c>
      <c r="M2177" s="12">
        <v>12.577684272742101</v>
      </c>
      <c r="N2177" s="12"/>
      <c r="O2177" s="12"/>
    </row>
    <row r="2178" spans="1:15" x14ac:dyDescent="0.3">
      <c r="A2178" s="11" t="str">
        <f t="shared" si="33"/>
        <v>DISTRIBUCION VOLUMEN X CRITERIO (kg ó litros)Blanco200-500MIL</v>
      </c>
      <c r="B2178" s="11" t="s">
        <v>50</v>
      </c>
      <c r="C2178" s="11" t="s">
        <v>82</v>
      </c>
      <c r="D2178" s="11" t="s">
        <v>157</v>
      </c>
      <c r="E2178" s="12">
        <v>15.6610921833751</v>
      </c>
      <c r="F2178" s="12">
        <v>13.6259760204907</v>
      </c>
      <c r="G2178" s="12">
        <v>14.1888408434308</v>
      </c>
      <c r="H2178" s="12">
        <v>13.7189581851074</v>
      </c>
      <c r="I2178" s="12">
        <v>16.269898446546801</v>
      </c>
      <c r="J2178" s="12">
        <v>12.493797861380701</v>
      </c>
      <c r="K2178" s="12">
        <v>12.113308536416501</v>
      </c>
      <c r="L2178" s="12">
        <v>13.9326530612115</v>
      </c>
      <c r="M2178" s="12">
        <v>13.8371917834871</v>
      </c>
      <c r="N2178" s="12"/>
      <c r="O2178" s="12"/>
    </row>
    <row r="2179" spans="1:15" x14ac:dyDescent="0.3">
      <c r="A2179" s="11" t="str">
        <f t="shared" si="33"/>
        <v>DISTRIBUCION VOLUMEN X CRITERIO (kg ó litros)Blanco&gt;500MIL</v>
      </c>
      <c r="B2179" s="11" t="s">
        <v>50</v>
      </c>
      <c r="C2179" s="11" t="s">
        <v>82</v>
      </c>
      <c r="D2179" s="11" t="s">
        <v>158</v>
      </c>
      <c r="E2179" s="12">
        <v>18.446051760287901</v>
      </c>
      <c r="F2179" s="12">
        <v>18.7768700130482</v>
      </c>
      <c r="G2179" s="12">
        <v>20.6077528548124</v>
      </c>
      <c r="H2179" s="12">
        <v>21.4545302252114</v>
      </c>
      <c r="I2179" s="12">
        <v>16.4789580732368</v>
      </c>
      <c r="J2179" s="12">
        <v>18.4330597759215</v>
      </c>
      <c r="K2179" s="12">
        <v>20.7571990131569</v>
      </c>
      <c r="L2179" s="12">
        <v>20.174604287080001</v>
      </c>
      <c r="M2179" s="12">
        <v>15.382532911519601</v>
      </c>
      <c r="N2179" s="12"/>
      <c r="O2179" s="12"/>
    </row>
    <row r="2180" spans="1:15" x14ac:dyDescent="0.3">
      <c r="A2180" s="11" t="str">
        <f t="shared" ref="A2180:A2243" si="34">B2180&amp;C2180&amp;D2180</f>
        <v>DISTRIBUCION VOLUMEN X CRITERIO (kg ó litros)BlancoDE 15 A 19 AÑOS</v>
      </c>
      <c r="B2180" s="11" t="s">
        <v>50</v>
      </c>
      <c r="C2180" s="11" t="s">
        <v>82</v>
      </c>
      <c r="D2180" s="11" t="s">
        <v>159</v>
      </c>
      <c r="E2180" s="12" t="s">
        <v>134</v>
      </c>
      <c r="F2180" s="12" t="s">
        <v>134</v>
      </c>
      <c r="G2180" s="12" t="s">
        <v>134</v>
      </c>
      <c r="H2180" s="12" t="s">
        <v>134</v>
      </c>
      <c r="I2180" s="12" t="s">
        <v>134</v>
      </c>
      <c r="J2180" s="12">
        <v>0.26289970780970401</v>
      </c>
      <c r="K2180" s="12" t="s">
        <v>134</v>
      </c>
      <c r="L2180" s="12" t="s">
        <v>134</v>
      </c>
      <c r="M2180" s="12" t="s">
        <v>134</v>
      </c>
      <c r="N2180" s="12"/>
      <c r="O2180" s="12"/>
    </row>
    <row r="2181" spans="1:15" x14ac:dyDescent="0.3">
      <c r="A2181" s="11" t="str">
        <f t="shared" si="34"/>
        <v>DISTRIBUCION VOLUMEN X CRITERIO (kg ó litros)BlancoDE 20 A 24 AÑOS</v>
      </c>
      <c r="B2181" s="11" t="s">
        <v>50</v>
      </c>
      <c r="C2181" s="11" t="s">
        <v>82</v>
      </c>
      <c r="D2181" s="11" t="s">
        <v>160</v>
      </c>
      <c r="E2181" s="12">
        <v>0.46670902831447297</v>
      </c>
      <c r="F2181" s="12">
        <v>1.26348124491128</v>
      </c>
      <c r="G2181" s="12">
        <v>0.71744743271084099</v>
      </c>
      <c r="H2181" s="12">
        <v>0.838069759032956</v>
      </c>
      <c r="I2181" s="12">
        <v>0.83852557026533203</v>
      </c>
      <c r="J2181" s="12">
        <v>0.693382627190259</v>
      </c>
      <c r="K2181" s="12">
        <v>2.0465331331062999</v>
      </c>
      <c r="L2181" s="12">
        <v>0.32859380368909402</v>
      </c>
      <c r="M2181" s="12">
        <v>1.0952328187204301</v>
      </c>
      <c r="N2181" s="12"/>
      <c r="O2181" s="12"/>
    </row>
    <row r="2182" spans="1:15" x14ac:dyDescent="0.3">
      <c r="A2182" s="11" t="str">
        <f t="shared" si="34"/>
        <v>DISTRIBUCION VOLUMEN X CRITERIO (kg ó litros)BlancoDE 25 A 34 AÑOS</v>
      </c>
      <c r="B2182" s="11" t="s">
        <v>50</v>
      </c>
      <c r="C2182" s="11" t="s">
        <v>82</v>
      </c>
      <c r="D2182" s="11" t="s">
        <v>161</v>
      </c>
      <c r="E2182" s="12">
        <v>4.06527955934604</v>
      </c>
      <c r="F2182" s="12">
        <v>5.5936318460310002</v>
      </c>
      <c r="G2182" s="12">
        <v>4.3934881942516304</v>
      </c>
      <c r="H2182" s="12">
        <v>3.84538328089404</v>
      </c>
      <c r="I2182" s="12">
        <v>3.4129760868129102</v>
      </c>
      <c r="J2182" s="12">
        <v>3.9638964160441699</v>
      </c>
      <c r="K2182" s="12">
        <v>3.0732594363152601</v>
      </c>
      <c r="L2182" s="12">
        <v>2.4892352012676202</v>
      </c>
      <c r="M2182" s="12">
        <v>2.1603911265450502</v>
      </c>
      <c r="N2182" s="12"/>
      <c r="O2182" s="12"/>
    </row>
    <row r="2183" spans="1:15" x14ac:dyDescent="0.3">
      <c r="A2183" s="11" t="str">
        <f t="shared" si="34"/>
        <v>DISTRIBUCION VOLUMEN X CRITERIO (kg ó litros)BlancoDE 35 A 49 AÑOS</v>
      </c>
      <c r="B2183" s="11" t="s">
        <v>50</v>
      </c>
      <c r="C2183" s="11" t="s">
        <v>82</v>
      </c>
      <c r="D2183" s="11" t="s">
        <v>162</v>
      </c>
      <c r="E2183" s="12">
        <v>11.574033821228401</v>
      </c>
      <c r="F2183" s="12">
        <v>12.4618192964027</v>
      </c>
      <c r="G2183" s="12">
        <v>9.9301805562374597</v>
      </c>
      <c r="H2183" s="12">
        <v>10.6497332639448</v>
      </c>
      <c r="I2183" s="12">
        <v>11.1835395967853</v>
      </c>
      <c r="J2183" s="12">
        <v>12.1038250917192</v>
      </c>
      <c r="K2183" s="12">
        <v>9.1786909405847599</v>
      </c>
      <c r="L2183" s="12">
        <v>9.5419150436401292</v>
      </c>
      <c r="M2183" s="12">
        <v>9.9833170356952703</v>
      </c>
      <c r="N2183" s="12"/>
      <c r="O2183" s="12"/>
    </row>
    <row r="2184" spans="1:15" x14ac:dyDescent="0.3">
      <c r="A2184" s="11" t="str">
        <f t="shared" si="34"/>
        <v>DISTRIBUCION VOLUMEN X CRITERIO (kg ó litros)BlancoDE 50 A 59 AÑOS</v>
      </c>
      <c r="B2184" s="11" t="s">
        <v>50</v>
      </c>
      <c r="C2184" s="11" t="s">
        <v>82</v>
      </c>
      <c r="D2184" s="11" t="s">
        <v>163</v>
      </c>
      <c r="E2184" s="12">
        <v>24.2130214227187</v>
      </c>
      <c r="F2184" s="12">
        <v>26.2389743647391</v>
      </c>
      <c r="G2184" s="12">
        <v>26.364863738565401</v>
      </c>
      <c r="H2184" s="12">
        <v>23.6323214049062</v>
      </c>
      <c r="I2184" s="12">
        <v>28.3771550948731</v>
      </c>
      <c r="J2184" s="12">
        <v>22.805381862988899</v>
      </c>
      <c r="K2184" s="12">
        <v>25.674984048937901</v>
      </c>
      <c r="L2184" s="12">
        <v>27.711657352119399</v>
      </c>
      <c r="M2184" s="12">
        <v>24.841610518754599</v>
      </c>
      <c r="N2184" s="12"/>
      <c r="O2184" s="12"/>
    </row>
    <row r="2185" spans="1:15" x14ac:dyDescent="0.3">
      <c r="A2185" s="11" t="str">
        <f t="shared" si="34"/>
        <v>DISTRIBUCION VOLUMEN X CRITERIO (kg ó litros)BlancoDE 60 A 75 AÑOS</v>
      </c>
      <c r="B2185" s="11" t="s">
        <v>50</v>
      </c>
      <c r="C2185" s="11" t="s">
        <v>82</v>
      </c>
      <c r="D2185" s="11" t="s">
        <v>164</v>
      </c>
      <c r="E2185" s="12">
        <v>59.680939465365903</v>
      </c>
      <c r="F2185" s="12">
        <v>54.442093732946397</v>
      </c>
      <c r="G2185" s="12">
        <v>58.594020966848902</v>
      </c>
      <c r="H2185" s="12">
        <v>61.034470942394798</v>
      </c>
      <c r="I2185" s="12">
        <v>56.187812649235497</v>
      </c>
      <c r="J2185" s="12">
        <v>60.170601942832299</v>
      </c>
      <c r="K2185" s="12">
        <v>60.026560600303696</v>
      </c>
      <c r="L2185" s="12">
        <v>59.928600885319298</v>
      </c>
      <c r="M2185" s="12">
        <v>61.919443898927398</v>
      </c>
      <c r="N2185" s="12"/>
      <c r="O2185" s="12"/>
    </row>
    <row r="2186" spans="1:15" x14ac:dyDescent="0.3">
      <c r="A2186" s="11" t="str">
        <f t="shared" si="34"/>
        <v>DISTRIBUCION VOLUMEN X CRITERIO (kg ó litros)BlancoNIVEL ALTO</v>
      </c>
      <c r="B2186" s="11" t="s">
        <v>50</v>
      </c>
      <c r="C2186" s="11" t="s">
        <v>82</v>
      </c>
      <c r="D2186" s="11" t="s">
        <v>165</v>
      </c>
      <c r="E2186" s="12">
        <v>29.788181574908201</v>
      </c>
      <c r="F2186" s="12">
        <v>29.142791586295399</v>
      </c>
      <c r="G2186" s="12">
        <v>31.379691768345999</v>
      </c>
      <c r="H2186" s="12">
        <v>30.801875512296501</v>
      </c>
      <c r="I2186" s="12">
        <v>31.5876527683643</v>
      </c>
      <c r="J2186" s="12">
        <v>33.73069744307</v>
      </c>
      <c r="K2186" s="12">
        <v>27.615213304962001</v>
      </c>
      <c r="L2186" s="12">
        <v>24.393829690208602</v>
      </c>
      <c r="M2186" s="12">
        <v>26.361248036007702</v>
      </c>
      <c r="N2186" s="12"/>
      <c r="O2186" s="12"/>
    </row>
    <row r="2187" spans="1:15" x14ac:dyDescent="0.3">
      <c r="A2187" s="11" t="str">
        <f t="shared" si="34"/>
        <v>DISTRIBUCION VOLUMEN X CRITERIO (kg ó litros)BlancoNIVEL MEDIO ALTO</v>
      </c>
      <c r="B2187" s="11" t="s">
        <v>50</v>
      </c>
      <c r="C2187" s="11" t="s">
        <v>82</v>
      </c>
      <c r="D2187" s="11" t="s">
        <v>166</v>
      </c>
      <c r="E2187" s="12">
        <v>15.601546684886801</v>
      </c>
      <c r="F2187" s="12">
        <v>14.5375326742948</v>
      </c>
      <c r="G2187" s="12">
        <v>14.3832313301904</v>
      </c>
      <c r="H2187" s="12">
        <v>11.3646931778639</v>
      </c>
      <c r="I2187" s="12">
        <v>15.8036797672132</v>
      </c>
      <c r="J2187" s="12">
        <v>11.5376937153789</v>
      </c>
      <c r="K2187" s="12">
        <v>17.355928382622601</v>
      </c>
      <c r="L2187" s="12">
        <v>16.881575920292999</v>
      </c>
      <c r="M2187" s="12">
        <v>15.6296083285285</v>
      </c>
      <c r="N2187" s="12"/>
      <c r="O2187" s="12"/>
    </row>
    <row r="2188" spans="1:15" x14ac:dyDescent="0.3">
      <c r="A2188" s="11" t="str">
        <f t="shared" si="34"/>
        <v>DISTRIBUCION VOLUMEN X CRITERIO (kg ó litros)BlancoNIVEL MEDIO</v>
      </c>
      <c r="B2188" s="11" t="s">
        <v>50</v>
      </c>
      <c r="C2188" s="11" t="s">
        <v>82</v>
      </c>
      <c r="D2188" s="11" t="s">
        <v>167</v>
      </c>
      <c r="E2188" s="12">
        <v>30.185840630597099</v>
      </c>
      <c r="F2188" s="12">
        <v>27.6893383872752</v>
      </c>
      <c r="G2188" s="12">
        <v>29.4229029892212</v>
      </c>
      <c r="H2188" s="12">
        <v>29.285682665792901</v>
      </c>
      <c r="I2188" s="12">
        <v>27.8054957827006</v>
      </c>
      <c r="J2188" s="12">
        <v>26.097894939200199</v>
      </c>
      <c r="K2188" s="12">
        <v>31.066321155789201</v>
      </c>
      <c r="L2188" s="12">
        <v>29.267272314966601</v>
      </c>
      <c r="M2188" s="12">
        <v>28.120054461105401</v>
      </c>
      <c r="N2188" s="12"/>
      <c r="O2188" s="12"/>
    </row>
    <row r="2189" spans="1:15" x14ac:dyDescent="0.3">
      <c r="A2189" s="11" t="str">
        <f t="shared" si="34"/>
        <v>DISTRIBUCION VOLUMEN X CRITERIO (kg ó litros)BlancoNIVEL MEDIO BAJO</v>
      </c>
      <c r="B2189" s="11" t="s">
        <v>50</v>
      </c>
      <c r="C2189" s="11" t="s">
        <v>82</v>
      </c>
      <c r="D2189" s="11" t="s">
        <v>168</v>
      </c>
      <c r="E2189" s="12">
        <v>13.7610718350656</v>
      </c>
      <c r="F2189" s="12">
        <v>14.5586657392503</v>
      </c>
      <c r="G2189" s="12">
        <v>11.7244544909603</v>
      </c>
      <c r="H2189" s="12">
        <v>11.017107673739099</v>
      </c>
      <c r="I2189" s="12">
        <v>11.100551606518801</v>
      </c>
      <c r="J2189" s="12">
        <v>12.008152047510601</v>
      </c>
      <c r="K2189" s="12">
        <v>12.0520102615463</v>
      </c>
      <c r="L2189" s="12">
        <v>12.6088097855379</v>
      </c>
      <c r="M2189" s="12">
        <v>15.2600725693925</v>
      </c>
      <c r="N2189" s="12"/>
      <c r="O2189" s="12"/>
    </row>
    <row r="2190" spans="1:15" x14ac:dyDescent="0.3">
      <c r="A2190" s="11" t="str">
        <f t="shared" si="34"/>
        <v>DISTRIBUCION VOLUMEN X CRITERIO (kg ó litros)BlancoNIVEL BAJO</v>
      </c>
      <c r="B2190" s="11" t="s">
        <v>50</v>
      </c>
      <c r="C2190" s="11" t="s">
        <v>82</v>
      </c>
      <c r="D2190" s="11" t="s">
        <v>169</v>
      </c>
      <c r="E2190" s="12">
        <v>10.66335000764</v>
      </c>
      <c r="F2190" s="12">
        <v>14.071667709815101</v>
      </c>
      <c r="G2190" s="12">
        <v>13.089722168970701</v>
      </c>
      <c r="H2190" s="12">
        <v>17.530624167050998</v>
      </c>
      <c r="I2190" s="12">
        <v>13.702617289453199</v>
      </c>
      <c r="J2190" s="12">
        <v>16.625568370495301</v>
      </c>
      <c r="K2190" s="12">
        <v>11.9105406068114</v>
      </c>
      <c r="L2190" s="12">
        <v>16.848514257524599</v>
      </c>
      <c r="M2190" s="12">
        <v>14.629014748452899</v>
      </c>
      <c r="N2190" s="12"/>
      <c r="O2190" s="12"/>
    </row>
    <row r="2191" spans="1:15" x14ac:dyDescent="0.3">
      <c r="A2191" s="11" t="str">
        <f t="shared" si="34"/>
        <v>DISTRIBUCION VOLUMEN X CRITERIO (kg ó litros)BlancoHOMBRE</v>
      </c>
      <c r="B2191" s="11" t="s">
        <v>50</v>
      </c>
      <c r="C2191" s="11" t="s">
        <v>82</v>
      </c>
      <c r="D2191" s="11" t="s">
        <v>170</v>
      </c>
      <c r="E2191" s="12">
        <v>64.705474290145602</v>
      </c>
      <c r="F2191" s="12">
        <v>60.986446050440698</v>
      </c>
      <c r="G2191" s="12">
        <v>68.554072627275104</v>
      </c>
      <c r="H2191" s="12">
        <v>65.765179865072398</v>
      </c>
      <c r="I2191" s="12">
        <v>64.736606819851104</v>
      </c>
      <c r="J2191" s="12">
        <v>64.218594217418598</v>
      </c>
      <c r="K2191" s="12">
        <v>63.129946271604901</v>
      </c>
      <c r="L2191" s="12">
        <v>64.457337219517598</v>
      </c>
      <c r="M2191" s="12">
        <v>67.610944025781606</v>
      </c>
      <c r="N2191" s="12"/>
      <c r="O2191" s="12"/>
    </row>
    <row r="2192" spans="1:15" x14ac:dyDescent="0.3">
      <c r="A2192" s="11" t="str">
        <f t="shared" si="34"/>
        <v>DISTRIBUCION VOLUMEN X CRITERIO (kg ó litros)BlancoMUJER</v>
      </c>
      <c r="B2192" s="11" t="s">
        <v>50</v>
      </c>
      <c r="C2192" s="11" t="s">
        <v>82</v>
      </c>
      <c r="D2192" s="11" t="s">
        <v>171</v>
      </c>
      <c r="E2192" s="12">
        <v>35.294521189414198</v>
      </c>
      <c r="F2192" s="12">
        <v>39.013553721309599</v>
      </c>
      <c r="G2192" s="12">
        <v>31.445933218870699</v>
      </c>
      <c r="H2192" s="12">
        <v>34.234819323735898</v>
      </c>
      <c r="I2192" s="12">
        <v>35.2633955016071</v>
      </c>
      <c r="J2192" s="12">
        <v>35.7813944510076</v>
      </c>
      <c r="K2192" s="12">
        <v>36.870067481385597</v>
      </c>
      <c r="L2192" s="12">
        <v>35.542650080284602</v>
      </c>
      <c r="M2192" s="12">
        <v>32.389070946096602</v>
      </c>
      <c r="N2192" s="12"/>
      <c r="O2192" s="12"/>
    </row>
    <row r="2193" spans="1:15" x14ac:dyDescent="0.3">
      <c r="A2193" s="11" t="str">
        <f t="shared" si="34"/>
        <v>DISTRIBUCION VOLUMEN X CRITERIO (kg ó litros)RosadoT.ESPAÑA</v>
      </c>
      <c r="B2193" s="11" t="s">
        <v>50</v>
      </c>
      <c r="C2193" s="11" t="s">
        <v>83</v>
      </c>
      <c r="D2193" s="11" t="s">
        <v>142</v>
      </c>
      <c r="E2193" s="12">
        <v>100</v>
      </c>
      <c r="F2193" s="12">
        <v>100</v>
      </c>
      <c r="G2193" s="12">
        <v>100</v>
      </c>
      <c r="H2193" s="12">
        <v>100</v>
      </c>
      <c r="I2193" s="12" t="s">
        <v>134</v>
      </c>
      <c r="J2193" s="12" t="s">
        <v>134</v>
      </c>
      <c r="K2193" s="12" t="s">
        <v>134</v>
      </c>
      <c r="L2193" s="12" t="s">
        <v>134</v>
      </c>
      <c r="M2193" s="12" t="s">
        <v>134</v>
      </c>
      <c r="N2193" s="12"/>
      <c r="O2193" s="12"/>
    </row>
    <row r="2194" spans="1:15" x14ac:dyDescent="0.3">
      <c r="A2194" s="11" t="str">
        <f t="shared" si="34"/>
        <v>DISTRIBUCION VOLUMEN X CRITERIO (kg ó litros)RosadoBCN AM</v>
      </c>
      <c r="B2194" s="11" t="s">
        <v>50</v>
      </c>
      <c r="C2194" s="11" t="s">
        <v>83</v>
      </c>
      <c r="D2194" s="11" t="s">
        <v>143</v>
      </c>
      <c r="E2194" s="12">
        <v>15.0641431627781</v>
      </c>
      <c r="F2194" s="12">
        <v>14.2528661940547</v>
      </c>
      <c r="G2194" s="12">
        <v>15.424090168972199</v>
      </c>
      <c r="H2194" s="12">
        <v>11.3076489207482</v>
      </c>
      <c r="I2194" s="12" t="s">
        <v>134</v>
      </c>
      <c r="J2194" s="12" t="s">
        <v>134</v>
      </c>
      <c r="K2194" s="12" t="s">
        <v>134</v>
      </c>
      <c r="L2194" s="12" t="s">
        <v>134</v>
      </c>
      <c r="M2194" s="12" t="s">
        <v>134</v>
      </c>
      <c r="N2194" s="12"/>
      <c r="O2194" s="12"/>
    </row>
    <row r="2195" spans="1:15" x14ac:dyDescent="0.3">
      <c r="A2195" s="11" t="str">
        <f t="shared" si="34"/>
        <v>DISTRIBUCION VOLUMEN X CRITERIO (kg ó litros)RosadoREST.CAT ARAGON</v>
      </c>
      <c r="B2195" s="11" t="s">
        <v>50</v>
      </c>
      <c r="C2195" s="11" t="s">
        <v>83</v>
      </c>
      <c r="D2195" s="11" t="s">
        <v>144</v>
      </c>
      <c r="E2195" s="12">
        <v>15.9631898314518</v>
      </c>
      <c r="F2195" s="12">
        <v>8.9637222063564206</v>
      </c>
      <c r="G2195" s="12">
        <v>13.4301443394129</v>
      </c>
      <c r="H2195" s="12">
        <v>15.6382667079142</v>
      </c>
      <c r="I2195" s="12" t="s">
        <v>134</v>
      </c>
      <c r="J2195" s="12" t="s">
        <v>134</v>
      </c>
      <c r="K2195" s="12" t="s">
        <v>134</v>
      </c>
      <c r="L2195" s="12" t="s">
        <v>134</v>
      </c>
      <c r="M2195" s="12" t="s">
        <v>134</v>
      </c>
      <c r="N2195" s="12"/>
      <c r="O2195" s="12"/>
    </row>
    <row r="2196" spans="1:15" x14ac:dyDescent="0.3">
      <c r="A2196" s="11" t="str">
        <f t="shared" si="34"/>
        <v>DISTRIBUCION VOLUMEN X CRITERIO (kg ó litros)RosadoLEVANTE</v>
      </c>
      <c r="B2196" s="11" t="s">
        <v>50</v>
      </c>
      <c r="C2196" s="11" t="s">
        <v>83</v>
      </c>
      <c r="D2196" s="11" t="s">
        <v>145</v>
      </c>
      <c r="E2196" s="12">
        <v>8.7512639647789907</v>
      </c>
      <c r="F2196" s="12">
        <v>6.2557953223860796</v>
      </c>
      <c r="G2196" s="12">
        <v>4.5322640353582999</v>
      </c>
      <c r="H2196" s="12">
        <v>4.99958650392038</v>
      </c>
      <c r="I2196" s="12" t="s">
        <v>134</v>
      </c>
      <c r="J2196" s="12" t="s">
        <v>134</v>
      </c>
      <c r="K2196" s="12" t="s">
        <v>134</v>
      </c>
      <c r="L2196" s="12" t="s">
        <v>134</v>
      </c>
      <c r="M2196" s="12" t="s">
        <v>134</v>
      </c>
      <c r="N2196" s="12"/>
      <c r="O2196" s="12"/>
    </row>
    <row r="2197" spans="1:15" x14ac:dyDescent="0.3">
      <c r="A2197" s="11" t="str">
        <f t="shared" si="34"/>
        <v>DISTRIBUCION VOLUMEN X CRITERIO (kg ó litros)RosadoANDALUCIA</v>
      </c>
      <c r="B2197" s="11" t="s">
        <v>50</v>
      </c>
      <c r="C2197" s="11" t="s">
        <v>83</v>
      </c>
      <c r="D2197" s="11" t="s">
        <v>146</v>
      </c>
      <c r="E2197" s="12">
        <v>1.9260458442758199</v>
      </c>
      <c r="F2197" s="12">
        <v>8.6601767423893303</v>
      </c>
      <c r="G2197" s="12">
        <v>7.2664883518702403</v>
      </c>
      <c r="H2197" s="12">
        <v>9.2601031926461701</v>
      </c>
      <c r="I2197" s="12" t="s">
        <v>134</v>
      </c>
      <c r="J2197" s="12" t="s">
        <v>134</v>
      </c>
      <c r="K2197" s="12" t="s">
        <v>134</v>
      </c>
      <c r="L2197" s="12" t="s">
        <v>134</v>
      </c>
      <c r="M2197" s="12" t="s">
        <v>134</v>
      </c>
      <c r="N2197" s="12"/>
      <c r="O2197" s="12"/>
    </row>
    <row r="2198" spans="1:15" x14ac:dyDescent="0.3">
      <c r="A2198" s="11" t="str">
        <f t="shared" si="34"/>
        <v>DISTRIBUCION VOLUMEN X CRITERIO (kg ó litros)RosadoMDD AM</v>
      </c>
      <c r="B2198" s="11" t="s">
        <v>50</v>
      </c>
      <c r="C2198" s="11" t="s">
        <v>83</v>
      </c>
      <c r="D2198" s="11" t="s">
        <v>147</v>
      </c>
      <c r="E2198" s="12">
        <v>10.270605764463401</v>
      </c>
      <c r="F2198" s="12">
        <v>23.6883896191829</v>
      </c>
      <c r="G2198" s="12">
        <v>15.5500031285678</v>
      </c>
      <c r="H2198" s="12">
        <v>17.7647281027551</v>
      </c>
      <c r="I2198" s="12" t="s">
        <v>134</v>
      </c>
      <c r="J2198" s="12" t="s">
        <v>134</v>
      </c>
      <c r="K2198" s="12" t="s">
        <v>134</v>
      </c>
      <c r="L2198" s="12" t="s">
        <v>134</v>
      </c>
      <c r="M2198" s="12" t="s">
        <v>134</v>
      </c>
      <c r="N2198" s="12"/>
      <c r="O2198" s="12"/>
    </row>
    <row r="2199" spans="1:15" x14ac:dyDescent="0.3">
      <c r="A2199" s="11" t="str">
        <f t="shared" si="34"/>
        <v>DISTRIBUCION VOLUMEN X CRITERIO (kg ó litros)RosadoRTO CENTRO</v>
      </c>
      <c r="B2199" s="11" t="s">
        <v>50</v>
      </c>
      <c r="C2199" s="11" t="s">
        <v>83</v>
      </c>
      <c r="D2199" s="11" t="s">
        <v>148</v>
      </c>
      <c r="E2199" s="12">
        <v>6.3927717043617101</v>
      </c>
      <c r="F2199" s="12">
        <v>7.6711631482475502</v>
      </c>
      <c r="G2199" s="12">
        <v>10.065220735414499</v>
      </c>
      <c r="H2199" s="12">
        <v>9.6206792061980302</v>
      </c>
      <c r="I2199" s="12" t="s">
        <v>134</v>
      </c>
      <c r="J2199" s="12" t="s">
        <v>134</v>
      </c>
      <c r="K2199" s="12" t="s">
        <v>134</v>
      </c>
      <c r="L2199" s="12" t="s">
        <v>134</v>
      </c>
      <c r="M2199" s="12" t="s">
        <v>134</v>
      </c>
      <c r="N2199" s="12"/>
      <c r="O2199" s="12"/>
    </row>
    <row r="2200" spans="1:15" x14ac:dyDescent="0.3">
      <c r="A2200" s="11" t="str">
        <f t="shared" si="34"/>
        <v>DISTRIBUCION VOLUMEN X CRITERIO (kg ó litros)RosadoNORTE-CENTRO</v>
      </c>
      <c r="B2200" s="11" t="s">
        <v>50</v>
      </c>
      <c r="C2200" s="11" t="s">
        <v>83</v>
      </c>
      <c r="D2200" s="11" t="s">
        <v>149</v>
      </c>
      <c r="E2200" s="12">
        <v>33.924859028169898</v>
      </c>
      <c r="F2200" s="12">
        <v>13.6571229285857</v>
      </c>
      <c r="G2200" s="12">
        <v>21.432165530404902</v>
      </c>
      <c r="H2200" s="12">
        <v>21.048763439523501</v>
      </c>
      <c r="I2200" s="12" t="s">
        <v>134</v>
      </c>
      <c r="J2200" s="12" t="s">
        <v>134</v>
      </c>
      <c r="K2200" s="12" t="s">
        <v>134</v>
      </c>
      <c r="L2200" s="12" t="s">
        <v>134</v>
      </c>
      <c r="M2200" s="12" t="s">
        <v>134</v>
      </c>
      <c r="N2200" s="12"/>
      <c r="O2200" s="12"/>
    </row>
    <row r="2201" spans="1:15" x14ac:dyDescent="0.3">
      <c r="A2201" s="11" t="str">
        <f t="shared" si="34"/>
        <v>DISTRIBUCION VOLUMEN X CRITERIO (kg ó litros)RosadoNOROESTE</v>
      </c>
      <c r="B2201" s="11" t="s">
        <v>50</v>
      </c>
      <c r="C2201" s="11" t="s">
        <v>83</v>
      </c>
      <c r="D2201" s="11" t="s">
        <v>150</v>
      </c>
      <c r="E2201" s="12">
        <v>7.7071316995777499</v>
      </c>
      <c r="F2201" s="12">
        <v>16.850741979967001</v>
      </c>
      <c r="G2201" s="12">
        <v>12.299615264957</v>
      </c>
      <c r="H2201" s="12">
        <v>10.3602170947507</v>
      </c>
      <c r="I2201" s="12" t="s">
        <v>134</v>
      </c>
      <c r="J2201" s="12" t="s">
        <v>134</v>
      </c>
      <c r="K2201" s="12" t="s">
        <v>134</v>
      </c>
      <c r="L2201" s="12" t="s">
        <v>134</v>
      </c>
      <c r="M2201" s="12" t="s">
        <v>134</v>
      </c>
      <c r="N2201" s="12"/>
      <c r="O2201" s="12"/>
    </row>
    <row r="2202" spans="1:15" x14ac:dyDescent="0.3">
      <c r="A2202" s="11" t="str">
        <f t="shared" si="34"/>
        <v>DISTRIBUCION VOLUMEN X CRITERIO (kg ó litros)Rosado&lt;2MIL</v>
      </c>
      <c r="B2202" s="11" t="s">
        <v>50</v>
      </c>
      <c r="C2202" s="11" t="s">
        <v>83</v>
      </c>
      <c r="D2202" s="11" t="s">
        <v>151</v>
      </c>
      <c r="E2202" s="12">
        <v>7.5073376803856702</v>
      </c>
      <c r="F2202" s="12">
        <v>3.6655949154467802</v>
      </c>
      <c r="G2202" s="12">
        <v>0.72880947887108305</v>
      </c>
      <c r="H2202" s="12">
        <v>2.42915482632504</v>
      </c>
      <c r="I2202" s="12" t="s">
        <v>134</v>
      </c>
      <c r="J2202" s="12" t="s">
        <v>134</v>
      </c>
      <c r="K2202" s="12" t="s">
        <v>134</v>
      </c>
      <c r="L2202" s="12" t="s">
        <v>134</v>
      </c>
      <c r="M2202" s="12" t="s">
        <v>134</v>
      </c>
      <c r="N2202" s="12"/>
      <c r="O2202" s="12"/>
    </row>
    <row r="2203" spans="1:15" x14ac:dyDescent="0.3">
      <c r="A2203" s="11" t="str">
        <f t="shared" si="34"/>
        <v>DISTRIBUCION VOLUMEN X CRITERIO (kg ó litros)Rosado2-5MIL</v>
      </c>
      <c r="B2203" s="11" t="s">
        <v>50</v>
      </c>
      <c r="C2203" s="11" t="s">
        <v>83</v>
      </c>
      <c r="D2203" s="11" t="s">
        <v>152</v>
      </c>
      <c r="E2203" s="12">
        <v>3.3578356302322199</v>
      </c>
      <c r="F2203" s="12">
        <v>0.31237823420267402</v>
      </c>
      <c r="G2203" s="12">
        <v>3.3198559078230399</v>
      </c>
      <c r="H2203" s="12">
        <v>3.3067423373501001</v>
      </c>
      <c r="I2203" s="12" t="s">
        <v>134</v>
      </c>
      <c r="J2203" s="12" t="s">
        <v>134</v>
      </c>
      <c r="K2203" s="12" t="s">
        <v>134</v>
      </c>
      <c r="L2203" s="12" t="s">
        <v>134</v>
      </c>
      <c r="M2203" s="12" t="s">
        <v>134</v>
      </c>
      <c r="N2203" s="12"/>
      <c r="O2203" s="12"/>
    </row>
    <row r="2204" spans="1:15" x14ac:dyDescent="0.3">
      <c r="A2204" s="11" t="str">
        <f t="shared" si="34"/>
        <v>DISTRIBUCION VOLUMEN X CRITERIO (kg ó litros)Rosado5-10MIL</v>
      </c>
      <c r="B2204" s="11" t="s">
        <v>50</v>
      </c>
      <c r="C2204" s="11" t="s">
        <v>83</v>
      </c>
      <c r="D2204" s="11" t="s">
        <v>153</v>
      </c>
      <c r="E2204" s="12">
        <v>8.4639264071589402</v>
      </c>
      <c r="F2204" s="12">
        <v>9.2664830059199801</v>
      </c>
      <c r="G2204" s="12">
        <v>10.8262829956058</v>
      </c>
      <c r="H2204" s="12">
        <v>12.324593731843899</v>
      </c>
      <c r="I2204" s="12" t="s">
        <v>134</v>
      </c>
      <c r="J2204" s="12" t="s">
        <v>134</v>
      </c>
      <c r="K2204" s="12" t="s">
        <v>134</v>
      </c>
      <c r="L2204" s="12" t="s">
        <v>134</v>
      </c>
      <c r="M2204" s="12" t="s">
        <v>134</v>
      </c>
      <c r="N2204" s="12"/>
      <c r="O2204" s="12"/>
    </row>
    <row r="2205" spans="1:15" x14ac:dyDescent="0.3">
      <c r="A2205" s="11" t="str">
        <f t="shared" si="34"/>
        <v>DISTRIBUCION VOLUMEN X CRITERIO (kg ó litros)Rosado10-30MIL</v>
      </c>
      <c r="B2205" s="11" t="s">
        <v>50</v>
      </c>
      <c r="C2205" s="11" t="s">
        <v>83</v>
      </c>
      <c r="D2205" s="11" t="s">
        <v>154</v>
      </c>
      <c r="E2205" s="12">
        <v>19.279134758273901</v>
      </c>
      <c r="F2205" s="12">
        <v>16.943322464236498</v>
      </c>
      <c r="G2205" s="12">
        <v>18.360203355360198</v>
      </c>
      <c r="H2205" s="12">
        <v>12.0922409157284</v>
      </c>
      <c r="I2205" s="12" t="s">
        <v>134</v>
      </c>
      <c r="J2205" s="12" t="s">
        <v>134</v>
      </c>
      <c r="K2205" s="12" t="s">
        <v>134</v>
      </c>
      <c r="L2205" s="12" t="s">
        <v>134</v>
      </c>
      <c r="M2205" s="12" t="s">
        <v>134</v>
      </c>
      <c r="N2205" s="12"/>
      <c r="O2205" s="12"/>
    </row>
    <row r="2206" spans="1:15" x14ac:dyDescent="0.3">
      <c r="A2206" s="11" t="str">
        <f t="shared" si="34"/>
        <v>DISTRIBUCION VOLUMEN X CRITERIO (kg ó litros)Rosado30-100MIL</v>
      </c>
      <c r="B2206" s="11" t="s">
        <v>50</v>
      </c>
      <c r="C2206" s="11" t="s">
        <v>83</v>
      </c>
      <c r="D2206" s="11" t="s">
        <v>155</v>
      </c>
      <c r="E2206" s="12">
        <v>23.8534922409061</v>
      </c>
      <c r="F2206" s="12">
        <v>20.639506446540899</v>
      </c>
      <c r="G2206" s="12">
        <v>28.6998937892076</v>
      </c>
      <c r="H2206" s="12">
        <v>27.416802006305801</v>
      </c>
      <c r="I2206" s="12" t="s">
        <v>134</v>
      </c>
      <c r="J2206" s="12" t="s">
        <v>134</v>
      </c>
      <c r="K2206" s="12" t="s">
        <v>134</v>
      </c>
      <c r="L2206" s="12" t="s">
        <v>134</v>
      </c>
      <c r="M2206" s="12" t="s">
        <v>134</v>
      </c>
      <c r="N2206" s="12"/>
      <c r="O2206" s="12"/>
    </row>
    <row r="2207" spans="1:15" x14ac:dyDescent="0.3">
      <c r="A2207" s="11" t="str">
        <f t="shared" si="34"/>
        <v>DISTRIBUCION VOLUMEN X CRITERIO (kg ó litros)Rosado100-200MIL</v>
      </c>
      <c r="B2207" s="11" t="s">
        <v>50</v>
      </c>
      <c r="C2207" s="11" t="s">
        <v>83</v>
      </c>
      <c r="D2207" s="11" t="s">
        <v>156</v>
      </c>
      <c r="E2207" s="12">
        <v>9.3277713677660703</v>
      </c>
      <c r="F2207" s="12">
        <v>9.2761020180004508</v>
      </c>
      <c r="G2207" s="12">
        <v>10.268871474077899</v>
      </c>
      <c r="H2207" s="12">
        <v>11.4851174893407</v>
      </c>
      <c r="I2207" s="12" t="s">
        <v>134</v>
      </c>
      <c r="J2207" s="12" t="s">
        <v>134</v>
      </c>
      <c r="K2207" s="12" t="s">
        <v>134</v>
      </c>
      <c r="L2207" s="12" t="s">
        <v>134</v>
      </c>
      <c r="M2207" s="12" t="s">
        <v>134</v>
      </c>
      <c r="N2207" s="12"/>
      <c r="O2207" s="12"/>
    </row>
    <row r="2208" spans="1:15" x14ac:dyDescent="0.3">
      <c r="A2208" s="11" t="str">
        <f t="shared" si="34"/>
        <v>DISTRIBUCION VOLUMEN X CRITERIO (kg ó litros)Rosado200-500MIL</v>
      </c>
      <c r="B2208" s="11" t="s">
        <v>50</v>
      </c>
      <c r="C2208" s="11" t="s">
        <v>83</v>
      </c>
      <c r="D2208" s="11" t="s">
        <v>157</v>
      </c>
      <c r="E2208" s="12">
        <v>8.9302145161924695</v>
      </c>
      <c r="F2208" s="12">
        <v>11.7603188721096</v>
      </c>
      <c r="G2208" s="12">
        <v>4.5978054261162598</v>
      </c>
      <c r="H2208" s="12">
        <v>11.1861049462059</v>
      </c>
      <c r="I2208" s="12" t="s">
        <v>134</v>
      </c>
      <c r="J2208" s="12" t="s">
        <v>134</v>
      </c>
      <c r="K2208" s="12" t="s">
        <v>134</v>
      </c>
      <c r="L2208" s="12" t="s">
        <v>134</v>
      </c>
      <c r="M2208" s="12" t="s">
        <v>134</v>
      </c>
      <c r="N2208" s="12"/>
      <c r="O2208" s="12"/>
    </row>
    <row r="2209" spans="1:15" x14ac:dyDescent="0.3">
      <c r="A2209" s="11" t="str">
        <f t="shared" si="34"/>
        <v>DISTRIBUCION VOLUMEN X CRITERIO (kg ó litros)Rosado&gt;500MIL</v>
      </c>
      <c r="B2209" s="11" t="s">
        <v>50</v>
      </c>
      <c r="C2209" s="11" t="s">
        <v>83</v>
      </c>
      <c r="D2209" s="11" t="s">
        <v>158</v>
      </c>
      <c r="E2209" s="12">
        <v>19.280292448199599</v>
      </c>
      <c r="F2209" s="12">
        <v>28.136271734015299</v>
      </c>
      <c r="G2209" s="12">
        <v>23.198264177353799</v>
      </c>
      <c r="H2209" s="12">
        <v>19.759244234867701</v>
      </c>
      <c r="I2209" s="12" t="s">
        <v>134</v>
      </c>
      <c r="J2209" s="12" t="s">
        <v>134</v>
      </c>
      <c r="K2209" s="12" t="s">
        <v>134</v>
      </c>
      <c r="L2209" s="12" t="s">
        <v>134</v>
      </c>
      <c r="M2209" s="12" t="s">
        <v>134</v>
      </c>
      <c r="N2209" s="12"/>
      <c r="O2209" s="12"/>
    </row>
    <row r="2210" spans="1:15" x14ac:dyDescent="0.3">
      <c r="A2210" s="11" t="str">
        <f t="shared" si="34"/>
        <v>DISTRIBUCION VOLUMEN X CRITERIO (kg ó litros)RosadoDE 15 A 19 AÑOS</v>
      </c>
      <c r="B2210" s="11" t="s">
        <v>50</v>
      </c>
      <c r="C2210" s="11" t="s">
        <v>83</v>
      </c>
      <c r="D2210" s="11" t="s">
        <v>159</v>
      </c>
      <c r="E2210" s="12" t="s">
        <v>134</v>
      </c>
      <c r="F2210" s="12">
        <v>8.6328978235568297</v>
      </c>
      <c r="G2210" s="12" t="s">
        <v>134</v>
      </c>
      <c r="H2210" s="12" t="s">
        <v>134</v>
      </c>
      <c r="I2210" s="12" t="s">
        <v>134</v>
      </c>
      <c r="J2210" s="12" t="s">
        <v>134</v>
      </c>
      <c r="K2210" s="12" t="s">
        <v>134</v>
      </c>
      <c r="L2210" s="12" t="s">
        <v>134</v>
      </c>
      <c r="M2210" s="12" t="s">
        <v>134</v>
      </c>
      <c r="N2210" s="12"/>
      <c r="O2210" s="12"/>
    </row>
    <row r="2211" spans="1:15" x14ac:dyDescent="0.3">
      <c r="A2211" s="11" t="str">
        <f t="shared" si="34"/>
        <v>DISTRIBUCION VOLUMEN X CRITERIO (kg ó litros)RosadoDE 20 A 24 AÑOS</v>
      </c>
      <c r="B2211" s="11" t="s">
        <v>50</v>
      </c>
      <c r="C2211" s="11" t="s">
        <v>83</v>
      </c>
      <c r="D2211" s="11" t="s">
        <v>160</v>
      </c>
      <c r="E2211" s="12" t="s">
        <v>134</v>
      </c>
      <c r="F2211" s="12" t="s">
        <v>134</v>
      </c>
      <c r="G2211" s="12">
        <v>0.77036694953935703</v>
      </c>
      <c r="H2211" s="12" t="s">
        <v>134</v>
      </c>
      <c r="I2211" s="12" t="s">
        <v>134</v>
      </c>
      <c r="J2211" s="12" t="s">
        <v>134</v>
      </c>
      <c r="K2211" s="12" t="s">
        <v>134</v>
      </c>
      <c r="L2211" s="12" t="s">
        <v>134</v>
      </c>
      <c r="M2211" s="12" t="s">
        <v>134</v>
      </c>
      <c r="N2211" s="12"/>
      <c r="O2211" s="12"/>
    </row>
    <row r="2212" spans="1:15" x14ac:dyDescent="0.3">
      <c r="A2212" s="11" t="str">
        <f t="shared" si="34"/>
        <v>DISTRIBUCION VOLUMEN X CRITERIO (kg ó litros)RosadoDE 25 A 34 AÑOS</v>
      </c>
      <c r="B2212" s="11" t="s">
        <v>50</v>
      </c>
      <c r="C2212" s="11" t="s">
        <v>83</v>
      </c>
      <c r="D2212" s="11" t="s">
        <v>161</v>
      </c>
      <c r="E2212" s="12">
        <v>6.8224225337556597</v>
      </c>
      <c r="F2212" s="12">
        <v>2.9812323463185102</v>
      </c>
      <c r="G2212" s="12">
        <v>3.2886363337451501</v>
      </c>
      <c r="H2212" s="12">
        <v>4.9057785221307801</v>
      </c>
      <c r="I2212" s="12" t="s">
        <v>134</v>
      </c>
      <c r="J2212" s="12" t="s">
        <v>134</v>
      </c>
      <c r="K2212" s="12" t="s">
        <v>134</v>
      </c>
      <c r="L2212" s="12" t="s">
        <v>134</v>
      </c>
      <c r="M2212" s="12" t="s">
        <v>134</v>
      </c>
      <c r="N2212" s="12"/>
      <c r="O2212" s="12"/>
    </row>
    <row r="2213" spans="1:15" x14ac:dyDescent="0.3">
      <c r="A2213" s="11" t="str">
        <f t="shared" si="34"/>
        <v>DISTRIBUCION VOLUMEN X CRITERIO (kg ó litros)RosadoDE 35 A 49 AÑOS</v>
      </c>
      <c r="B2213" s="11" t="s">
        <v>50</v>
      </c>
      <c r="C2213" s="11" t="s">
        <v>83</v>
      </c>
      <c r="D2213" s="11" t="s">
        <v>162</v>
      </c>
      <c r="E2213" s="12">
        <v>16.916058803117799</v>
      </c>
      <c r="F2213" s="12">
        <v>14.164729362103699</v>
      </c>
      <c r="G2213" s="12">
        <v>17.271646723478</v>
      </c>
      <c r="H2213" s="12">
        <v>12.418936976350899</v>
      </c>
      <c r="I2213" s="12" t="s">
        <v>134</v>
      </c>
      <c r="J2213" s="12" t="s">
        <v>134</v>
      </c>
      <c r="K2213" s="12" t="s">
        <v>134</v>
      </c>
      <c r="L2213" s="12" t="s">
        <v>134</v>
      </c>
      <c r="M2213" s="12" t="s">
        <v>134</v>
      </c>
      <c r="N2213" s="12"/>
      <c r="O2213" s="12"/>
    </row>
    <row r="2214" spans="1:15" x14ac:dyDescent="0.3">
      <c r="A2214" s="11" t="str">
        <f t="shared" si="34"/>
        <v>DISTRIBUCION VOLUMEN X CRITERIO (kg ó litros)RosadoDE 50 A 59 AÑOS</v>
      </c>
      <c r="B2214" s="11" t="s">
        <v>50</v>
      </c>
      <c r="C2214" s="11" t="s">
        <v>83</v>
      </c>
      <c r="D2214" s="11" t="s">
        <v>163</v>
      </c>
      <c r="E2214" s="12">
        <v>28.174351694903901</v>
      </c>
      <c r="F2214" s="12">
        <v>25.9319641878445</v>
      </c>
      <c r="G2214" s="12">
        <v>21.603773157763399</v>
      </c>
      <c r="H2214" s="12">
        <v>20.107270852604302</v>
      </c>
      <c r="I2214" s="12" t="s">
        <v>134</v>
      </c>
      <c r="J2214" s="12" t="s">
        <v>134</v>
      </c>
      <c r="K2214" s="12" t="s">
        <v>134</v>
      </c>
      <c r="L2214" s="12" t="s">
        <v>134</v>
      </c>
      <c r="M2214" s="12" t="s">
        <v>134</v>
      </c>
      <c r="N2214" s="12"/>
      <c r="O2214" s="12"/>
    </row>
    <row r="2215" spans="1:15" x14ac:dyDescent="0.3">
      <c r="A2215" s="11" t="str">
        <f t="shared" si="34"/>
        <v>DISTRIBUCION VOLUMEN X CRITERIO (kg ó litros)RosadoDE 60 A 75 AÑOS</v>
      </c>
      <c r="B2215" s="11" t="s">
        <v>50</v>
      </c>
      <c r="C2215" s="11" t="s">
        <v>83</v>
      </c>
      <c r="D2215" s="11" t="s">
        <v>164</v>
      </c>
      <c r="E2215" s="12">
        <v>48.087165886269403</v>
      </c>
      <c r="F2215" s="12">
        <v>48.289162308553003</v>
      </c>
      <c r="G2215" s="12">
        <v>57.065573923390502</v>
      </c>
      <c r="H2215" s="12">
        <v>62.5680049405725</v>
      </c>
      <c r="I2215" s="12" t="s">
        <v>134</v>
      </c>
      <c r="J2215" s="12" t="s">
        <v>134</v>
      </c>
      <c r="K2215" s="12" t="s">
        <v>134</v>
      </c>
      <c r="L2215" s="12" t="s">
        <v>134</v>
      </c>
      <c r="M2215" s="12" t="s">
        <v>134</v>
      </c>
      <c r="N2215" s="12"/>
      <c r="O2215" s="12"/>
    </row>
    <row r="2216" spans="1:15" x14ac:dyDescent="0.3">
      <c r="A2216" s="11" t="str">
        <f t="shared" si="34"/>
        <v>DISTRIBUCION VOLUMEN X CRITERIO (kg ó litros)RosadoNIVEL ALTO</v>
      </c>
      <c r="B2216" s="11" t="s">
        <v>50</v>
      </c>
      <c r="C2216" s="11" t="s">
        <v>83</v>
      </c>
      <c r="D2216" s="11" t="s">
        <v>165</v>
      </c>
      <c r="E2216" s="12">
        <v>29.940147286577901</v>
      </c>
      <c r="F2216" s="12">
        <v>21.284294617461299</v>
      </c>
      <c r="G2216" s="12">
        <v>26.212124112026999</v>
      </c>
      <c r="H2216" s="12">
        <v>16.7560251363576</v>
      </c>
      <c r="I2216" s="12" t="s">
        <v>134</v>
      </c>
      <c r="J2216" s="12" t="s">
        <v>134</v>
      </c>
      <c r="K2216" s="12" t="s">
        <v>134</v>
      </c>
      <c r="L2216" s="12" t="s">
        <v>134</v>
      </c>
      <c r="M2216" s="12" t="s">
        <v>134</v>
      </c>
      <c r="N2216" s="12"/>
      <c r="O2216" s="12"/>
    </row>
    <row r="2217" spans="1:15" x14ac:dyDescent="0.3">
      <c r="A2217" s="11" t="str">
        <f t="shared" si="34"/>
        <v>DISTRIBUCION VOLUMEN X CRITERIO (kg ó litros)RosadoNIVEL MEDIO ALTO</v>
      </c>
      <c r="B2217" s="11" t="s">
        <v>50</v>
      </c>
      <c r="C2217" s="11" t="s">
        <v>83</v>
      </c>
      <c r="D2217" s="11" t="s">
        <v>166</v>
      </c>
      <c r="E2217" s="12">
        <v>14.7009904394359</v>
      </c>
      <c r="F2217" s="12">
        <v>16.769078291321801</v>
      </c>
      <c r="G2217" s="12">
        <v>10.646407089433399</v>
      </c>
      <c r="H2217" s="12">
        <v>13.7160482032529</v>
      </c>
      <c r="I2217" s="12" t="s">
        <v>134</v>
      </c>
      <c r="J2217" s="12" t="s">
        <v>134</v>
      </c>
      <c r="K2217" s="12" t="s">
        <v>134</v>
      </c>
      <c r="L2217" s="12" t="s">
        <v>134</v>
      </c>
      <c r="M2217" s="12" t="s">
        <v>134</v>
      </c>
      <c r="N2217" s="12"/>
      <c r="O2217" s="12"/>
    </row>
    <row r="2218" spans="1:15" x14ac:dyDescent="0.3">
      <c r="A2218" s="11" t="str">
        <f t="shared" si="34"/>
        <v>DISTRIBUCION VOLUMEN X CRITERIO (kg ó litros)RosadoNIVEL MEDIO</v>
      </c>
      <c r="B2218" s="11" t="s">
        <v>50</v>
      </c>
      <c r="C2218" s="11" t="s">
        <v>83</v>
      </c>
      <c r="D2218" s="11" t="s">
        <v>167</v>
      </c>
      <c r="E2218" s="12">
        <v>24.4651438281144</v>
      </c>
      <c r="F2218" s="12">
        <v>32.538121856398803</v>
      </c>
      <c r="G2218" s="12">
        <v>23.3630467545043</v>
      </c>
      <c r="H2218" s="12">
        <v>29.327345627829999</v>
      </c>
      <c r="I2218" s="12" t="s">
        <v>134</v>
      </c>
      <c r="J2218" s="12" t="s">
        <v>134</v>
      </c>
      <c r="K2218" s="12" t="s">
        <v>134</v>
      </c>
      <c r="L2218" s="12" t="s">
        <v>134</v>
      </c>
      <c r="M2218" s="12" t="s">
        <v>134</v>
      </c>
      <c r="N2218" s="12"/>
      <c r="O2218" s="12"/>
    </row>
    <row r="2219" spans="1:15" x14ac:dyDescent="0.3">
      <c r="A2219" s="11" t="str">
        <f t="shared" si="34"/>
        <v>DISTRIBUCION VOLUMEN X CRITERIO (kg ó litros)RosadoNIVEL MEDIO BAJO</v>
      </c>
      <c r="B2219" s="11" t="s">
        <v>50</v>
      </c>
      <c r="C2219" s="11" t="s">
        <v>83</v>
      </c>
      <c r="D2219" s="11" t="s">
        <v>168</v>
      </c>
      <c r="E2219" s="12">
        <v>8.4591539115864904</v>
      </c>
      <c r="F2219" s="12">
        <v>7.6509797860128703</v>
      </c>
      <c r="G2219" s="12">
        <v>17.423403550924601</v>
      </c>
      <c r="H2219" s="12">
        <v>15.3547103449452</v>
      </c>
      <c r="I2219" s="12" t="s">
        <v>134</v>
      </c>
      <c r="J2219" s="12" t="s">
        <v>134</v>
      </c>
      <c r="K2219" s="12" t="s">
        <v>134</v>
      </c>
      <c r="L2219" s="12" t="s">
        <v>134</v>
      </c>
      <c r="M2219" s="12" t="s">
        <v>134</v>
      </c>
      <c r="N2219" s="12"/>
      <c r="O2219" s="12"/>
    </row>
    <row r="2220" spans="1:15" x14ac:dyDescent="0.3">
      <c r="A2220" s="11" t="str">
        <f t="shared" si="34"/>
        <v>DISTRIBUCION VOLUMEN X CRITERIO (kg ó litros)RosadoNIVEL BAJO</v>
      </c>
      <c r="B2220" s="11" t="s">
        <v>50</v>
      </c>
      <c r="C2220" s="11" t="s">
        <v>83</v>
      </c>
      <c r="D2220" s="11" t="s">
        <v>169</v>
      </c>
      <c r="E2220" s="12">
        <v>22.4345737308875</v>
      </c>
      <c r="F2220" s="12">
        <v>21.757513505320599</v>
      </c>
      <c r="G2220" s="12">
        <v>22.355014998610599</v>
      </c>
      <c r="H2220" s="12">
        <v>24.8458679850255</v>
      </c>
      <c r="I2220" s="12" t="s">
        <v>134</v>
      </c>
      <c r="J2220" s="12" t="s">
        <v>134</v>
      </c>
      <c r="K2220" s="12" t="s">
        <v>134</v>
      </c>
      <c r="L2220" s="12" t="s">
        <v>134</v>
      </c>
      <c r="M2220" s="12" t="s">
        <v>134</v>
      </c>
      <c r="N2220" s="12"/>
      <c r="O2220" s="12"/>
    </row>
    <row r="2221" spans="1:15" x14ac:dyDescent="0.3">
      <c r="A2221" s="11" t="str">
        <f t="shared" si="34"/>
        <v>DISTRIBUCION VOLUMEN X CRITERIO (kg ó litros)RosadoHOMBRE</v>
      </c>
      <c r="B2221" s="11" t="s">
        <v>50</v>
      </c>
      <c r="C2221" s="11" t="s">
        <v>83</v>
      </c>
      <c r="D2221" s="11" t="s">
        <v>170</v>
      </c>
      <c r="E2221" s="12">
        <v>65.736707813611403</v>
      </c>
      <c r="F2221" s="12">
        <v>58.570327935862302</v>
      </c>
      <c r="G2221" s="12">
        <v>70.026806416298001</v>
      </c>
      <c r="H2221" s="12">
        <v>59.901135399576503</v>
      </c>
      <c r="I2221" s="12" t="s">
        <v>134</v>
      </c>
      <c r="J2221" s="12" t="s">
        <v>134</v>
      </c>
      <c r="K2221" s="12" t="s">
        <v>134</v>
      </c>
      <c r="L2221" s="12" t="s">
        <v>134</v>
      </c>
      <c r="M2221" s="12" t="s">
        <v>134</v>
      </c>
      <c r="N2221" s="12"/>
      <c r="O2221" s="12"/>
    </row>
    <row r="2222" spans="1:15" x14ac:dyDescent="0.3">
      <c r="A2222" s="11" t="str">
        <f t="shared" si="34"/>
        <v>DISTRIBUCION VOLUMEN X CRITERIO (kg ó litros)RosadoMUJER</v>
      </c>
      <c r="B2222" s="11" t="s">
        <v>50</v>
      </c>
      <c r="C2222" s="11" t="s">
        <v>83</v>
      </c>
      <c r="D2222" s="11" t="s">
        <v>171</v>
      </c>
      <c r="E2222" s="12">
        <v>34.263295792899299</v>
      </c>
      <c r="F2222" s="12">
        <v>41.429645022285698</v>
      </c>
      <c r="G2222" s="12">
        <v>29.973196495785501</v>
      </c>
      <c r="H2222" s="12">
        <v>40.098853639924599</v>
      </c>
      <c r="I2222" s="12" t="s">
        <v>134</v>
      </c>
      <c r="J2222" s="12" t="s">
        <v>134</v>
      </c>
      <c r="K2222" s="12" t="s">
        <v>134</v>
      </c>
      <c r="L2222" s="12" t="s">
        <v>134</v>
      </c>
      <c r="M2222" s="12" t="s">
        <v>134</v>
      </c>
      <c r="N2222" s="12"/>
      <c r="O2222" s="12"/>
    </row>
    <row r="2223" spans="1:15" x14ac:dyDescent="0.3">
      <c r="A2223" s="11" t="str">
        <f t="shared" si="34"/>
        <v>DISTRIBUCION VOLUMEN X CRITERIO (kg ó litros)Resto vinoT.ESPAÑA</v>
      </c>
      <c r="B2223" s="11" t="s">
        <v>50</v>
      </c>
      <c r="C2223" s="11" t="s">
        <v>84</v>
      </c>
      <c r="D2223" s="11" t="s">
        <v>142</v>
      </c>
      <c r="E2223" s="12">
        <v>100</v>
      </c>
      <c r="F2223" s="12">
        <v>100</v>
      </c>
      <c r="G2223" s="12">
        <v>100</v>
      </c>
      <c r="H2223" s="12">
        <v>100</v>
      </c>
      <c r="I2223" s="12">
        <v>100</v>
      </c>
      <c r="J2223" s="12">
        <v>100</v>
      </c>
      <c r="K2223" s="12">
        <v>100</v>
      </c>
      <c r="L2223" s="12">
        <v>100</v>
      </c>
      <c r="M2223" s="12">
        <v>100</v>
      </c>
      <c r="N2223" s="12"/>
      <c r="O2223" s="12"/>
    </row>
    <row r="2224" spans="1:15" x14ac:dyDescent="0.3">
      <c r="A2224" s="11" t="str">
        <f t="shared" si="34"/>
        <v>DISTRIBUCION VOLUMEN X CRITERIO (kg ó litros)Resto vinoBCN AM</v>
      </c>
      <c r="B2224" s="11" t="s">
        <v>50</v>
      </c>
      <c r="C2224" s="11" t="s">
        <v>84</v>
      </c>
      <c r="D2224" s="11" t="s">
        <v>143</v>
      </c>
      <c r="E2224" s="12">
        <v>16.525191486217601</v>
      </c>
      <c r="F2224" s="12">
        <v>1.7691140335073601</v>
      </c>
      <c r="G2224" s="12">
        <v>0.66783621705569896</v>
      </c>
      <c r="H2224" s="12">
        <v>7.5176083091030801</v>
      </c>
      <c r="I2224" s="12">
        <v>2.8576147440072899</v>
      </c>
      <c r="J2224" s="12">
        <v>6.2356126957959797</v>
      </c>
      <c r="K2224" s="12">
        <v>5.0614524647275703</v>
      </c>
      <c r="L2224" s="12">
        <v>5.8138876538018698</v>
      </c>
      <c r="M2224" s="12">
        <v>6.5670446876395001</v>
      </c>
      <c r="N2224" s="12"/>
      <c r="O2224" s="12"/>
    </row>
    <row r="2225" spans="1:15" x14ac:dyDescent="0.3">
      <c r="A2225" s="11" t="str">
        <f t="shared" si="34"/>
        <v>DISTRIBUCION VOLUMEN X CRITERIO (kg ó litros)Resto vinoREST.CAT ARAGON</v>
      </c>
      <c r="B2225" s="11" t="s">
        <v>50</v>
      </c>
      <c r="C2225" s="11" t="s">
        <v>84</v>
      </c>
      <c r="D2225" s="11" t="s">
        <v>144</v>
      </c>
      <c r="E2225" s="12">
        <v>7.4550058697811599</v>
      </c>
      <c r="F2225" s="12">
        <v>8.4578772579493808</v>
      </c>
      <c r="G2225" s="12">
        <v>7.08760475684916</v>
      </c>
      <c r="H2225" s="12">
        <v>9.5721247635906508</v>
      </c>
      <c r="I2225" s="12">
        <v>17.9375979524923</v>
      </c>
      <c r="J2225" s="12">
        <v>22.822725402885499</v>
      </c>
      <c r="K2225" s="12">
        <v>21.303764507497402</v>
      </c>
      <c r="L2225" s="12">
        <v>14.7546996458374</v>
      </c>
      <c r="M2225" s="12">
        <v>18.8773974128978</v>
      </c>
      <c r="N2225" s="12"/>
      <c r="O2225" s="12"/>
    </row>
    <row r="2226" spans="1:15" x14ac:dyDescent="0.3">
      <c r="A2226" s="11" t="str">
        <f t="shared" si="34"/>
        <v>DISTRIBUCION VOLUMEN X CRITERIO (kg ó litros)Resto vinoLEVANTE</v>
      </c>
      <c r="B2226" s="11" t="s">
        <v>50</v>
      </c>
      <c r="C2226" s="11" t="s">
        <v>84</v>
      </c>
      <c r="D2226" s="11" t="s">
        <v>145</v>
      </c>
      <c r="E2226" s="12">
        <v>2.2542618852806702</v>
      </c>
      <c r="F2226" s="12">
        <v>6.4063095908899701</v>
      </c>
      <c r="G2226" s="12">
        <v>5.7756561710650596</v>
      </c>
      <c r="H2226" s="12">
        <v>1.52776307999383</v>
      </c>
      <c r="I2226" s="12">
        <v>6.8158298259565697</v>
      </c>
      <c r="J2226" s="12">
        <v>8.0266592673399693</v>
      </c>
      <c r="K2226" s="12">
        <v>2.0489478563295802</v>
      </c>
      <c r="L2226" s="12">
        <v>8.1337754162466798</v>
      </c>
      <c r="M2226" s="12">
        <v>7.7607537642992499</v>
      </c>
      <c r="N2226" s="12"/>
      <c r="O2226" s="12"/>
    </row>
    <row r="2227" spans="1:15" x14ac:dyDescent="0.3">
      <c r="A2227" s="11" t="str">
        <f t="shared" si="34"/>
        <v>DISTRIBUCION VOLUMEN X CRITERIO (kg ó litros)Resto vinoANDALUCIA</v>
      </c>
      <c r="B2227" s="11" t="s">
        <v>50</v>
      </c>
      <c r="C2227" s="11" t="s">
        <v>84</v>
      </c>
      <c r="D2227" s="11" t="s">
        <v>146</v>
      </c>
      <c r="E2227" s="12">
        <v>24.609224450033</v>
      </c>
      <c r="F2227" s="12">
        <v>54.551612431670698</v>
      </c>
      <c r="G2227" s="12">
        <v>50.096015294681699</v>
      </c>
      <c r="H2227" s="12">
        <v>25.630551804601701</v>
      </c>
      <c r="I2227" s="12">
        <v>10.5260317334078</v>
      </c>
      <c r="J2227" s="12">
        <v>22.362980805069</v>
      </c>
      <c r="K2227" s="12">
        <v>21.036272923116101</v>
      </c>
      <c r="L2227" s="12">
        <v>25.918020176739301</v>
      </c>
      <c r="M2227" s="12">
        <v>15.047059809354201</v>
      </c>
      <c r="N2227" s="12"/>
      <c r="O2227" s="12"/>
    </row>
    <row r="2228" spans="1:15" x14ac:dyDescent="0.3">
      <c r="A2228" s="11" t="str">
        <f t="shared" si="34"/>
        <v>DISTRIBUCION VOLUMEN X CRITERIO (kg ó litros)Resto vinoMDD AM</v>
      </c>
      <c r="B2228" s="11" t="s">
        <v>50</v>
      </c>
      <c r="C2228" s="11" t="s">
        <v>84</v>
      </c>
      <c r="D2228" s="11" t="s">
        <v>147</v>
      </c>
      <c r="E2228" s="12">
        <v>10.047238124297101</v>
      </c>
      <c r="F2228" s="12">
        <v>2.6037730729503901</v>
      </c>
      <c r="G2228" s="12">
        <v>14.561916486567201</v>
      </c>
      <c r="H2228" s="12">
        <v>18.318216534337001</v>
      </c>
      <c r="I2228" s="12">
        <v>10.8145521457462</v>
      </c>
      <c r="J2228" s="12">
        <v>9.9128617945389195</v>
      </c>
      <c r="K2228" s="12">
        <v>10.4406017938121</v>
      </c>
      <c r="L2228" s="12">
        <v>12.668888884417999</v>
      </c>
      <c r="M2228" s="12">
        <v>11.004819163138899</v>
      </c>
      <c r="N2228" s="12"/>
      <c r="O2228" s="12"/>
    </row>
    <row r="2229" spans="1:15" x14ac:dyDescent="0.3">
      <c r="A2229" s="11" t="str">
        <f t="shared" si="34"/>
        <v>DISTRIBUCION VOLUMEN X CRITERIO (kg ó litros)Resto vinoRTO CENTRO</v>
      </c>
      <c r="B2229" s="11" t="s">
        <v>50</v>
      </c>
      <c r="C2229" s="11" t="s">
        <v>84</v>
      </c>
      <c r="D2229" s="11" t="s">
        <v>148</v>
      </c>
      <c r="E2229" s="12">
        <v>1.8684190722735601</v>
      </c>
      <c r="F2229" s="12">
        <v>1.4467422774113501</v>
      </c>
      <c r="G2229" s="12">
        <v>1.4916590069901501</v>
      </c>
      <c r="H2229" s="12">
        <v>9.0182412980765196</v>
      </c>
      <c r="I2229" s="12">
        <v>3.6512606777330801</v>
      </c>
      <c r="J2229" s="12">
        <v>5.5346407055492204</v>
      </c>
      <c r="K2229" s="12">
        <v>7.07320833736817</v>
      </c>
      <c r="L2229" s="12">
        <v>4.62049502287873</v>
      </c>
      <c r="M2229" s="12">
        <v>8.9647619453941605</v>
      </c>
      <c r="N2229" s="12"/>
      <c r="O2229" s="12"/>
    </row>
    <row r="2230" spans="1:15" x14ac:dyDescent="0.3">
      <c r="A2230" s="11" t="str">
        <f t="shared" si="34"/>
        <v>DISTRIBUCION VOLUMEN X CRITERIO (kg ó litros)Resto vinoNORTE-CENTRO</v>
      </c>
      <c r="B2230" s="11" t="s">
        <v>50</v>
      </c>
      <c r="C2230" s="11" t="s">
        <v>84</v>
      </c>
      <c r="D2230" s="11" t="s">
        <v>149</v>
      </c>
      <c r="E2230" s="12">
        <v>30.4625464177916</v>
      </c>
      <c r="F2230" s="12">
        <v>8.7445649892972401</v>
      </c>
      <c r="G2230" s="12">
        <v>8.8023897856574305</v>
      </c>
      <c r="H2230" s="12">
        <v>23.462579706735799</v>
      </c>
      <c r="I2230" s="12">
        <v>37.739869710804001</v>
      </c>
      <c r="J2230" s="12">
        <v>14.2421698403981</v>
      </c>
      <c r="K2230" s="12">
        <v>13.264911627862</v>
      </c>
      <c r="L2230" s="12">
        <v>16.5222292191858</v>
      </c>
      <c r="M2230" s="12">
        <v>19.5753937953749</v>
      </c>
      <c r="N2230" s="12"/>
      <c r="O2230" s="12"/>
    </row>
    <row r="2231" spans="1:15" x14ac:dyDescent="0.3">
      <c r="A2231" s="11" t="str">
        <f t="shared" si="34"/>
        <v>DISTRIBUCION VOLUMEN X CRITERIO (kg ó litros)Resto vinoNOROESTE</v>
      </c>
      <c r="B2231" s="11" t="s">
        <v>50</v>
      </c>
      <c r="C2231" s="11" t="s">
        <v>84</v>
      </c>
      <c r="D2231" s="11" t="s">
        <v>150</v>
      </c>
      <c r="E2231" s="12">
        <v>6.7781044848411902</v>
      </c>
      <c r="F2231" s="12">
        <v>16.020008852934399</v>
      </c>
      <c r="G2231" s="12">
        <v>11.5169141780132</v>
      </c>
      <c r="H2231" s="12">
        <v>4.95289728308527</v>
      </c>
      <c r="I2231" s="12">
        <v>9.6572440395960992</v>
      </c>
      <c r="J2231" s="12">
        <v>10.862351727928999</v>
      </c>
      <c r="K2231" s="12">
        <v>19.770849377687099</v>
      </c>
      <c r="L2231" s="12">
        <v>11.568011492009701</v>
      </c>
      <c r="M2231" s="12">
        <v>12.2027622934364</v>
      </c>
      <c r="N2231" s="12"/>
      <c r="O2231" s="12"/>
    </row>
    <row r="2232" spans="1:15" x14ac:dyDescent="0.3">
      <c r="A2232" s="11" t="str">
        <f t="shared" si="34"/>
        <v>DISTRIBUCION VOLUMEN X CRITERIO (kg ó litros)Resto vino&lt;2MIL</v>
      </c>
      <c r="B2232" s="11" t="s">
        <v>50</v>
      </c>
      <c r="C2232" s="11" t="s">
        <v>84</v>
      </c>
      <c r="D2232" s="11" t="s">
        <v>151</v>
      </c>
      <c r="E2232" s="12">
        <v>2.2001663788786399</v>
      </c>
      <c r="F2232" s="12" t="s">
        <v>134</v>
      </c>
      <c r="G2232" s="12" t="s">
        <v>134</v>
      </c>
      <c r="H2232" s="12" t="s">
        <v>134</v>
      </c>
      <c r="I2232" s="12">
        <v>0.36495221580975901</v>
      </c>
      <c r="J2232" s="12">
        <v>5.98711458827424</v>
      </c>
      <c r="K2232" s="12">
        <v>3.7031334338025599</v>
      </c>
      <c r="L2232" s="12">
        <v>1.59247681110143</v>
      </c>
      <c r="M2232" s="12">
        <v>2.2668938854710401</v>
      </c>
      <c r="N2232" s="12"/>
      <c r="O2232" s="12"/>
    </row>
    <row r="2233" spans="1:15" x14ac:dyDescent="0.3">
      <c r="A2233" s="11" t="str">
        <f t="shared" si="34"/>
        <v>DISTRIBUCION VOLUMEN X CRITERIO (kg ó litros)Resto vino2-5MIL</v>
      </c>
      <c r="B2233" s="11" t="s">
        <v>50</v>
      </c>
      <c r="C2233" s="11" t="s">
        <v>84</v>
      </c>
      <c r="D2233" s="11" t="s">
        <v>152</v>
      </c>
      <c r="E2233" s="12">
        <v>7.6010122293948799</v>
      </c>
      <c r="F2233" s="12">
        <v>12.427348781867201</v>
      </c>
      <c r="G2233" s="12">
        <v>0.38907684322809299</v>
      </c>
      <c r="H2233" s="12">
        <v>4.19711986295082</v>
      </c>
      <c r="I2233" s="12">
        <v>2.0480331754601502</v>
      </c>
      <c r="J2233" s="12">
        <v>0.61806430695713999</v>
      </c>
      <c r="K2233" s="12">
        <v>0.61978949771610203</v>
      </c>
      <c r="L2233" s="12">
        <v>2.2811360296903702</v>
      </c>
      <c r="M2233" s="12">
        <v>2.1191803790710999</v>
      </c>
      <c r="N2233" s="12"/>
      <c r="O2233" s="12"/>
    </row>
    <row r="2234" spans="1:15" x14ac:dyDescent="0.3">
      <c r="A2234" s="11" t="str">
        <f t="shared" si="34"/>
        <v>DISTRIBUCION VOLUMEN X CRITERIO (kg ó litros)Resto vino5-10MIL</v>
      </c>
      <c r="B2234" s="11" t="s">
        <v>50</v>
      </c>
      <c r="C2234" s="11" t="s">
        <v>84</v>
      </c>
      <c r="D2234" s="11" t="s">
        <v>153</v>
      </c>
      <c r="E2234" s="12">
        <v>2.7128691873431698</v>
      </c>
      <c r="F2234" s="12" t="s">
        <v>134</v>
      </c>
      <c r="G2234" s="12">
        <v>5.1144625914430897</v>
      </c>
      <c r="H2234" s="12">
        <v>9.6207515174614109</v>
      </c>
      <c r="I2234" s="12">
        <v>16.905096513561801</v>
      </c>
      <c r="J2234" s="12">
        <v>9.5916718927130908</v>
      </c>
      <c r="K2234" s="12">
        <v>6.1500102481217898</v>
      </c>
      <c r="L2234" s="12">
        <v>12.3742736179376</v>
      </c>
      <c r="M2234" s="12">
        <v>8.7332482408463097</v>
      </c>
      <c r="N2234" s="12"/>
      <c r="O2234" s="12"/>
    </row>
    <row r="2235" spans="1:15" x14ac:dyDescent="0.3">
      <c r="A2235" s="11" t="str">
        <f t="shared" si="34"/>
        <v>DISTRIBUCION VOLUMEN X CRITERIO (kg ó litros)Resto vino10-30MIL</v>
      </c>
      <c r="B2235" s="11" t="s">
        <v>50</v>
      </c>
      <c r="C2235" s="11" t="s">
        <v>84</v>
      </c>
      <c r="D2235" s="11" t="s">
        <v>154</v>
      </c>
      <c r="E2235" s="12">
        <v>15.5524476576973</v>
      </c>
      <c r="F2235" s="12">
        <v>23.092832130017801</v>
      </c>
      <c r="G2235" s="12">
        <v>31.2773926196612</v>
      </c>
      <c r="H2235" s="12">
        <v>15.773377540826701</v>
      </c>
      <c r="I2235" s="12">
        <v>17.316678228102301</v>
      </c>
      <c r="J2235" s="12">
        <v>23.485084796322401</v>
      </c>
      <c r="K2235" s="12">
        <v>18.0611852224255</v>
      </c>
      <c r="L2235" s="12">
        <v>18.1006181247288</v>
      </c>
      <c r="M2235" s="12">
        <v>17.395140037600701</v>
      </c>
      <c r="N2235" s="12"/>
      <c r="O2235" s="12"/>
    </row>
    <row r="2236" spans="1:15" x14ac:dyDescent="0.3">
      <c r="A2236" s="11" t="str">
        <f t="shared" si="34"/>
        <v>DISTRIBUCION VOLUMEN X CRITERIO (kg ó litros)Resto vino30-100MIL</v>
      </c>
      <c r="B2236" s="11" t="s">
        <v>50</v>
      </c>
      <c r="C2236" s="11" t="s">
        <v>84</v>
      </c>
      <c r="D2236" s="11" t="s">
        <v>155</v>
      </c>
      <c r="E2236" s="12">
        <v>11.433594851011501</v>
      </c>
      <c r="F2236" s="12">
        <v>14.5877815806847</v>
      </c>
      <c r="G2236" s="12">
        <v>21.686289444967201</v>
      </c>
      <c r="H2236" s="12">
        <v>12.8298964339719</v>
      </c>
      <c r="I2236" s="12">
        <v>19.5689520929248</v>
      </c>
      <c r="J2236" s="12">
        <v>26.790963069975799</v>
      </c>
      <c r="K2236" s="12">
        <v>23.6457599644529</v>
      </c>
      <c r="L2236" s="12">
        <v>22.227385668385502</v>
      </c>
      <c r="M2236" s="12">
        <v>25.992807164934302</v>
      </c>
      <c r="N2236" s="12"/>
      <c r="O2236" s="12"/>
    </row>
    <row r="2237" spans="1:15" x14ac:dyDescent="0.3">
      <c r="A2237" s="11" t="str">
        <f t="shared" si="34"/>
        <v>DISTRIBUCION VOLUMEN X CRITERIO (kg ó litros)Resto vino100-200MIL</v>
      </c>
      <c r="B2237" s="11" t="s">
        <v>50</v>
      </c>
      <c r="C2237" s="11" t="s">
        <v>84</v>
      </c>
      <c r="D2237" s="11" t="s">
        <v>156</v>
      </c>
      <c r="E2237" s="12">
        <v>29.426516223308901</v>
      </c>
      <c r="F2237" s="12">
        <v>8.4367091027114398</v>
      </c>
      <c r="G2237" s="12">
        <v>5.2804135799277203</v>
      </c>
      <c r="H2237" s="12">
        <v>18.0907429767007</v>
      </c>
      <c r="I2237" s="12">
        <v>18.3505613970521</v>
      </c>
      <c r="J2237" s="12">
        <v>4.9807674453171904</v>
      </c>
      <c r="K2237" s="12">
        <v>11.5760715013846</v>
      </c>
      <c r="L2237" s="12">
        <v>9.7690527206675792</v>
      </c>
      <c r="M2237" s="12">
        <v>9.7712497467549202</v>
      </c>
      <c r="N2237" s="12"/>
      <c r="O2237" s="12"/>
    </row>
    <row r="2238" spans="1:15" x14ac:dyDescent="0.3">
      <c r="A2238" s="11" t="str">
        <f t="shared" si="34"/>
        <v>DISTRIBUCION VOLUMEN X CRITERIO (kg ó litros)Resto vino200-500MIL</v>
      </c>
      <c r="B2238" s="11" t="s">
        <v>50</v>
      </c>
      <c r="C2238" s="11" t="s">
        <v>84</v>
      </c>
      <c r="D2238" s="11" t="s">
        <v>157</v>
      </c>
      <c r="E2238" s="12">
        <v>18.298916211268299</v>
      </c>
      <c r="F2238" s="12">
        <v>23.8295112111383</v>
      </c>
      <c r="G2238" s="12">
        <v>19.592634413852402</v>
      </c>
      <c r="H2238" s="12">
        <v>14.592673704729901</v>
      </c>
      <c r="I2238" s="12">
        <v>9.5390690956488893</v>
      </c>
      <c r="J2238" s="12">
        <v>8.8916315368210892</v>
      </c>
      <c r="K2238" s="12">
        <v>19.048656350730699</v>
      </c>
      <c r="L2238" s="12">
        <v>15.5150782329828</v>
      </c>
      <c r="M2238" s="12">
        <v>16.403758947553801</v>
      </c>
      <c r="N2238" s="12"/>
      <c r="O2238" s="12"/>
    </row>
    <row r="2239" spans="1:15" x14ac:dyDescent="0.3">
      <c r="A2239" s="11" t="str">
        <f t="shared" si="34"/>
        <v>DISTRIBUCION VOLUMEN X CRITERIO (kg ó litros)Resto vino&gt;500MIL</v>
      </c>
      <c r="B2239" s="11" t="s">
        <v>50</v>
      </c>
      <c r="C2239" s="11" t="s">
        <v>84</v>
      </c>
      <c r="D2239" s="11" t="s">
        <v>158</v>
      </c>
      <c r="E2239" s="12">
        <v>12.7744683674893</v>
      </c>
      <c r="F2239" s="12">
        <v>17.625820996714101</v>
      </c>
      <c r="G2239" s="12">
        <v>16.659724158083701</v>
      </c>
      <c r="H2239" s="12">
        <v>24.895422082804199</v>
      </c>
      <c r="I2239" s="12">
        <v>15.9066543773388</v>
      </c>
      <c r="J2239" s="12">
        <v>19.654699580233501</v>
      </c>
      <c r="K2239" s="12">
        <v>17.1954031447187</v>
      </c>
      <c r="L2239" s="12">
        <v>18.1399908659447</v>
      </c>
      <c r="M2239" s="12">
        <v>17.317717015183199</v>
      </c>
      <c r="N2239" s="12"/>
      <c r="O2239" s="12"/>
    </row>
    <row r="2240" spans="1:15" x14ac:dyDescent="0.3">
      <c r="A2240" s="11" t="str">
        <f t="shared" si="34"/>
        <v>DISTRIBUCION VOLUMEN X CRITERIO (kg ó litros)Resto vinoDE 15 A 19 AÑOS</v>
      </c>
      <c r="B2240" s="11" t="s">
        <v>50</v>
      </c>
      <c r="C2240" s="11" t="s">
        <v>84</v>
      </c>
      <c r="D2240" s="11" t="s">
        <v>159</v>
      </c>
      <c r="E2240" s="12" t="s">
        <v>134</v>
      </c>
      <c r="F2240" s="12" t="s">
        <v>134</v>
      </c>
      <c r="G2240" s="12" t="s">
        <v>134</v>
      </c>
      <c r="H2240" s="12" t="s">
        <v>134</v>
      </c>
      <c r="I2240" s="12" t="s">
        <v>134</v>
      </c>
      <c r="J2240" s="12">
        <v>3.1000888187945002</v>
      </c>
      <c r="K2240" s="12" t="s">
        <v>134</v>
      </c>
      <c r="L2240" s="12" t="s">
        <v>134</v>
      </c>
      <c r="M2240" s="12" t="s">
        <v>134</v>
      </c>
      <c r="N2240" s="12"/>
      <c r="O2240" s="12"/>
    </row>
    <row r="2241" spans="1:15" x14ac:dyDescent="0.3">
      <c r="A2241" s="11" t="str">
        <f t="shared" si="34"/>
        <v>DISTRIBUCION VOLUMEN X CRITERIO (kg ó litros)Resto vinoDE 20 A 24 AÑOS</v>
      </c>
      <c r="B2241" s="11" t="s">
        <v>50</v>
      </c>
      <c r="C2241" s="11" t="s">
        <v>84</v>
      </c>
      <c r="D2241" s="11" t="s">
        <v>160</v>
      </c>
      <c r="E2241" s="12">
        <v>3.5515747158834401</v>
      </c>
      <c r="F2241" s="12" t="s">
        <v>134</v>
      </c>
      <c r="G2241" s="12">
        <v>4.0283694424810896</v>
      </c>
      <c r="H2241" s="12" t="s">
        <v>134</v>
      </c>
      <c r="I2241" s="12" t="s">
        <v>134</v>
      </c>
      <c r="J2241" s="12" t="s">
        <v>134</v>
      </c>
      <c r="K2241" s="12" t="s">
        <v>134</v>
      </c>
      <c r="L2241" s="12">
        <v>2.7675543868614501</v>
      </c>
      <c r="M2241" s="12" t="s">
        <v>134</v>
      </c>
      <c r="N2241" s="12"/>
      <c r="O2241" s="12"/>
    </row>
    <row r="2242" spans="1:15" x14ac:dyDescent="0.3">
      <c r="A2242" s="11" t="str">
        <f t="shared" si="34"/>
        <v>DISTRIBUCION VOLUMEN X CRITERIO (kg ó litros)Resto vinoDE 25 A 34 AÑOS</v>
      </c>
      <c r="B2242" s="11" t="s">
        <v>50</v>
      </c>
      <c r="C2242" s="11" t="s">
        <v>84</v>
      </c>
      <c r="D2242" s="11" t="s">
        <v>161</v>
      </c>
      <c r="E2242" s="12">
        <v>1.0033836757144301</v>
      </c>
      <c r="F2242" s="12">
        <v>14.3918157864695</v>
      </c>
      <c r="G2242" s="12">
        <v>6.1398237713309403</v>
      </c>
      <c r="H2242" s="12">
        <v>2.89309548232966</v>
      </c>
      <c r="I2242" s="12">
        <v>2.6583489879963298</v>
      </c>
      <c r="J2242" s="12">
        <v>4.3339458701244098</v>
      </c>
      <c r="K2242" s="12">
        <v>0.40620361747843198</v>
      </c>
      <c r="L2242" s="12">
        <v>1.60038065270269</v>
      </c>
      <c r="M2242" s="12">
        <v>1.7973329835904699</v>
      </c>
      <c r="N2242" s="12"/>
      <c r="O2242" s="12"/>
    </row>
    <row r="2243" spans="1:15" x14ac:dyDescent="0.3">
      <c r="A2243" s="11" t="str">
        <f t="shared" si="34"/>
        <v>DISTRIBUCION VOLUMEN X CRITERIO (kg ó litros)Resto vinoDE 35 A 49 AÑOS</v>
      </c>
      <c r="B2243" s="11" t="s">
        <v>50</v>
      </c>
      <c r="C2243" s="11" t="s">
        <v>84</v>
      </c>
      <c r="D2243" s="11" t="s">
        <v>162</v>
      </c>
      <c r="E2243" s="12">
        <v>17.691813228762701</v>
      </c>
      <c r="F2243" s="12">
        <v>16.953252635378799</v>
      </c>
      <c r="G2243" s="12">
        <v>14.878628537669901</v>
      </c>
      <c r="H2243" s="12">
        <v>15.324493819734901</v>
      </c>
      <c r="I2243" s="12">
        <v>11.017343895882499</v>
      </c>
      <c r="J2243" s="12">
        <v>15.1440530023165</v>
      </c>
      <c r="K2243" s="12">
        <v>12.289264175084799</v>
      </c>
      <c r="L2243" s="12">
        <v>14.280788372253699</v>
      </c>
      <c r="M2243" s="12">
        <v>10.476604996431799</v>
      </c>
      <c r="N2243" s="12"/>
      <c r="O2243" s="12"/>
    </row>
    <row r="2244" spans="1:15" x14ac:dyDescent="0.3">
      <c r="A2244" s="11" t="str">
        <f t="shared" ref="A2244:A2307" si="35">B2244&amp;C2244&amp;D2244</f>
        <v>DISTRIBUCION VOLUMEN X CRITERIO (kg ó litros)Resto vinoDE 50 A 59 AÑOS</v>
      </c>
      <c r="B2244" s="11" t="s">
        <v>50</v>
      </c>
      <c r="C2244" s="11" t="s">
        <v>84</v>
      </c>
      <c r="D2244" s="11" t="s">
        <v>163</v>
      </c>
      <c r="E2244" s="12">
        <v>22.310922581827999</v>
      </c>
      <c r="F2244" s="12">
        <v>24.677480353867502</v>
      </c>
      <c r="G2244" s="12">
        <v>21.4331496319721</v>
      </c>
      <c r="H2244" s="12">
        <v>28.275243257836198</v>
      </c>
      <c r="I2244" s="12">
        <v>24.9609973979043</v>
      </c>
      <c r="J2244" s="12">
        <v>21.6796132488899</v>
      </c>
      <c r="K2244" s="12">
        <v>32.836073258438098</v>
      </c>
      <c r="L2244" s="12">
        <v>24.6706542652752</v>
      </c>
      <c r="M2244" s="12">
        <v>35.732951854545803</v>
      </c>
      <c r="N2244" s="12"/>
      <c r="O2244" s="12"/>
    </row>
    <row r="2245" spans="1:15" x14ac:dyDescent="0.3">
      <c r="A2245" s="11" t="str">
        <f t="shared" si="35"/>
        <v>DISTRIBUCION VOLUMEN X CRITERIO (kg ó litros)Resto vinoDE 60 A 75 AÑOS</v>
      </c>
      <c r="B2245" s="11" t="s">
        <v>50</v>
      </c>
      <c r="C2245" s="11" t="s">
        <v>84</v>
      </c>
      <c r="D2245" s="11" t="s">
        <v>164</v>
      </c>
      <c r="E2245" s="12">
        <v>55.442302377193002</v>
      </c>
      <c r="F2245" s="12">
        <v>43.977450792109899</v>
      </c>
      <c r="G2245" s="12">
        <v>53.520015584723303</v>
      </c>
      <c r="H2245" s="12">
        <v>53.507150964024099</v>
      </c>
      <c r="I2245" s="12">
        <v>61.363300176168998</v>
      </c>
      <c r="J2245" s="12">
        <v>55.742300467564</v>
      </c>
      <c r="K2245" s="12">
        <v>54.468465394784999</v>
      </c>
      <c r="L2245" s="12">
        <v>56.6806199086192</v>
      </c>
      <c r="M2245" s="12">
        <v>51.993096672265999</v>
      </c>
      <c r="N2245" s="12"/>
      <c r="O2245" s="12"/>
    </row>
    <row r="2246" spans="1:15" x14ac:dyDescent="0.3">
      <c r="A2246" s="11" t="str">
        <f t="shared" si="35"/>
        <v>DISTRIBUCION VOLUMEN X CRITERIO (kg ó litros)Resto vinoNIVEL ALTO</v>
      </c>
      <c r="B2246" s="11" t="s">
        <v>50</v>
      </c>
      <c r="C2246" s="11" t="s">
        <v>84</v>
      </c>
      <c r="D2246" s="11" t="s">
        <v>165</v>
      </c>
      <c r="E2246" s="12">
        <v>25.384740210874298</v>
      </c>
      <c r="F2246" s="12">
        <v>18.147785180661899</v>
      </c>
      <c r="G2246" s="12">
        <v>23.934158554008999</v>
      </c>
      <c r="H2246" s="12">
        <v>21.475710443896201</v>
      </c>
      <c r="I2246" s="12">
        <v>24.307616041518401</v>
      </c>
      <c r="J2246" s="12">
        <v>22.377063456520901</v>
      </c>
      <c r="K2246" s="12">
        <v>18.237468047897799</v>
      </c>
      <c r="L2246" s="12">
        <v>15.1175375874425</v>
      </c>
      <c r="M2246" s="12">
        <v>18.4104498572135</v>
      </c>
      <c r="N2246" s="12"/>
      <c r="O2246" s="12"/>
    </row>
    <row r="2247" spans="1:15" x14ac:dyDescent="0.3">
      <c r="A2247" s="11" t="str">
        <f t="shared" si="35"/>
        <v>DISTRIBUCION VOLUMEN X CRITERIO (kg ó litros)Resto vinoNIVEL MEDIO ALTO</v>
      </c>
      <c r="B2247" s="11" t="s">
        <v>50</v>
      </c>
      <c r="C2247" s="11" t="s">
        <v>84</v>
      </c>
      <c r="D2247" s="11" t="s">
        <v>166</v>
      </c>
      <c r="E2247" s="12">
        <v>35.186876592297899</v>
      </c>
      <c r="F2247" s="12">
        <v>10.656416850494301</v>
      </c>
      <c r="G2247" s="12">
        <v>19.245068186088101</v>
      </c>
      <c r="H2247" s="12">
        <v>5.7417960807784301</v>
      </c>
      <c r="I2247" s="12">
        <v>8.5080421105508108</v>
      </c>
      <c r="J2247" s="12">
        <v>19.620645017301499</v>
      </c>
      <c r="K2247" s="12">
        <v>14.053408727231</v>
      </c>
      <c r="L2247" s="12">
        <v>20.853898705874698</v>
      </c>
      <c r="M2247" s="12">
        <v>9.3202223447673305</v>
      </c>
      <c r="N2247" s="12"/>
      <c r="O2247" s="12"/>
    </row>
    <row r="2248" spans="1:15" x14ac:dyDescent="0.3">
      <c r="A2248" s="11" t="str">
        <f t="shared" si="35"/>
        <v>DISTRIBUCION VOLUMEN X CRITERIO (kg ó litros)Resto vinoNIVEL MEDIO</v>
      </c>
      <c r="B2248" s="11" t="s">
        <v>50</v>
      </c>
      <c r="C2248" s="11" t="s">
        <v>84</v>
      </c>
      <c r="D2248" s="11" t="s">
        <v>167</v>
      </c>
      <c r="E2248" s="12">
        <v>14.7505999764661</v>
      </c>
      <c r="F2248" s="12">
        <v>29.124155167146</v>
      </c>
      <c r="G2248" s="12">
        <v>24.543281815586798</v>
      </c>
      <c r="H2248" s="12">
        <v>30.586478799708001</v>
      </c>
      <c r="I2248" s="12">
        <v>25.844429231101198</v>
      </c>
      <c r="J2248" s="12">
        <v>31.406555442577801</v>
      </c>
      <c r="K2248" s="12">
        <v>25.484518903876499</v>
      </c>
      <c r="L2248" s="12">
        <v>35.965317415129398</v>
      </c>
      <c r="M2248" s="12">
        <v>31.3291567351237</v>
      </c>
      <c r="N2248" s="12"/>
      <c r="O2248" s="12"/>
    </row>
    <row r="2249" spans="1:15" x14ac:dyDescent="0.3">
      <c r="A2249" s="11" t="str">
        <f t="shared" si="35"/>
        <v>DISTRIBUCION VOLUMEN X CRITERIO (kg ó litros)Resto vinoNIVEL MEDIO BAJO</v>
      </c>
      <c r="B2249" s="11" t="s">
        <v>50</v>
      </c>
      <c r="C2249" s="11" t="s">
        <v>84</v>
      </c>
      <c r="D2249" s="11" t="s">
        <v>168</v>
      </c>
      <c r="E2249" s="12">
        <v>17.027459356212301</v>
      </c>
      <c r="F2249" s="12">
        <v>19.4233620709979</v>
      </c>
      <c r="G2249" s="12">
        <v>20.043510499012701</v>
      </c>
      <c r="H2249" s="12">
        <v>17.890967587292199</v>
      </c>
      <c r="I2249" s="12">
        <v>14.805457868840399</v>
      </c>
      <c r="J2249" s="12">
        <v>7.2179049885244497</v>
      </c>
      <c r="K2249" s="12">
        <v>17.347695431899702</v>
      </c>
      <c r="L2249" s="12">
        <v>10.775819566863399</v>
      </c>
      <c r="M2249" s="12">
        <v>20.633711172021101</v>
      </c>
      <c r="N2249" s="12"/>
      <c r="O2249" s="12"/>
    </row>
    <row r="2250" spans="1:15" x14ac:dyDescent="0.3">
      <c r="A2250" s="11" t="str">
        <f t="shared" si="35"/>
        <v>DISTRIBUCION VOLUMEN X CRITERIO (kg ó litros)Resto vinoNIVEL BAJO</v>
      </c>
      <c r="B2250" s="11" t="s">
        <v>50</v>
      </c>
      <c r="C2250" s="11" t="s">
        <v>84</v>
      </c>
      <c r="D2250" s="11" t="s">
        <v>169</v>
      </c>
      <c r="E2250" s="12">
        <v>7.65031975940739</v>
      </c>
      <c r="F2250" s="12">
        <v>22.648286435400401</v>
      </c>
      <c r="G2250" s="12">
        <v>12.233974345854699</v>
      </c>
      <c r="H2250" s="12">
        <v>24.305033192840099</v>
      </c>
      <c r="I2250" s="12">
        <v>26.534449976965298</v>
      </c>
      <c r="J2250" s="12">
        <v>19.377831415004799</v>
      </c>
      <c r="K2250" s="12">
        <v>24.8769153348813</v>
      </c>
      <c r="L2250" s="12">
        <v>17.287428870723598</v>
      </c>
      <c r="M2250" s="12">
        <v>20.306463709694899</v>
      </c>
      <c r="N2250" s="12"/>
      <c r="O2250" s="12"/>
    </row>
    <row r="2251" spans="1:15" x14ac:dyDescent="0.3">
      <c r="A2251" s="11" t="str">
        <f t="shared" si="35"/>
        <v>DISTRIBUCION VOLUMEN X CRITERIO (kg ó litros)Resto vinoHOMBRE</v>
      </c>
      <c r="B2251" s="11" t="s">
        <v>50</v>
      </c>
      <c r="C2251" s="11" t="s">
        <v>84</v>
      </c>
      <c r="D2251" s="11" t="s">
        <v>170</v>
      </c>
      <c r="E2251" s="12">
        <v>47.257640977366499</v>
      </c>
      <c r="F2251" s="12">
        <v>58.6329748258728</v>
      </c>
      <c r="G2251" s="12">
        <v>57.440442273327903</v>
      </c>
      <c r="H2251" s="12">
        <v>49.042953425807802</v>
      </c>
      <c r="I2251" s="12">
        <v>64.643074202221001</v>
      </c>
      <c r="J2251" s="12">
        <v>60.362816553325302</v>
      </c>
      <c r="K2251" s="12">
        <v>61.738327888656798</v>
      </c>
      <c r="L2251" s="12">
        <v>61.565451005718501</v>
      </c>
      <c r="M2251" s="12">
        <v>58.1042279043183</v>
      </c>
      <c r="N2251" s="12"/>
      <c r="O2251" s="12"/>
    </row>
    <row r="2252" spans="1:15" x14ac:dyDescent="0.3">
      <c r="A2252" s="11" t="str">
        <f t="shared" si="35"/>
        <v>DISTRIBUCION VOLUMEN X CRITERIO (kg ó litros)Resto vinoMUJER</v>
      </c>
      <c r="B2252" s="11" t="s">
        <v>50</v>
      </c>
      <c r="C2252" s="11" t="s">
        <v>84</v>
      </c>
      <c r="D2252" s="11" t="s">
        <v>171</v>
      </c>
      <c r="E2252" s="12">
        <v>52.742357654386197</v>
      </c>
      <c r="F2252" s="12">
        <v>41.367024309778699</v>
      </c>
      <c r="G2252" s="12">
        <v>42.559557726672097</v>
      </c>
      <c r="H2252" s="12">
        <v>50.957026723499197</v>
      </c>
      <c r="I2252" s="12">
        <v>35.356927872137199</v>
      </c>
      <c r="J2252" s="12">
        <v>39.637183446674698</v>
      </c>
      <c r="K2252" s="12">
        <v>38.261678896381497</v>
      </c>
      <c r="L2252" s="12">
        <v>38.434570454617102</v>
      </c>
      <c r="M2252" s="12">
        <v>41.895774641562099</v>
      </c>
      <c r="N2252" s="12"/>
      <c r="O2252" s="12"/>
    </row>
    <row r="2253" spans="1:15" x14ac:dyDescent="0.3">
      <c r="A2253" s="11" t="str">
        <f t="shared" si="35"/>
        <v>DISTRIBUCION VOLUMEN X CRITERIO (kg ó litros)CavaT.ESPAÑA</v>
      </c>
      <c r="B2253" s="11" t="s">
        <v>50</v>
      </c>
      <c r="C2253" s="11" t="s">
        <v>85</v>
      </c>
      <c r="D2253" s="11" t="s">
        <v>142</v>
      </c>
      <c r="E2253" s="12">
        <v>100</v>
      </c>
      <c r="F2253" s="12">
        <v>100</v>
      </c>
      <c r="G2253" s="12">
        <v>100</v>
      </c>
      <c r="H2253" s="12">
        <v>100</v>
      </c>
      <c r="I2253" s="12">
        <v>100</v>
      </c>
      <c r="J2253" s="12">
        <v>100</v>
      </c>
      <c r="K2253" s="12">
        <v>100</v>
      </c>
      <c r="L2253" s="12">
        <v>100</v>
      </c>
      <c r="M2253" s="12">
        <v>100</v>
      </c>
      <c r="N2253" s="12"/>
      <c r="O2253" s="12"/>
    </row>
    <row r="2254" spans="1:15" x14ac:dyDescent="0.3">
      <c r="A2254" s="11" t="str">
        <f t="shared" si="35"/>
        <v>DISTRIBUCION VOLUMEN X CRITERIO (kg ó litros)CavaBCN AM</v>
      </c>
      <c r="B2254" s="11" t="s">
        <v>50</v>
      </c>
      <c r="C2254" s="11" t="s">
        <v>85</v>
      </c>
      <c r="D2254" s="11" t="s">
        <v>143</v>
      </c>
      <c r="E2254" s="12">
        <v>30.794056440056899</v>
      </c>
      <c r="F2254" s="12">
        <v>28.322383064189999</v>
      </c>
      <c r="G2254" s="12">
        <v>27.056089761638798</v>
      </c>
      <c r="H2254" s="12">
        <v>37.453909978042503</v>
      </c>
      <c r="I2254" s="12">
        <v>27.6169875442578</v>
      </c>
      <c r="J2254" s="12">
        <v>22.4698579853887</v>
      </c>
      <c r="K2254" s="12">
        <v>15.2651522432466</v>
      </c>
      <c r="L2254" s="12">
        <v>47.155404108599598</v>
      </c>
      <c r="M2254" s="12">
        <v>17.6386004645457</v>
      </c>
      <c r="N2254" s="12"/>
      <c r="O2254" s="12"/>
    </row>
    <row r="2255" spans="1:15" x14ac:dyDescent="0.3">
      <c r="A2255" s="11" t="str">
        <f t="shared" si="35"/>
        <v>DISTRIBUCION VOLUMEN X CRITERIO (kg ó litros)CavaREST.CAT ARAGON</v>
      </c>
      <c r="B2255" s="11" t="s">
        <v>50</v>
      </c>
      <c r="C2255" s="11" t="s">
        <v>85</v>
      </c>
      <c r="D2255" s="11" t="s">
        <v>144</v>
      </c>
      <c r="E2255" s="12">
        <v>32.168137776324102</v>
      </c>
      <c r="F2255" s="12">
        <v>30.851226363247399</v>
      </c>
      <c r="G2255" s="12">
        <v>36.451268891137502</v>
      </c>
      <c r="H2255" s="12">
        <v>32.627668845198698</v>
      </c>
      <c r="I2255" s="12">
        <v>49.196667937587499</v>
      </c>
      <c r="J2255" s="12">
        <v>43.811352780115598</v>
      </c>
      <c r="K2255" s="12">
        <v>47.723931429097803</v>
      </c>
      <c r="L2255" s="12">
        <v>34.890950731663303</v>
      </c>
      <c r="M2255" s="12">
        <v>58.858347126742601</v>
      </c>
      <c r="N2255" s="12"/>
      <c r="O2255" s="12"/>
    </row>
    <row r="2256" spans="1:15" x14ac:dyDescent="0.3">
      <c r="A2256" s="11" t="str">
        <f t="shared" si="35"/>
        <v>DISTRIBUCION VOLUMEN X CRITERIO (kg ó litros)CavaLEVANTE</v>
      </c>
      <c r="B2256" s="11" t="s">
        <v>50</v>
      </c>
      <c r="C2256" s="11" t="s">
        <v>85</v>
      </c>
      <c r="D2256" s="11" t="s">
        <v>145</v>
      </c>
      <c r="E2256" s="12">
        <v>14.075637603802001</v>
      </c>
      <c r="F2256" s="12">
        <v>6.4792804666276096</v>
      </c>
      <c r="G2256" s="12">
        <v>15.3585471073258</v>
      </c>
      <c r="H2256" s="12">
        <v>14.1730142170422</v>
      </c>
      <c r="I2256" s="12">
        <v>4.0120936134912002</v>
      </c>
      <c r="J2256" s="12">
        <v>14.288117397672201</v>
      </c>
      <c r="K2256" s="12">
        <v>11.796056743925099</v>
      </c>
      <c r="L2256" s="12">
        <v>7.3702612448686597</v>
      </c>
      <c r="M2256" s="12">
        <v>6.3138244163498696</v>
      </c>
      <c r="N2256" s="12"/>
      <c r="O2256" s="12"/>
    </row>
    <row r="2257" spans="1:15" x14ac:dyDescent="0.3">
      <c r="A2257" s="11" t="str">
        <f t="shared" si="35"/>
        <v>DISTRIBUCION VOLUMEN X CRITERIO (kg ó litros)CavaANDALUCIA</v>
      </c>
      <c r="B2257" s="11" t="s">
        <v>50</v>
      </c>
      <c r="C2257" s="11" t="s">
        <v>85</v>
      </c>
      <c r="D2257" s="11" t="s">
        <v>146</v>
      </c>
      <c r="E2257" s="12">
        <v>4.2131034956045896</v>
      </c>
      <c r="F2257" s="12">
        <v>6.8605988596902199</v>
      </c>
      <c r="G2257" s="12">
        <v>1.12388908457866</v>
      </c>
      <c r="H2257" s="12">
        <v>1.48522904357835</v>
      </c>
      <c r="I2257" s="12">
        <v>2.4445590108167101</v>
      </c>
      <c r="J2257" s="12">
        <v>1.1749361052543501</v>
      </c>
      <c r="K2257" s="12">
        <v>5.9871086715311099</v>
      </c>
      <c r="L2257" s="12">
        <v>2.3872488414850399</v>
      </c>
      <c r="M2257" s="12">
        <v>7.0546239208246799</v>
      </c>
      <c r="N2257" s="12"/>
      <c r="O2257" s="12"/>
    </row>
    <row r="2258" spans="1:15" x14ac:dyDescent="0.3">
      <c r="A2258" s="11" t="str">
        <f t="shared" si="35"/>
        <v>DISTRIBUCION VOLUMEN X CRITERIO (kg ó litros)CavaMDD AM</v>
      </c>
      <c r="B2258" s="11" t="s">
        <v>50</v>
      </c>
      <c r="C2258" s="11" t="s">
        <v>85</v>
      </c>
      <c r="D2258" s="11" t="s">
        <v>147</v>
      </c>
      <c r="E2258" s="12">
        <v>0.57244450587056495</v>
      </c>
      <c r="F2258" s="12">
        <v>5.5105726386363099</v>
      </c>
      <c r="G2258" s="12">
        <v>7.9972181629080996</v>
      </c>
      <c r="H2258" s="12" t="s">
        <v>134</v>
      </c>
      <c r="I2258" s="12" t="s">
        <v>134</v>
      </c>
      <c r="J2258" s="12">
        <v>0.89745428091131896</v>
      </c>
      <c r="K2258" s="12">
        <v>1.7997869047203301</v>
      </c>
      <c r="L2258" s="12">
        <v>4.64201870849912</v>
      </c>
      <c r="M2258" s="12">
        <v>7.7371800716385</v>
      </c>
      <c r="N2258" s="12"/>
      <c r="O2258" s="12"/>
    </row>
    <row r="2259" spans="1:15" x14ac:dyDescent="0.3">
      <c r="A2259" s="11" t="str">
        <f t="shared" si="35"/>
        <v>DISTRIBUCION VOLUMEN X CRITERIO (kg ó litros)CavaRTO CENTRO</v>
      </c>
      <c r="B2259" s="11" t="s">
        <v>50</v>
      </c>
      <c r="C2259" s="11" t="s">
        <v>85</v>
      </c>
      <c r="D2259" s="11" t="s">
        <v>148</v>
      </c>
      <c r="E2259" s="12">
        <v>4.5793562581377696</v>
      </c>
      <c r="F2259" s="12">
        <v>6.2802527633942304</v>
      </c>
      <c r="G2259" s="12">
        <v>1.2835222339452399</v>
      </c>
      <c r="H2259" s="12">
        <v>7.0628615081711503</v>
      </c>
      <c r="I2259" s="12">
        <v>1.94028294862249</v>
      </c>
      <c r="J2259" s="12">
        <v>2.4921801736563598</v>
      </c>
      <c r="K2259" s="12">
        <v>7.9382195080539599</v>
      </c>
      <c r="L2259" s="12">
        <v>2.25418492970919</v>
      </c>
      <c r="M2259" s="12">
        <v>0.11026870084677599</v>
      </c>
      <c r="N2259" s="12"/>
      <c r="O2259" s="12"/>
    </row>
    <row r="2260" spans="1:15" x14ac:dyDescent="0.3">
      <c r="A2260" s="11" t="str">
        <f t="shared" si="35"/>
        <v>DISTRIBUCION VOLUMEN X CRITERIO (kg ó litros)CavaNORTE-CENTRO</v>
      </c>
      <c r="B2260" s="11" t="s">
        <v>50</v>
      </c>
      <c r="C2260" s="11" t="s">
        <v>85</v>
      </c>
      <c r="D2260" s="11" t="s">
        <v>149</v>
      </c>
      <c r="E2260" s="12">
        <v>10.564551294575001</v>
      </c>
      <c r="F2260" s="12">
        <v>10.166505322819001</v>
      </c>
      <c r="G2260" s="12">
        <v>2.53183167584847</v>
      </c>
      <c r="H2260" s="12">
        <v>5.1360358465095297</v>
      </c>
      <c r="I2260" s="12">
        <v>9.7721748758338993</v>
      </c>
      <c r="J2260" s="12">
        <v>10.202596994006999</v>
      </c>
      <c r="K2260" s="12">
        <v>5.2247083763737301</v>
      </c>
      <c r="L2260" s="12">
        <v>1.10925340297874</v>
      </c>
      <c r="M2260" s="12">
        <v>1.3814274096643</v>
      </c>
      <c r="N2260" s="12"/>
      <c r="O2260" s="12"/>
    </row>
    <row r="2261" spans="1:15" x14ac:dyDescent="0.3">
      <c r="A2261" s="11" t="str">
        <f t="shared" si="35"/>
        <v>DISTRIBUCION VOLUMEN X CRITERIO (kg ó litros)CavaNOROESTE</v>
      </c>
      <c r="B2261" s="11" t="s">
        <v>50</v>
      </c>
      <c r="C2261" s="11" t="s">
        <v>85</v>
      </c>
      <c r="D2261" s="11" t="s">
        <v>150</v>
      </c>
      <c r="E2261" s="12">
        <v>3.0327126972893801</v>
      </c>
      <c r="F2261" s="12">
        <v>5.52919207457255</v>
      </c>
      <c r="G2261" s="12">
        <v>8.1976411076773292</v>
      </c>
      <c r="H2261" s="12">
        <v>2.0612904703975601</v>
      </c>
      <c r="I2261" s="12">
        <v>5.01720530014674</v>
      </c>
      <c r="J2261" s="12">
        <v>4.6634727843150703</v>
      </c>
      <c r="K2261" s="12">
        <v>4.2650277449709399</v>
      </c>
      <c r="L2261" s="12">
        <v>0.19067576026590399</v>
      </c>
      <c r="M2261" s="12">
        <v>0.90570798776355399</v>
      </c>
      <c r="N2261" s="12"/>
      <c r="O2261" s="12"/>
    </row>
    <row r="2262" spans="1:15" x14ac:dyDescent="0.3">
      <c r="A2262" s="11" t="str">
        <f t="shared" si="35"/>
        <v>DISTRIBUCION VOLUMEN X CRITERIO (kg ó litros)Cava&lt;2MIL</v>
      </c>
      <c r="B2262" s="11" t="s">
        <v>50</v>
      </c>
      <c r="C2262" s="11" t="s">
        <v>85</v>
      </c>
      <c r="D2262" s="11" t="s">
        <v>151</v>
      </c>
      <c r="E2262" s="12">
        <v>5.7368816981897401</v>
      </c>
      <c r="F2262" s="12">
        <v>4.9643348758502102</v>
      </c>
      <c r="G2262" s="12">
        <v>9.6281779624896302</v>
      </c>
      <c r="H2262" s="12">
        <v>3.2646011593370101</v>
      </c>
      <c r="I2262" s="12">
        <v>5.1701444661210996</v>
      </c>
      <c r="J2262" s="12">
        <v>2.4218190096577898</v>
      </c>
      <c r="K2262" s="12">
        <v>4.6053729012998197</v>
      </c>
      <c r="L2262" s="12" t="s">
        <v>134</v>
      </c>
      <c r="M2262" s="12">
        <v>2.5442970668357598</v>
      </c>
      <c r="N2262" s="12"/>
      <c r="O2262" s="12"/>
    </row>
    <row r="2263" spans="1:15" x14ac:dyDescent="0.3">
      <c r="A2263" s="11" t="str">
        <f t="shared" si="35"/>
        <v>DISTRIBUCION VOLUMEN X CRITERIO (kg ó litros)Cava2-5MIL</v>
      </c>
      <c r="B2263" s="11" t="s">
        <v>50</v>
      </c>
      <c r="C2263" s="11" t="s">
        <v>85</v>
      </c>
      <c r="D2263" s="11" t="s">
        <v>152</v>
      </c>
      <c r="E2263" s="12">
        <v>1.1011635883764499</v>
      </c>
      <c r="F2263" s="12">
        <v>3.2290787658545699</v>
      </c>
      <c r="G2263" s="12">
        <v>5.1050385631684696</v>
      </c>
      <c r="H2263" s="12">
        <v>5.8343376783811003</v>
      </c>
      <c r="I2263" s="12">
        <v>5.2370303247454002</v>
      </c>
      <c r="J2263" s="12">
        <v>3.7380718234564601</v>
      </c>
      <c r="K2263" s="12">
        <v>1.17074901403757</v>
      </c>
      <c r="L2263" s="12">
        <v>3.1508297293283198</v>
      </c>
      <c r="M2263" s="12">
        <v>2.67317442885094</v>
      </c>
      <c r="N2263" s="12"/>
      <c r="O2263" s="12"/>
    </row>
    <row r="2264" spans="1:15" x14ac:dyDescent="0.3">
      <c r="A2264" s="11" t="str">
        <f t="shared" si="35"/>
        <v>DISTRIBUCION VOLUMEN X CRITERIO (kg ó litros)Cava5-10MIL</v>
      </c>
      <c r="B2264" s="11" t="s">
        <v>50</v>
      </c>
      <c r="C2264" s="11" t="s">
        <v>85</v>
      </c>
      <c r="D2264" s="11" t="s">
        <v>153</v>
      </c>
      <c r="E2264" s="12">
        <v>3.7680251550471402</v>
      </c>
      <c r="F2264" s="12">
        <v>1.8102052979107</v>
      </c>
      <c r="G2264" s="12">
        <v>12.6151404087566</v>
      </c>
      <c r="H2264" s="12">
        <v>6.2770798775344696</v>
      </c>
      <c r="I2264" s="12">
        <v>7.0282501047731802</v>
      </c>
      <c r="J2264" s="12">
        <v>2.99640331141849</v>
      </c>
      <c r="K2264" s="12">
        <v>5.8943118554697804</v>
      </c>
      <c r="L2264" s="12">
        <v>6.5215796087803701</v>
      </c>
      <c r="M2264" s="12">
        <v>4.0340137347373801</v>
      </c>
      <c r="N2264" s="12"/>
      <c r="O2264" s="12"/>
    </row>
    <row r="2265" spans="1:15" x14ac:dyDescent="0.3">
      <c r="A2265" s="11" t="str">
        <f t="shared" si="35"/>
        <v>DISTRIBUCION VOLUMEN X CRITERIO (kg ó litros)Cava10-30MIL</v>
      </c>
      <c r="B2265" s="11" t="s">
        <v>50</v>
      </c>
      <c r="C2265" s="11" t="s">
        <v>85</v>
      </c>
      <c r="D2265" s="11" t="s">
        <v>154</v>
      </c>
      <c r="E2265" s="12">
        <v>8.9087173115417997</v>
      </c>
      <c r="F2265" s="12">
        <v>15.307023170884699</v>
      </c>
      <c r="G2265" s="12">
        <v>8.8904603770241994</v>
      </c>
      <c r="H2265" s="12">
        <v>8.7142612333751703</v>
      </c>
      <c r="I2265" s="12">
        <v>9.0955588856393792</v>
      </c>
      <c r="J2265" s="12">
        <v>15.9288240577515</v>
      </c>
      <c r="K2265" s="12">
        <v>18.864730840161801</v>
      </c>
      <c r="L2265" s="12">
        <v>11.6437955615296</v>
      </c>
      <c r="M2265" s="12">
        <v>13.8809865439313</v>
      </c>
      <c r="N2265" s="12"/>
      <c r="O2265" s="12"/>
    </row>
    <row r="2266" spans="1:15" x14ac:dyDescent="0.3">
      <c r="A2266" s="11" t="str">
        <f t="shared" si="35"/>
        <v>DISTRIBUCION VOLUMEN X CRITERIO (kg ó litros)Cava30-100MIL</v>
      </c>
      <c r="B2266" s="11" t="s">
        <v>50</v>
      </c>
      <c r="C2266" s="11" t="s">
        <v>85</v>
      </c>
      <c r="D2266" s="11" t="s">
        <v>155</v>
      </c>
      <c r="E2266" s="12">
        <v>34.3001406237209</v>
      </c>
      <c r="F2266" s="12">
        <v>27.063582408096199</v>
      </c>
      <c r="G2266" s="12">
        <v>19.878747543703099</v>
      </c>
      <c r="H2266" s="12">
        <v>39.193085873474402</v>
      </c>
      <c r="I2266" s="12">
        <v>37.879400383861203</v>
      </c>
      <c r="J2266" s="12">
        <v>40.7146626981122</v>
      </c>
      <c r="K2266" s="12">
        <v>40.016108415616699</v>
      </c>
      <c r="L2266" s="12">
        <v>28.630519010632</v>
      </c>
      <c r="M2266" s="12">
        <v>47.134828613274102</v>
      </c>
      <c r="N2266" s="12"/>
      <c r="O2266" s="12"/>
    </row>
    <row r="2267" spans="1:15" x14ac:dyDescent="0.3">
      <c r="A2267" s="11" t="str">
        <f t="shared" si="35"/>
        <v>DISTRIBUCION VOLUMEN X CRITERIO (kg ó litros)Cava100-200MIL</v>
      </c>
      <c r="B2267" s="11" t="s">
        <v>50</v>
      </c>
      <c r="C2267" s="11" t="s">
        <v>85</v>
      </c>
      <c r="D2267" s="11" t="s">
        <v>156</v>
      </c>
      <c r="E2267" s="12">
        <v>14.661908217863401</v>
      </c>
      <c r="F2267" s="12">
        <v>5.6510520071679604</v>
      </c>
      <c r="G2267" s="12">
        <v>6.5267729949224096</v>
      </c>
      <c r="H2267" s="12">
        <v>5.0837018472595599</v>
      </c>
      <c r="I2267" s="12">
        <v>8.2478843715751307</v>
      </c>
      <c r="J2267" s="12">
        <v>2.1417603886146099</v>
      </c>
      <c r="K2267" s="12">
        <v>3.6625395843356601</v>
      </c>
      <c r="L2267" s="12">
        <v>1.1311870598982601</v>
      </c>
      <c r="M2267" s="12">
        <v>3.6679691556505301</v>
      </c>
      <c r="N2267" s="12"/>
      <c r="O2267" s="12"/>
    </row>
    <row r="2268" spans="1:15" x14ac:dyDescent="0.3">
      <c r="A2268" s="11" t="str">
        <f t="shared" si="35"/>
        <v>DISTRIBUCION VOLUMEN X CRITERIO (kg ó litros)Cava200-500MIL</v>
      </c>
      <c r="B2268" s="11" t="s">
        <v>50</v>
      </c>
      <c r="C2268" s="11" t="s">
        <v>85</v>
      </c>
      <c r="D2268" s="11" t="s">
        <v>157</v>
      </c>
      <c r="E2268" s="12">
        <v>12.079102425525701</v>
      </c>
      <c r="F2268" s="12">
        <v>15.457549331461401</v>
      </c>
      <c r="G2268" s="12">
        <v>24.6692168447317</v>
      </c>
      <c r="H2268" s="12">
        <v>19.914982640075198</v>
      </c>
      <c r="I2268" s="12">
        <v>11.441246478939</v>
      </c>
      <c r="J2268" s="12">
        <v>12.0583575150836</v>
      </c>
      <c r="K2268" s="12">
        <v>16.7937567214647</v>
      </c>
      <c r="L2268" s="12">
        <v>18.128820929158501</v>
      </c>
      <c r="M2268" s="12">
        <v>11.5924687296594</v>
      </c>
      <c r="N2268" s="12"/>
      <c r="O2268" s="12"/>
    </row>
    <row r="2269" spans="1:15" x14ac:dyDescent="0.3">
      <c r="A2269" s="11" t="str">
        <f t="shared" si="35"/>
        <v>DISTRIBUCION VOLUMEN X CRITERIO (kg ó litros)Cava&gt;500MIL</v>
      </c>
      <c r="B2269" s="11" t="s">
        <v>50</v>
      </c>
      <c r="C2269" s="11" t="s">
        <v>85</v>
      </c>
      <c r="D2269" s="11" t="s">
        <v>158</v>
      </c>
      <c r="E2269" s="12">
        <v>19.444062986222399</v>
      </c>
      <c r="F2269" s="12">
        <v>26.517184205218999</v>
      </c>
      <c r="G2269" s="12">
        <v>12.6864477161661</v>
      </c>
      <c r="H2269" s="12">
        <v>11.7179546226147</v>
      </c>
      <c r="I2269" s="12">
        <v>15.9004505186961</v>
      </c>
      <c r="J2269" s="12">
        <v>20.000070953450798</v>
      </c>
      <c r="K2269" s="12">
        <v>8.9924340906583495</v>
      </c>
      <c r="L2269" s="12">
        <v>30.793256368017499</v>
      </c>
      <c r="M2269" s="12">
        <v>14.4722458883979</v>
      </c>
      <c r="N2269" s="12"/>
      <c r="O2269" s="12"/>
    </row>
    <row r="2270" spans="1:15" x14ac:dyDescent="0.3">
      <c r="A2270" s="11" t="str">
        <f t="shared" si="35"/>
        <v>DISTRIBUCION VOLUMEN X CRITERIO (kg ó litros)CavaDE 15 A 19 AÑOS</v>
      </c>
      <c r="B2270" s="11" t="s">
        <v>50</v>
      </c>
      <c r="C2270" s="11" t="s">
        <v>85</v>
      </c>
      <c r="D2270" s="11" t="s">
        <v>159</v>
      </c>
      <c r="E2270" s="12" t="s">
        <v>134</v>
      </c>
      <c r="F2270" s="12">
        <v>2.7196112258944098</v>
      </c>
      <c r="G2270" s="12" t="s">
        <v>134</v>
      </c>
      <c r="H2270" s="12" t="s">
        <v>134</v>
      </c>
      <c r="I2270" s="12">
        <v>1.6933375745229899</v>
      </c>
      <c r="J2270" s="12" t="s">
        <v>134</v>
      </c>
      <c r="K2270" s="12" t="s">
        <v>134</v>
      </c>
      <c r="L2270" s="12" t="s">
        <v>134</v>
      </c>
      <c r="M2270" s="12" t="s">
        <v>134</v>
      </c>
      <c r="N2270" s="12"/>
      <c r="O2270" s="12"/>
    </row>
    <row r="2271" spans="1:15" x14ac:dyDescent="0.3">
      <c r="A2271" s="11" t="str">
        <f t="shared" si="35"/>
        <v>DISTRIBUCION VOLUMEN X CRITERIO (kg ó litros)CavaDE 20 A 24 AÑOS</v>
      </c>
      <c r="B2271" s="11" t="s">
        <v>50</v>
      </c>
      <c r="C2271" s="11" t="s">
        <v>85</v>
      </c>
      <c r="D2271" s="11" t="s">
        <v>160</v>
      </c>
      <c r="E2271" s="12" t="s">
        <v>134</v>
      </c>
      <c r="F2271" s="12">
        <v>0.93897852135766002</v>
      </c>
      <c r="G2271" s="12" t="s">
        <v>134</v>
      </c>
      <c r="H2271" s="12" t="s">
        <v>134</v>
      </c>
      <c r="I2271" s="12" t="s">
        <v>134</v>
      </c>
      <c r="J2271" s="12">
        <v>3.4605905574356699</v>
      </c>
      <c r="K2271" s="12" t="s">
        <v>134</v>
      </c>
      <c r="L2271" s="12" t="s">
        <v>134</v>
      </c>
      <c r="M2271" s="12">
        <v>2.6755502282557901</v>
      </c>
      <c r="N2271" s="12"/>
      <c r="O2271" s="12"/>
    </row>
    <row r="2272" spans="1:15" x14ac:dyDescent="0.3">
      <c r="A2272" s="11" t="str">
        <f t="shared" si="35"/>
        <v>DISTRIBUCION VOLUMEN X CRITERIO (kg ó litros)CavaDE 25 A 34 AÑOS</v>
      </c>
      <c r="B2272" s="11" t="s">
        <v>50</v>
      </c>
      <c r="C2272" s="11" t="s">
        <v>85</v>
      </c>
      <c r="D2272" s="11" t="s">
        <v>161</v>
      </c>
      <c r="E2272" s="12">
        <v>0.58407800095943496</v>
      </c>
      <c r="F2272" s="12">
        <v>0.566579367504911</v>
      </c>
      <c r="G2272" s="12">
        <v>0.75708453498273498</v>
      </c>
      <c r="H2272" s="12" t="s">
        <v>134</v>
      </c>
      <c r="I2272" s="12" t="s">
        <v>134</v>
      </c>
      <c r="J2272" s="12">
        <v>1.92413545372022</v>
      </c>
      <c r="K2272" s="12" t="s">
        <v>134</v>
      </c>
      <c r="L2272" s="12">
        <v>1.4362092807339599</v>
      </c>
      <c r="M2272" s="12">
        <v>1.58157379563497</v>
      </c>
      <c r="N2272" s="12"/>
      <c r="O2272" s="12"/>
    </row>
    <row r="2273" spans="1:15" x14ac:dyDescent="0.3">
      <c r="A2273" s="11" t="str">
        <f t="shared" si="35"/>
        <v>DISTRIBUCION VOLUMEN X CRITERIO (kg ó litros)CavaDE 35 A 49 AÑOS</v>
      </c>
      <c r="B2273" s="11" t="s">
        <v>50</v>
      </c>
      <c r="C2273" s="11" t="s">
        <v>85</v>
      </c>
      <c r="D2273" s="11" t="s">
        <v>162</v>
      </c>
      <c r="E2273" s="12">
        <v>3.8691153394225601</v>
      </c>
      <c r="F2273" s="12">
        <v>10.048054322890501</v>
      </c>
      <c r="G2273" s="12">
        <v>6.2882034615149003</v>
      </c>
      <c r="H2273" s="12">
        <v>4.44575577233865</v>
      </c>
      <c r="I2273" s="12">
        <v>3.3330454015523401</v>
      </c>
      <c r="J2273" s="12">
        <v>3.1068027865583598</v>
      </c>
      <c r="K2273" s="12">
        <v>5.8628301409535402</v>
      </c>
      <c r="L2273" s="12">
        <v>4.9303727932604398</v>
      </c>
      <c r="M2273" s="12">
        <v>9.7439902834165704</v>
      </c>
      <c r="N2273" s="12"/>
      <c r="O2273" s="12"/>
    </row>
    <row r="2274" spans="1:15" x14ac:dyDescent="0.3">
      <c r="A2274" s="11" t="str">
        <f t="shared" si="35"/>
        <v>DISTRIBUCION VOLUMEN X CRITERIO (kg ó litros)CavaDE 50 A 59 AÑOS</v>
      </c>
      <c r="B2274" s="11" t="s">
        <v>50</v>
      </c>
      <c r="C2274" s="11" t="s">
        <v>85</v>
      </c>
      <c r="D2274" s="11" t="s">
        <v>163</v>
      </c>
      <c r="E2274" s="12">
        <v>16.139165482261799</v>
      </c>
      <c r="F2274" s="12">
        <v>33.389833960531099</v>
      </c>
      <c r="G2274" s="12">
        <v>23.5115830030057</v>
      </c>
      <c r="H2274" s="12">
        <v>22.219229513109699</v>
      </c>
      <c r="I2274" s="12">
        <v>25.219377449843499</v>
      </c>
      <c r="J2274" s="12">
        <v>18.7301970372677</v>
      </c>
      <c r="K2274" s="12">
        <v>23.285438400654101</v>
      </c>
      <c r="L2274" s="12">
        <v>32.323343847510699</v>
      </c>
      <c r="M2274" s="12">
        <v>18.386724776654201</v>
      </c>
      <c r="N2274" s="12"/>
      <c r="O2274" s="12"/>
    </row>
    <row r="2275" spans="1:15" x14ac:dyDescent="0.3">
      <c r="A2275" s="11" t="str">
        <f t="shared" si="35"/>
        <v>DISTRIBUCION VOLUMEN X CRITERIO (kg ó litros)CavaDE 60 A 75 AÑOS</v>
      </c>
      <c r="B2275" s="11" t="s">
        <v>50</v>
      </c>
      <c r="C2275" s="11" t="s">
        <v>85</v>
      </c>
      <c r="D2275" s="11" t="s">
        <v>164</v>
      </c>
      <c r="E2275" s="12">
        <v>79.407623740024405</v>
      </c>
      <c r="F2275" s="12">
        <v>52.336955273048098</v>
      </c>
      <c r="G2275" s="12">
        <v>69.443130757054902</v>
      </c>
      <c r="H2275" s="12">
        <v>73.335029062338094</v>
      </c>
      <c r="I2275" s="12">
        <v>69.754202475638905</v>
      </c>
      <c r="J2275" s="12">
        <v>72.778240991371803</v>
      </c>
      <c r="K2275" s="12">
        <v>70.851722122816994</v>
      </c>
      <c r="L2275" s="12">
        <v>61.310066279330798</v>
      </c>
      <c r="M2275" s="12">
        <v>67.612143011463203</v>
      </c>
      <c r="N2275" s="12"/>
      <c r="O2275" s="12"/>
    </row>
    <row r="2276" spans="1:15" x14ac:dyDescent="0.3">
      <c r="A2276" s="11" t="str">
        <f t="shared" si="35"/>
        <v>DISTRIBUCION VOLUMEN X CRITERIO (kg ó litros)CavaNIVEL ALTO</v>
      </c>
      <c r="B2276" s="11" t="s">
        <v>50</v>
      </c>
      <c r="C2276" s="11" t="s">
        <v>85</v>
      </c>
      <c r="D2276" s="11" t="s">
        <v>165</v>
      </c>
      <c r="E2276" s="12">
        <v>26.222725415314802</v>
      </c>
      <c r="F2276" s="12">
        <v>28.912275252734599</v>
      </c>
      <c r="G2276" s="12">
        <v>21.501205601657201</v>
      </c>
      <c r="H2276" s="12">
        <v>21.5537720061416</v>
      </c>
      <c r="I2276" s="12">
        <v>24.895981951488199</v>
      </c>
      <c r="J2276" s="12">
        <v>20.813487594975602</v>
      </c>
      <c r="K2276" s="12">
        <v>9.6685178953045892</v>
      </c>
      <c r="L2276" s="12">
        <v>13.6763058682945</v>
      </c>
      <c r="M2276" s="12">
        <v>13.177170546404501</v>
      </c>
      <c r="N2276" s="12"/>
      <c r="O2276" s="12"/>
    </row>
    <row r="2277" spans="1:15" x14ac:dyDescent="0.3">
      <c r="A2277" s="11" t="str">
        <f t="shared" si="35"/>
        <v>DISTRIBUCION VOLUMEN X CRITERIO (kg ó litros)CavaNIVEL MEDIO ALTO</v>
      </c>
      <c r="B2277" s="11" t="s">
        <v>50</v>
      </c>
      <c r="C2277" s="11" t="s">
        <v>85</v>
      </c>
      <c r="D2277" s="11" t="s">
        <v>166</v>
      </c>
      <c r="E2277" s="12">
        <v>17.6200175123363</v>
      </c>
      <c r="F2277" s="12">
        <v>12.234883697052499</v>
      </c>
      <c r="G2277" s="12">
        <v>5.7632322819850401</v>
      </c>
      <c r="H2277" s="12">
        <v>11.282470609904699</v>
      </c>
      <c r="I2277" s="12">
        <v>4.8752649845993599</v>
      </c>
      <c r="J2277" s="12">
        <v>8.6693152543010008</v>
      </c>
      <c r="K2277" s="12">
        <v>14.7222083451953</v>
      </c>
      <c r="L2277" s="12">
        <v>21.404232708066399</v>
      </c>
      <c r="M2277" s="12">
        <v>13.8457113170964</v>
      </c>
      <c r="N2277" s="12"/>
      <c r="O2277" s="12"/>
    </row>
    <row r="2278" spans="1:15" x14ac:dyDescent="0.3">
      <c r="A2278" s="11" t="str">
        <f t="shared" si="35"/>
        <v>DISTRIBUCION VOLUMEN X CRITERIO (kg ó litros)CavaNIVEL MEDIO</v>
      </c>
      <c r="B2278" s="11" t="s">
        <v>50</v>
      </c>
      <c r="C2278" s="11" t="s">
        <v>85</v>
      </c>
      <c r="D2278" s="11" t="s">
        <v>167</v>
      </c>
      <c r="E2278" s="12">
        <v>20.7477223440752</v>
      </c>
      <c r="F2278" s="12">
        <v>24.3439383860856</v>
      </c>
      <c r="G2278" s="12">
        <v>25.636408780848399</v>
      </c>
      <c r="H2278" s="12">
        <v>42.959639856213698</v>
      </c>
      <c r="I2278" s="12">
        <v>39.546757560243698</v>
      </c>
      <c r="J2278" s="12">
        <v>35.368580727893502</v>
      </c>
      <c r="K2278" s="12">
        <v>33.7372302195256</v>
      </c>
      <c r="L2278" s="12">
        <v>29.3245845927853</v>
      </c>
      <c r="M2278" s="12">
        <v>32.654981314509797</v>
      </c>
      <c r="N2278" s="12"/>
      <c r="O2278" s="12"/>
    </row>
    <row r="2279" spans="1:15" x14ac:dyDescent="0.3">
      <c r="A2279" s="11" t="str">
        <f t="shared" si="35"/>
        <v>DISTRIBUCION VOLUMEN X CRITERIO (kg ó litros)CavaNIVEL MEDIO BAJO</v>
      </c>
      <c r="B2279" s="11" t="s">
        <v>50</v>
      </c>
      <c r="C2279" s="11" t="s">
        <v>85</v>
      </c>
      <c r="D2279" s="11" t="s">
        <v>168</v>
      </c>
      <c r="E2279" s="12">
        <v>9.7155116030753099</v>
      </c>
      <c r="F2279" s="12">
        <v>13.173240210252199</v>
      </c>
      <c r="G2279" s="12">
        <v>14.178021523761901</v>
      </c>
      <c r="H2279" s="12">
        <v>8.6363321282986192</v>
      </c>
      <c r="I2279" s="12">
        <v>10.897394564432</v>
      </c>
      <c r="J2279" s="12">
        <v>10.9529874299099</v>
      </c>
      <c r="K2279" s="12">
        <v>21.661088979547198</v>
      </c>
      <c r="L2279" s="12">
        <v>11.922118904020801</v>
      </c>
      <c r="M2279" s="12">
        <v>18.8407042337709</v>
      </c>
      <c r="N2279" s="12"/>
      <c r="O2279" s="12"/>
    </row>
    <row r="2280" spans="1:15" x14ac:dyDescent="0.3">
      <c r="A2280" s="11" t="str">
        <f t="shared" si="35"/>
        <v>DISTRIBUCION VOLUMEN X CRITERIO (kg ó litros)CavaNIVEL BAJO</v>
      </c>
      <c r="B2280" s="11" t="s">
        <v>50</v>
      </c>
      <c r="C2280" s="11" t="s">
        <v>85</v>
      </c>
      <c r="D2280" s="11" t="s">
        <v>169</v>
      </c>
      <c r="E2280" s="12">
        <v>25.694016198039201</v>
      </c>
      <c r="F2280" s="12">
        <v>21.3356736343693</v>
      </c>
      <c r="G2280" s="12">
        <v>32.921150755022097</v>
      </c>
      <c r="H2280" s="12">
        <v>15.5677831575999</v>
      </c>
      <c r="I2280" s="12">
        <v>19.7845609686571</v>
      </c>
      <c r="J2280" s="12">
        <v>24.195592004071798</v>
      </c>
      <c r="K2280" s="12">
        <v>20.210955757295999</v>
      </c>
      <c r="L2280" s="12">
        <v>23.6727518231394</v>
      </c>
      <c r="M2280" s="12">
        <v>21.4814123881848</v>
      </c>
      <c r="N2280" s="12"/>
      <c r="O2280" s="12"/>
    </row>
    <row r="2281" spans="1:15" x14ac:dyDescent="0.3">
      <c r="A2281" s="11" t="str">
        <f t="shared" si="35"/>
        <v>DISTRIBUCION VOLUMEN X CRITERIO (kg ó litros)CavaHOMBRE</v>
      </c>
      <c r="B2281" s="11" t="s">
        <v>50</v>
      </c>
      <c r="C2281" s="11" t="s">
        <v>85</v>
      </c>
      <c r="D2281" s="11" t="s">
        <v>170</v>
      </c>
      <c r="E2281" s="12">
        <v>56.409775673980903</v>
      </c>
      <c r="F2281" s="12">
        <v>60.922980352275403</v>
      </c>
      <c r="G2281" s="12">
        <v>47.550777533593198</v>
      </c>
      <c r="H2281" s="12">
        <v>58.719656449428598</v>
      </c>
      <c r="I2281" s="12">
        <v>60.920240024527999</v>
      </c>
      <c r="J2281" s="12">
        <v>56.896388118074597</v>
      </c>
      <c r="K2281" s="12">
        <v>62.520748017046003</v>
      </c>
      <c r="L2281" s="12">
        <v>40.957181232905398</v>
      </c>
      <c r="M2281" s="12">
        <v>56.181178141249802</v>
      </c>
      <c r="N2281" s="12"/>
      <c r="O2281" s="12"/>
    </row>
    <row r="2282" spans="1:15" x14ac:dyDescent="0.3">
      <c r="A2282" s="11" t="str">
        <f t="shared" si="35"/>
        <v>DISTRIBUCION VOLUMEN X CRITERIO (kg ó litros)CavaMUJER</v>
      </c>
      <c r="B2282" s="11" t="s">
        <v>50</v>
      </c>
      <c r="C2282" s="11" t="s">
        <v>85</v>
      </c>
      <c r="D2282" s="11" t="s">
        <v>171</v>
      </c>
      <c r="E2282" s="12">
        <v>43.590217159992299</v>
      </c>
      <c r="F2282" s="12">
        <v>39.077030828218803</v>
      </c>
      <c r="G2282" s="12">
        <v>52.449224188522599</v>
      </c>
      <c r="H2282" s="12">
        <v>41.280361485304397</v>
      </c>
      <c r="I2282" s="12">
        <v>39.079724073753603</v>
      </c>
      <c r="J2282" s="12">
        <v>43.103576986785598</v>
      </c>
      <c r="K2282" s="12">
        <v>37.479247195479502</v>
      </c>
      <c r="L2282" s="12">
        <v>59.042808594271897</v>
      </c>
      <c r="M2282" s="12">
        <v>43.818803495083301</v>
      </c>
      <c r="N2282" s="12"/>
      <c r="O2282" s="12"/>
    </row>
    <row r="2283" spans="1:15" x14ac:dyDescent="0.3">
      <c r="A2283" s="11" t="str">
        <f t="shared" si="35"/>
        <v>DISTRIBUCION VOLUMEN X CRITERIO (kg ó litros)Otr.Bebidas Deri.VinoT.ESPAÑA</v>
      </c>
      <c r="B2283" s="11" t="s">
        <v>50</v>
      </c>
      <c r="C2283" s="11" t="s">
        <v>86</v>
      </c>
      <c r="D2283" s="11" t="s">
        <v>142</v>
      </c>
      <c r="E2283" s="12">
        <v>100</v>
      </c>
      <c r="F2283" s="12">
        <v>100</v>
      </c>
      <c r="G2283" s="12">
        <v>100</v>
      </c>
      <c r="H2283" s="12">
        <v>100</v>
      </c>
      <c r="I2283" s="12">
        <v>100</v>
      </c>
      <c r="J2283" s="12">
        <v>100</v>
      </c>
      <c r="K2283" s="12">
        <v>100</v>
      </c>
      <c r="L2283" s="12">
        <v>100</v>
      </c>
      <c r="M2283" s="12">
        <v>100</v>
      </c>
      <c r="N2283" s="12"/>
      <c r="O2283" s="12"/>
    </row>
    <row r="2284" spans="1:15" x14ac:dyDescent="0.3">
      <c r="A2284" s="11" t="str">
        <f t="shared" si="35"/>
        <v>DISTRIBUCION VOLUMEN X CRITERIO (kg ó litros)Otr.Bebidas Deri.VinoBCN AM</v>
      </c>
      <c r="B2284" s="11" t="s">
        <v>50</v>
      </c>
      <c r="C2284" s="11" t="s">
        <v>86</v>
      </c>
      <c r="D2284" s="11" t="s">
        <v>143</v>
      </c>
      <c r="E2284" s="12">
        <v>4.5169978530837396</v>
      </c>
      <c r="F2284" s="12">
        <v>6.4897435561672401</v>
      </c>
      <c r="G2284" s="12">
        <v>11.324632861950899</v>
      </c>
      <c r="H2284" s="12">
        <v>3.0189286533397102</v>
      </c>
      <c r="I2284" s="12">
        <v>3.4065207089402598</v>
      </c>
      <c r="J2284" s="12">
        <v>3.0987788689425</v>
      </c>
      <c r="K2284" s="12">
        <v>5.05093639253439</v>
      </c>
      <c r="L2284" s="12">
        <v>3.9587707656408102</v>
      </c>
      <c r="M2284" s="12">
        <v>5.4472869118669198</v>
      </c>
      <c r="N2284" s="12"/>
      <c r="O2284" s="12"/>
    </row>
    <row r="2285" spans="1:15" x14ac:dyDescent="0.3">
      <c r="A2285" s="11" t="str">
        <f t="shared" si="35"/>
        <v>DISTRIBUCION VOLUMEN X CRITERIO (kg ó litros)Otr.Bebidas Deri.VinoREST.CAT ARAGON</v>
      </c>
      <c r="B2285" s="11" t="s">
        <v>50</v>
      </c>
      <c r="C2285" s="11" t="s">
        <v>86</v>
      </c>
      <c r="D2285" s="11" t="s">
        <v>144</v>
      </c>
      <c r="E2285" s="12">
        <v>8.1637645187655608</v>
      </c>
      <c r="F2285" s="12">
        <v>11.548331804564899</v>
      </c>
      <c r="G2285" s="12">
        <v>6.7749197195120203</v>
      </c>
      <c r="H2285" s="12">
        <v>6.8349313140542396</v>
      </c>
      <c r="I2285" s="12">
        <v>6.7638978361231601</v>
      </c>
      <c r="J2285" s="12">
        <v>9.3070038510177397</v>
      </c>
      <c r="K2285" s="12">
        <v>8.3616068316962995</v>
      </c>
      <c r="L2285" s="12">
        <v>6.1641330190522696</v>
      </c>
      <c r="M2285" s="12">
        <v>7.0621725429471898</v>
      </c>
      <c r="N2285" s="12"/>
      <c r="O2285" s="12"/>
    </row>
    <row r="2286" spans="1:15" x14ac:dyDescent="0.3">
      <c r="A2286" s="11" t="str">
        <f t="shared" si="35"/>
        <v>DISTRIBUCION VOLUMEN X CRITERIO (kg ó litros)Otr.Bebidas Deri.VinoLEVANTE</v>
      </c>
      <c r="B2286" s="11" t="s">
        <v>50</v>
      </c>
      <c r="C2286" s="11" t="s">
        <v>86</v>
      </c>
      <c r="D2286" s="11" t="s">
        <v>145</v>
      </c>
      <c r="E2286" s="12">
        <v>11.827865103913901</v>
      </c>
      <c r="F2286" s="12">
        <v>11.1257097786635</v>
      </c>
      <c r="G2286" s="12">
        <v>14.471726902721</v>
      </c>
      <c r="H2286" s="12">
        <v>13.769158730854199</v>
      </c>
      <c r="I2286" s="12">
        <v>14.543812988814199</v>
      </c>
      <c r="J2286" s="12">
        <v>19.389569297755799</v>
      </c>
      <c r="K2286" s="12">
        <v>23.603818867414599</v>
      </c>
      <c r="L2286" s="12">
        <v>11.5547579180933</v>
      </c>
      <c r="M2286" s="12">
        <v>13.918412975803999</v>
      </c>
      <c r="N2286" s="12"/>
      <c r="O2286" s="12"/>
    </row>
    <row r="2287" spans="1:15" x14ac:dyDescent="0.3">
      <c r="A2287" s="11" t="str">
        <f t="shared" si="35"/>
        <v>DISTRIBUCION VOLUMEN X CRITERIO (kg ó litros)Otr.Bebidas Deri.VinoANDALUCIA</v>
      </c>
      <c r="B2287" s="11" t="s">
        <v>50</v>
      </c>
      <c r="C2287" s="11" t="s">
        <v>86</v>
      </c>
      <c r="D2287" s="11" t="s">
        <v>146</v>
      </c>
      <c r="E2287" s="12">
        <v>31.96778117673</v>
      </c>
      <c r="F2287" s="12">
        <v>30.905552587036301</v>
      </c>
      <c r="G2287" s="12">
        <v>33.046109604417801</v>
      </c>
      <c r="H2287" s="12">
        <v>38.679579258135803</v>
      </c>
      <c r="I2287" s="12">
        <v>35.1249760391891</v>
      </c>
      <c r="J2287" s="12">
        <v>29.573589115559699</v>
      </c>
      <c r="K2287" s="12">
        <v>29.327880799656299</v>
      </c>
      <c r="L2287" s="12">
        <v>37.072090071187901</v>
      </c>
      <c r="M2287" s="12">
        <v>31.1486039599469</v>
      </c>
      <c r="N2287" s="12"/>
      <c r="O2287" s="12"/>
    </row>
    <row r="2288" spans="1:15" x14ac:dyDescent="0.3">
      <c r="A2288" s="11" t="str">
        <f t="shared" si="35"/>
        <v>DISTRIBUCION VOLUMEN X CRITERIO (kg ó litros)Otr.Bebidas Deri.VinoMDD AM</v>
      </c>
      <c r="B2288" s="11" t="s">
        <v>50</v>
      </c>
      <c r="C2288" s="11" t="s">
        <v>86</v>
      </c>
      <c r="D2288" s="11" t="s">
        <v>147</v>
      </c>
      <c r="E2288" s="12">
        <v>19.3044780167155</v>
      </c>
      <c r="F2288" s="12">
        <v>15.1806205183251</v>
      </c>
      <c r="G2288" s="12">
        <v>10.3838617102447</v>
      </c>
      <c r="H2288" s="12">
        <v>16.3335734887801</v>
      </c>
      <c r="I2288" s="12">
        <v>18.218135852724899</v>
      </c>
      <c r="J2288" s="12">
        <v>13.373663019207401</v>
      </c>
      <c r="K2288" s="12">
        <v>9.8862867656132707</v>
      </c>
      <c r="L2288" s="12">
        <v>17.493110507787701</v>
      </c>
      <c r="M2288" s="12">
        <v>17.4987015691413</v>
      </c>
      <c r="N2288" s="12"/>
      <c r="O2288" s="12"/>
    </row>
    <row r="2289" spans="1:15" x14ac:dyDescent="0.3">
      <c r="A2289" s="11" t="str">
        <f t="shared" si="35"/>
        <v>DISTRIBUCION VOLUMEN X CRITERIO (kg ó litros)Otr.Bebidas Deri.VinoRTO CENTRO</v>
      </c>
      <c r="B2289" s="11" t="s">
        <v>50</v>
      </c>
      <c r="C2289" s="11" t="s">
        <v>86</v>
      </c>
      <c r="D2289" s="11" t="s">
        <v>148</v>
      </c>
      <c r="E2289" s="12">
        <v>9.2808278788214107</v>
      </c>
      <c r="F2289" s="12">
        <v>4.7059817602558098</v>
      </c>
      <c r="G2289" s="12">
        <v>5.4366594058653597</v>
      </c>
      <c r="H2289" s="12">
        <v>7.4815586267123599</v>
      </c>
      <c r="I2289" s="12">
        <v>10.874011480354399</v>
      </c>
      <c r="J2289" s="12">
        <v>7.07269499330007</v>
      </c>
      <c r="K2289" s="12">
        <v>7.2686786382307202</v>
      </c>
      <c r="L2289" s="12">
        <v>10.027380894757201</v>
      </c>
      <c r="M2289" s="12">
        <v>14.1179357410251</v>
      </c>
      <c r="N2289" s="12"/>
      <c r="O2289" s="12"/>
    </row>
    <row r="2290" spans="1:15" x14ac:dyDescent="0.3">
      <c r="A2290" s="11" t="str">
        <f t="shared" si="35"/>
        <v>DISTRIBUCION VOLUMEN X CRITERIO (kg ó litros)Otr.Bebidas Deri.VinoNORTE-CENTRO</v>
      </c>
      <c r="B2290" s="11" t="s">
        <v>50</v>
      </c>
      <c r="C2290" s="11" t="s">
        <v>86</v>
      </c>
      <c r="D2290" s="11" t="s">
        <v>149</v>
      </c>
      <c r="E2290" s="12">
        <v>11.2901896123158</v>
      </c>
      <c r="F2290" s="12">
        <v>15.537164846567199</v>
      </c>
      <c r="G2290" s="12">
        <v>15.8828592328074</v>
      </c>
      <c r="H2290" s="12">
        <v>9.9255785122603193</v>
      </c>
      <c r="I2290" s="12">
        <v>8.2477242896385707</v>
      </c>
      <c r="J2290" s="12">
        <v>16.273476078320002</v>
      </c>
      <c r="K2290" s="12">
        <v>11.552871843045301</v>
      </c>
      <c r="L2290" s="12">
        <v>8.6471207572758395</v>
      </c>
      <c r="M2290" s="12">
        <v>7.7154438415942597</v>
      </c>
      <c r="N2290" s="12"/>
      <c r="O2290" s="12"/>
    </row>
    <row r="2291" spans="1:15" x14ac:dyDescent="0.3">
      <c r="A2291" s="11" t="str">
        <f t="shared" si="35"/>
        <v>DISTRIBUCION VOLUMEN X CRITERIO (kg ó litros)Otr.Bebidas Deri.VinoNOROESTE</v>
      </c>
      <c r="B2291" s="11" t="s">
        <v>50</v>
      </c>
      <c r="C2291" s="11" t="s">
        <v>86</v>
      </c>
      <c r="D2291" s="11" t="s">
        <v>150</v>
      </c>
      <c r="E2291" s="12">
        <v>3.64809868898138</v>
      </c>
      <c r="F2291" s="12">
        <v>4.50688847021621</v>
      </c>
      <c r="G2291" s="12">
        <v>2.6792363489478501</v>
      </c>
      <c r="H2291" s="12">
        <v>3.95668623352105</v>
      </c>
      <c r="I2291" s="12">
        <v>2.8209184813729302</v>
      </c>
      <c r="J2291" s="12">
        <v>1.9112243531748201</v>
      </c>
      <c r="K2291" s="12">
        <v>4.9479174028418704</v>
      </c>
      <c r="L2291" s="12">
        <v>5.0826273800174899</v>
      </c>
      <c r="M2291" s="12">
        <v>3.0914468044184802</v>
      </c>
      <c r="N2291" s="12"/>
      <c r="O2291" s="12"/>
    </row>
    <row r="2292" spans="1:15" x14ac:dyDescent="0.3">
      <c r="A2292" s="11" t="str">
        <f t="shared" si="35"/>
        <v>DISTRIBUCION VOLUMEN X CRITERIO (kg ó litros)Otr.Bebidas Deri.Vino&lt;2MIL</v>
      </c>
      <c r="B2292" s="11" t="s">
        <v>50</v>
      </c>
      <c r="C2292" s="11" t="s">
        <v>86</v>
      </c>
      <c r="D2292" s="11" t="s">
        <v>151</v>
      </c>
      <c r="E2292" s="12">
        <v>3.9601056780238699</v>
      </c>
      <c r="F2292" s="12">
        <v>3.1365899164691302</v>
      </c>
      <c r="G2292" s="12">
        <v>4.0853093104064104</v>
      </c>
      <c r="H2292" s="12">
        <v>5.0204113916170101</v>
      </c>
      <c r="I2292" s="12">
        <v>4.47054581494716</v>
      </c>
      <c r="J2292" s="12">
        <v>4.0926539523518501</v>
      </c>
      <c r="K2292" s="12">
        <v>4.4031081436201802</v>
      </c>
      <c r="L2292" s="12">
        <v>5.1599644874195203</v>
      </c>
      <c r="M2292" s="12">
        <v>7.6251813916593196</v>
      </c>
      <c r="N2292" s="12"/>
      <c r="O2292" s="12"/>
    </row>
    <row r="2293" spans="1:15" x14ac:dyDescent="0.3">
      <c r="A2293" s="11" t="str">
        <f t="shared" si="35"/>
        <v>DISTRIBUCION VOLUMEN X CRITERIO (kg ó litros)Otr.Bebidas Deri.Vino2-5MIL</v>
      </c>
      <c r="B2293" s="11" t="s">
        <v>50</v>
      </c>
      <c r="C2293" s="11" t="s">
        <v>86</v>
      </c>
      <c r="D2293" s="11" t="s">
        <v>152</v>
      </c>
      <c r="E2293" s="12">
        <v>4.9170445025570899</v>
      </c>
      <c r="F2293" s="12">
        <v>4.6518478492796902</v>
      </c>
      <c r="G2293" s="12">
        <v>4.0913476761075298</v>
      </c>
      <c r="H2293" s="12">
        <v>4.0171900094219204</v>
      </c>
      <c r="I2293" s="12">
        <v>4.9288624521351103</v>
      </c>
      <c r="J2293" s="12">
        <v>4.3451936618087803</v>
      </c>
      <c r="K2293" s="12">
        <v>3.6975079274359302</v>
      </c>
      <c r="L2293" s="12">
        <v>2.9406329949043299</v>
      </c>
      <c r="M2293" s="12">
        <v>4.9495320855606897</v>
      </c>
      <c r="N2293" s="12"/>
      <c r="O2293" s="12"/>
    </row>
    <row r="2294" spans="1:15" x14ac:dyDescent="0.3">
      <c r="A2294" s="11" t="str">
        <f t="shared" si="35"/>
        <v>DISTRIBUCION VOLUMEN X CRITERIO (kg ó litros)Otr.Bebidas Deri.Vino5-10MIL</v>
      </c>
      <c r="B2294" s="11" t="s">
        <v>50</v>
      </c>
      <c r="C2294" s="11" t="s">
        <v>86</v>
      </c>
      <c r="D2294" s="11" t="s">
        <v>153</v>
      </c>
      <c r="E2294" s="12">
        <v>7.7621695872976</v>
      </c>
      <c r="F2294" s="12">
        <v>7.1540277077731798</v>
      </c>
      <c r="G2294" s="12">
        <v>7.2578729377660398</v>
      </c>
      <c r="H2294" s="12">
        <v>7.3855146144122301</v>
      </c>
      <c r="I2294" s="12">
        <v>7.98747295371669</v>
      </c>
      <c r="J2294" s="12">
        <v>5.3191731543632201</v>
      </c>
      <c r="K2294" s="12">
        <v>8.3483744089711305</v>
      </c>
      <c r="L2294" s="12">
        <v>7.5108690243864604</v>
      </c>
      <c r="M2294" s="12">
        <v>7.1634859074472104</v>
      </c>
      <c r="N2294" s="12"/>
      <c r="O2294" s="12"/>
    </row>
    <row r="2295" spans="1:15" x14ac:dyDescent="0.3">
      <c r="A2295" s="11" t="str">
        <f t="shared" si="35"/>
        <v>DISTRIBUCION VOLUMEN X CRITERIO (kg ó litros)Otr.Bebidas Deri.Vino10-30MIL</v>
      </c>
      <c r="B2295" s="11" t="s">
        <v>50</v>
      </c>
      <c r="C2295" s="11" t="s">
        <v>86</v>
      </c>
      <c r="D2295" s="11" t="s">
        <v>154</v>
      </c>
      <c r="E2295" s="12">
        <v>15.624696092640001</v>
      </c>
      <c r="F2295" s="12">
        <v>16.313019056350299</v>
      </c>
      <c r="G2295" s="12">
        <v>23.3139057938074</v>
      </c>
      <c r="H2295" s="12">
        <v>18.635757767126002</v>
      </c>
      <c r="I2295" s="12">
        <v>17.5484214061191</v>
      </c>
      <c r="J2295" s="12">
        <v>18.2069319009555</v>
      </c>
      <c r="K2295" s="12">
        <v>17.996590248207401</v>
      </c>
      <c r="L2295" s="12">
        <v>23.637153851202399</v>
      </c>
      <c r="M2295" s="12">
        <v>17.6875850764524</v>
      </c>
      <c r="N2295" s="12"/>
      <c r="O2295" s="12"/>
    </row>
    <row r="2296" spans="1:15" x14ac:dyDescent="0.3">
      <c r="A2296" s="11" t="str">
        <f t="shared" si="35"/>
        <v>DISTRIBUCION VOLUMEN X CRITERIO (kg ó litros)Otr.Bebidas Deri.Vino30-100MIL</v>
      </c>
      <c r="B2296" s="11" t="s">
        <v>50</v>
      </c>
      <c r="C2296" s="11" t="s">
        <v>86</v>
      </c>
      <c r="D2296" s="11" t="s">
        <v>155</v>
      </c>
      <c r="E2296" s="12">
        <v>22.3783241296182</v>
      </c>
      <c r="F2296" s="12">
        <v>25.1808797034024</v>
      </c>
      <c r="G2296" s="12">
        <v>21.707374694700899</v>
      </c>
      <c r="H2296" s="12">
        <v>17.433744571828001</v>
      </c>
      <c r="I2296" s="12">
        <v>21.691110705669601</v>
      </c>
      <c r="J2296" s="12">
        <v>24.4826520662102</v>
      </c>
      <c r="K2296" s="12">
        <v>22.740721735855601</v>
      </c>
      <c r="L2296" s="12">
        <v>19.962147401368501</v>
      </c>
      <c r="M2296" s="12">
        <v>21.644051423357698</v>
      </c>
      <c r="N2296" s="12"/>
      <c r="O2296" s="12"/>
    </row>
    <row r="2297" spans="1:15" x14ac:dyDescent="0.3">
      <c r="A2297" s="11" t="str">
        <f t="shared" si="35"/>
        <v>DISTRIBUCION VOLUMEN X CRITERIO (kg ó litros)Otr.Bebidas Deri.Vino100-200MIL</v>
      </c>
      <c r="B2297" s="11" t="s">
        <v>50</v>
      </c>
      <c r="C2297" s="11" t="s">
        <v>86</v>
      </c>
      <c r="D2297" s="11" t="s">
        <v>156</v>
      </c>
      <c r="E2297" s="12">
        <v>12.4241174075666</v>
      </c>
      <c r="F2297" s="12">
        <v>13.396522207200499</v>
      </c>
      <c r="G2297" s="12">
        <v>12.373434648163901</v>
      </c>
      <c r="H2297" s="12">
        <v>13.2039058934841</v>
      </c>
      <c r="I2297" s="12">
        <v>14.6481105476538</v>
      </c>
      <c r="J2297" s="12">
        <v>13.451556726165901</v>
      </c>
      <c r="K2297" s="12">
        <v>10.473028024481099</v>
      </c>
      <c r="L2297" s="12">
        <v>12.191385634290601</v>
      </c>
      <c r="M2297" s="12">
        <v>11.9071078164406</v>
      </c>
      <c r="N2297" s="12"/>
      <c r="O2297" s="12"/>
    </row>
    <row r="2298" spans="1:15" x14ac:dyDescent="0.3">
      <c r="A2298" s="11" t="str">
        <f t="shared" si="35"/>
        <v>DISTRIBUCION VOLUMEN X CRITERIO (kg ó litros)Otr.Bebidas Deri.Vino200-500MIL</v>
      </c>
      <c r="B2298" s="11" t="s">
        <v>50</v>
      </c>
      <c r="C2298" s="11" t="s">
        <v>86</v>
      </c>
      <c r="D2298" s="11" t="s">
        <v>157</v>
      </c>
      <c r="E2298" s="12">
        <v>12.3430758789463</v>
      </c>
      <c r="F2298" s="12">
        <v>13.422012839328501</v>
      </c>
      <c r="G2298" s="12">
        <v>13.4134352664212</v>
      </c>
      <c r="H2298" s="12">
        <v>14.5850303591687</v>
      </c>
      <c r="I2298" s="12">
        <v>10.655729889486301</v>
      </c>
      <c r="J2298" s="12">
        <v>15.1693239464241</v>
      </c>
      <c r="K2298" s="12">
        <v>16.516324341549399</v>
      </c>
      <c r="L2298" s="12">
        <v>11.9584978038204</v>
      </c>
      <c r="M2298" s="12">
        <v>13.068349059906099</v>
      </c>
      <c r="N2298" s="12"/>
      <c r="O2298" s="12"/>
    </row>
    <row r="2299" spans="1:15" x14ac:dyDescent="0.3">
      <c r="A2299" s="11" t="str">
        <f t="shared" si="35"/>
        <v>DISTRIBUCION VOLUMEN X CRITERIO (kg ó litros)Otr.Bebidas Deri.Vino&gt;500MIL</v>
      </c>
      <c r="B2299" s="11" t="s">
        <v>50</v>
      </c>
      <c r="C2299" s="11" t="s">
        <v>86</v>
      </c>
      <c r="D2299" s="11" t="s">
        <v>158</v>
      </c>
      <c r="E2299" s="12">
        <v>20.5904681083891</v>
      </c>
      <c r="F2299" s="12">
        <v>16.7450941511627</v>
      </c>
      <c r="G2299" s="12">
        <v>13.7573249170255</v>
      </c>
      <c r="H2299" s="12">
        <v>19.7184365160645</v>
      </c>
      <c r="I2299" s="12">
        <v>18.0697398538417</v>
      </c>
      <c r="J2299" s="12">
        <v>14.9325131230887</v>
      </c>
      <c r="K2299" s="12">
        <v>15.824339637202799</v>
      </c>
      <c r="L2299" s="12">
        <v>16.6393436365958</v>
      </c>
      <c r="M2299" s="12">
        <v>15.954716156219201</v>
      </c>
      <c r="N2299" s="12"/>
      <c r="O2299" s="12"/>
    </row>
    <row r="2300" spans="1:15" x14ac:dyDescent="0.3">
      <c r="A2300" s="11" t="str">
        <f t="shared" si="35"/>
        <v>DISTRIBUCION VOLUMEN X CRITERIO (kg ó litros)Otr.Bebidas Deri.VinoDE 15 A 19 AÑOS</v>
      </c>
      <c r="B2300" s="11" t="s">
        <v>50</v>
      </c>
      <c r="C2300" s="11" t="s">
        <v>86</v>
      </c>
      <c r="D2300" s="11" t="s">
        <v>159</v>
      </c>
      <c r="E2300" s="12">
        <v>0.50256421712117005</v>
      </c>
      <c r="F2300" s="12">
        <v>1.97508967140183</v>
      </c>
      <c r="G2300" s="12">
        <v>5.0806507513590002</v>
      </c>
      <c r="H2300" s="12">
        <v>2.62431361264969</v>
      </c>
      <c r="I2300" s="12">
        <v>1.9322464337520699</v>
      </c>
      <c r="J2300" s="12">
        <v>0.622772082179326</v>
      </c>
      <c r="K2300" s="12" t="s">
        <v>134</v>
      </c>
      <c r="L2300" s="12">
        <v>0.152107278114649</v>
      </c>
      <c r="M2300" s="12">
        <v>0.13927942249061401</v>
      </c>
      <c r="N2300" s="12"/>
      <c r="O2300" s="12"/>
    </row>
    <row r="2301" spans="1:15" x14ac:dyDescent="0.3">
      <c r="A2301" s="11" t="str">
        <f t="shared" si="35"/>
        <v>DISTRIBUCION VOLUMEN X CRITERIO (kg ó litros)Otr.Bebidas Deri.VinoDE 20 A 24 AÑOS</v>
      </c>
      <c r="B2301" s="11" t="s">
        <v>50</v>
      </c>
      <c r="C2301" s="11" t="s">
        <v>86</v>
      </c>
      <c r="D2301" s="11" t="s">
        <v>160</v>
      </c>
      <c r="E2301" s="12">
        <v>3.8209932118088599</v>
      </c>
      <c r="F2301" s="12">
        <v>3.8901455475165001</v>
      </c>
      <c r="G2301" s="12">
        <v>6.3360108146522496</v>
      </c>
      <c r="H2301" s="12">
        <v>4.3065077506755802</v>
      </c>
      <c r="I2301" s="12">
        <v>3.15253898230227</v>
      </c>
      <c r="J2301" s="12">
        <v>5.7058482990363997</v>
      </c>
      <c r="K2301" s="12">
        <v>6.2807074655347996</v>
      </c>
      <c r="L2301" s="12">
        <v>7.3082174666918904</v>
      </c>
      <c r="M2301" s="12">
        <v>4.1022332047610801</v>
      </c>
      <c r="N2301" s="12"/>
      <c r="O2301" s="12"/>
    </row>
    <row r="2302" spans="1:15" x14ac:dyDescent="0.3">
      <c r="A2302" s="11" t="str">
        <f t="shared" si="35"/>
        <v>DISTRIBUCION VOLUMEN X CRITERIO (kg ó litros)Otr.Bebidas Deri.VinoDE 25 A 34 AÑOS</v>
      </c>
      <c r="B2302" s="11" t="s">
        <v>50</v>
      </c>
      <c r="C2302" s="11" t="s">
        <v>86</v>
      </c>
      <c r="D2302" s="11" t="s">
        <v>161</v>
      </c>
      <c r="E2302" s="12">
        <v>8.8571315291555006</v>
      </c>
      <c r="F2302" s="12">
        <v>5.9662278192747102</v>
      </c>
      <c r="G2302" s="12">
        <v>7.8160811656464499</v>
      </c>
      <c r="H2302" s="12">
        <v>6.7557848156736</v>
      </c>
      <c r="I2302" s="12">
        <v>5.6534058185206</v>
      </c>
      <c r="J2302" s="12">
        <v>5.4465882782966002</v>
      </c>
      <c r="K2302" s="12">
        <v>5.8273103505800901</v>
      </c>
      <c r="L2302" s="12">
        <v>8.48261410555914</v>
      </c>
      <c r="M2302" s="12">
        <v>7.2650734563551698</v>
      </c>
      <c r="N2302" s="12"/>
      <c r="O2302" s="12"/>
    </row>
    <row r="2303" spans="1:15" x14ac:dyDescent="0.3">
      <c r="A2303" s="11" t="str">
        <f t="shared" si="35"/>
        <v>DISTRIBUCION VOLUMEN X CRITERIO (kg ó litros)Otr.Bebidas Deri.VinoDE 35 A 49 AÑOS</v>
      </c>
      <c r="B2303" s="11" t="s">
        <v>50</v>
      </c>
      <c r="C2303" s="11" t="s">
        <v>86</v>
      </c>
      <c r="D2303" s="11" t="s">
        <v>162</v>
      </c>
      <c r="E2303" s="12">
        <v>23.785013082721999</v>
      </c>
      <c r="F2303" s="12">
        <v>24.366189205403799</v>
      </c>
      <c r="G2303" s="12">
        <v>16.818502323073499</v>
      </c>
      <c r="H2303" s="12">
        <v>22.490240970321999</v>
      </c>
      <c r="I2303" s="12">
        <v>20.3834852927518</v>
      </c>
      <c r="J2303" s="12">
        <v>18.103182725038799</v>
      </c>
      <c r="K2303" s="12">
        <v>20.5118945355531</v>
      </c>
      <c r="L2303" s="12">
        <v>20.8814855298777</v>
      </c>
      <c r="M2303" s="12">
        <v>20.006474764836501</v>
      </c>
      <c r="N2303" s="12"/>
      <c r="O2303" s="12"/>
    </row>
    <row r="2304" spans="1:15" x14ac:dyDescent="0.3">
      <c r="A2304" s="11" t="str">
        <f t="shared" si="35"/>
        <v>DISTRIBUCION VOLUMEN X CRITERIO (kg ó litros)Otr.Bebidas Deri.VinoDE 50 A 59 AÑOS</v>
      </c>
      <c r="B2304" s="11" t="s">
        <v>50</v>
      </c>
      <c r="C2304" s="11" t="s">
        <v>86</v>
      </c>
      <c r="D2304" s="11" t="s">
        <v>163</v>
      </c>
      <c r="E2304" s="12">
        <v>30.076665556957099</v>
      </c>
      <c r="F2304" s="12">
        <v>23.576299515720901</v>
      </c>
      <c r="G2304" s="12">
        <v>24.727896497606999</v>
      </c>
      <c r="H2304" s="12">
        <v>31.485349952105899</v>
      </c>
      <c r="I2304" s="12">
        <v>32.851509234230598</v>
      </c>
      <c r="J2304" s="12">
        <v>29.075197467055801</v>
      </c>
      <c r="K2304" s="12">
        <v>27.115805983786199</v>
      </c>
      <c r="L2304" s="12">
        <v>27.436711265401701</v>
      </c>
      <c r="M2304" s="12">
        <v>30.230719464110098</v>
      </c>
      <c r="N2304" s="12"/>
      <c r="O2304" s="12"/>
    </row>
    <row r="2305" spans="1:15" x14ac:dyDescent="0.3">
      <c r="A2305" s="11" t="str">
        <f t="shared" si="35"/>
        <v>DISTRIBUCION VOLUMEN X CRITERIO (kg ó litros)Otr.Bebidas Deri.VinoDE 60 A 75 AÑOS</v>
      </c>
      <c r="B2305" s="11" t="s">
        <v>50</v>
      </c>
      <c r="C2305" s="11" t="s">
        <v>86</v>
      </c>
      <c r="D2305" s="11" t="s">
        <v>164</v>
      </c>
      <c r="E2305" s="12">
        <v>32.957638339857802</v>
      </c>
      <c r="F2305" s="12">
        <v>40.2260425901841</v>
      </c>
      <c r="G2305" s="12">
        <v>39.220861849910598</v>
      </c>
      <c r="H2305" s="12">
        <v>32.337786124661001</v>
      </c>
      <c r="I2305" s="12">
        <v>36.026805894159899</v>
      </c>
      <c r="J2305" s="12">
        <v>41.046415628374</v>
      </c>
      <c r="K2305" s="12">
        <v>40.264276621663697</v>
      </c>
      <c r="L2305" s="12">
        <v>35.738855368643698</v>
      </c>
      <c r="M2305" s="12">
        <v>38.256220868095497</v>
      </c>
      <c r="N2305" s="12"/>
      <c r="O2305" s="12"/>
    </row>
    <row r="2306" spans="1:15" x14ac:dyDescent="0.3">
      <c r="A2306" s="11" t="str">
        <f t="shared" si="35"/>
        <v>DISTRIBUCION VOLUMEN X CRITERIO (kg ó litros)Otr.Bebidas Deri.VinoNIVEL ALTO</v>
      </c>
      <c r="B2306" s="11" t="s">
        <v>50</v>
      </c>
      <c r="C2306" s="11" t="s">
        <v>86</v>
      </c>
      <c r="D2306" s="11" t="s">
        <v>165</v>
      </c>
      <c r="E2306" s="12">
        <v>26.130352393100999</v>
      </c>
      <c r="F2306" s="12">
        <v>28.0634463348084</v>
      </c>
      <c r="G2306" s="12">
        <v>21.572356127558699</v>
      </c>
      <c r="H2306" s="12">
        <v>22.2630827147294</v>
      </c>
      <c r="I2306" s="12">
        <v>27.3467977484896</v>
      </c>
      <c r="J2306" s="12">
        <v>22.897995311217102</v>
      </c>
      <c r="K2306" s="12">
        <v>20.941512122293801</v>
      </c>
      <c r="L2306" s="12">
        <v>25.964938844971201</v>
      </c>
      <c r="M2306" s="12">
        <v>22.8844931446123</v>
      </c>
      <c r="N2306" s="12"/>
      <c r="O2306" s="12"/>
    </row>
    <row r="2307" spans="1:15" x14ac:dyDescent="0.3">
      <c r="A2307" s="11" t="str">
        <f t="shared" si="35"/>
        <v>DISTRIBUCION VOLUMEN X CRITERIO (kg ó litros)Otr.Bebidas Deri.VinoNIVEL MEDIO ALTO</v>
      </c>
      <c r="B2307" s="11" t="s">
        <v>50</v>
      </c>
      <c r="C2307" s="11" t="s">
        <v>86</v>
      </c>
      <c r="D2307" s="11" t="s">
        <v>166</v>
      </c>
      <c r="E2307" s="12">
        <v>16.620117990653299</v>
      </c>
      <c r="F2307" s="12">
        <v>12.215292707467199</v>
      </c>
      <c r="G2307" s="12">
        <v>18.291732408916801</v>
      </c>
      <c r="H2307" s="12">
        <v>16.149098544170499</v>
      </c>
      <c r="I2307" s="12">
        <v>14.945145545027099</v>
      </c>
      <c r="J2307" s="12">
        <v>9.8843304141829993</v>
      </c>
      <c r="K2307" s="12">
        <v>13.432671995668001</v>
      </c>
      <c r="L2307" s="12">
        <v>13.183109925522899</v>
      </c>
      <c r="M2307" s="12">
        <v>16.092321450653799</v>
      </c>
      <c r="N2307" s="12"/>
      <c r="O2307" s="12"/>
    </row>
    <row r="2308" spans="1:15" x14ac:dyDescent="0.3">
      <c r="A2308" s="11" t="str">
        <f t="shared" ref="A2308:A2371" si="36">B2308&amp;C2308&amp;D2308</f>
        <v>DISTRIBUCION VOLUMEN X CRITERIO (kg ó litros)Otr.Bebidas Deri.VinoNIVEL MEDIO</v>
      </c>
      <c r="B2308" s="11" t="s">
        <v>50</v>
      </c>
      <c r="C2308" s="11" t="s">
        <v>86</v>
      </c>
      <c r="D2308" s="11" t="s">
        <v>167</v>
      </c>
      <c r="E2308" s="12">
        <v>21.433800741956802</v>
      </c>
      <c r="F2308" s="12">
        <v>25.9688049207791</v>
      </c>
      <c r="G2308" s="12">
        <v>26.168092140870701</v>
      </c>
      <c r="H2308" s="12">
        <v>21.942065008096201</v>
      </c>
      <c r="I2308" s="12">
        <v>19.828443441584199</v>
      </c>
      <c r="J2308" s="12">
        <v>21.907330186423899</v>
      </c>
      <c r="K2308" s="12">
        <v>24.358255513563101</v>
      </c>
      <c r="L2308" s="12">
        <v>19.300236734736899</v>
      </c>
      <c r="M2308" s="12">
        <v>19.353829636277101</v>
      </c>
      <c r="N2308" s="12"/>
      <c r="O2308" s="12"/>
    </row>
    <row r="2309" spans="1:15" x14ac:dyDescent="0.3">
      <c r="A2309" s="11" t="str">
        <f t="shared" si="36"/>
        <v>DISTRIBUCION VOLUMEN X CRITERIO (kg ó litros)Otr.Bebidas Deri.VinoNIVEL MEDIO BAJO</v>
      </c>
      <c r="B2309" s="11" t="s">
        <v>50</v>
      </c>
      <c r="C2309" s="11" t="s">
        <v>86</v>
      </c>
      <c r="D2309" s="11" t="s">
        <v>168</v>
      </c>
      <c r="E2309" s="12">
        <v>17.156191893330899</v>
      </c>
      <c r="F2309" s="12">
        <v>16.7163265199449</v>
      </c>
      <c r="G2309" s="12">
        <v>16.947476451588798</v>
      </c>
      <c r="H2309" s="12">
        <v>19.147686013028899</v>
      </c>
      <c r="I2309" s="12">
        <v>17.1239322140217</v>
      </c>
      <c r="J2309" s="12">
        <v>22.761135293681999</v>
      </c>
      <c r="K2309" s="12">
        <v>17.989819791623798</v>
      </c>
      <c r="L2309" s="12">
        <v>17.510672376265799</v>
      </c>
      <c r="M2309" s="12">
        <v>18.4333451977881</v>
      </c>
      <c r="N2309" s="12"/>
      <c r="O2309" s="12"/>
    </row>
    <row r="2310" spans="1:15" x14ac:dyDescent="0.3">
      <c r="A2310" s="11" t="str">
        <f t="shared" si="36"/>
        <v>DISTRIBUCION VOLUMEN X CRITERIO (kg ó litros)Otr.Bebidas Deri.VinoNIVEL BAJO</v>
      </c>
      <c r="B2310" s="11" t="s">
        <v>50</v>
      </c>
      <c r="C2310" s="11" t="s">
        <v>86</v>
      </c>
      <c r="D2310" s="11" t="s">
        <v>169</v>
      </c>
      <c r="E2310" s="12">
        <v>18.6595411190054</v>
      </c>
      <c r="F2310" s="12">
        <v>17.0361254777036</v>
      </c>
      <c r="G2310" s="12">
        <v>17.0203489175484</v>
      </c>
      <c r="H2310" s="12">
        <v>20.498054424089101</v>
      </c>
      <c r="I2310" s="12">
        <v>20.7556730723017</v>
      </c>
      <c r="J2310" s="12">
        <v>22.549212245996799</v>
      </c>
      <c r="K2310" s="12">
        <v>23.277733479831799</v>
      </c>
      <c r="L2310" s="12">
        <v>24.041038348210002</v>
      </c>
      <c r="M2310" s="12">
        <v>23.2360146547359</v>
      </c>
      <c r="N2310" s="12"/>
      <c r="O2310" s="12"/>
    </row>
    <row r="2311" spans="1:15" x14ac:dyDescent="0.3">
      <c r="A2311" s="11" t="str">
        <f t="shared" si="36"/>
        <v>DISTRIBUCION VOLUMEN X CRITERIO (kg ó litros)Otr.Bebidas Deri.VinoHOMBRE</v>
      </c>
      <c r="B2311" s="11" t="s">
        <v>50</v>
      </c>
      <c r="C2311" s="11" t="s">
        <v>86</v>
      </c>
      <c r="D2311" s="11" t="s">
        <v>170</v>
      </c>
      <c r="E2311" s="12">
        <v>48.561474871083803</v>
      </c>
      <c r="F2311" s="12">
        <v>48.5767241482136</v>
      </c>
      <c r="G2311" s="12">
        <v>49.028719552962102</v>
      </c>
      <c r="H2311" s="12">
        <v>48.341593113885203</v>
      </c>
      <c r="I2311" s="12">
        <v>48.3242218422685</v>
      </c>
      <c r="J2311" s="12">
        <v>52.379643373612602</v>
      </c>
      <c r="K2311" s="12">
        <v>47.9139885107978</v>
      </c>
      <c r="L2311" s="12">
        <v>49.316886920986597</v>
      </c>
      <c r="M2311" s="12">
        <v>51.985384125835502</v>
      </c>
      <c r="N2311" s="12"/>
      <c r="O2311" s="12"/>
    </row>
    <row r="2312" spans="1:15" x14ac:dyDescent="0.3">
      <c r="A2312" s="11" t="str">
        <f t="shared" si="36"/>
        <v>DISTRIBUCION VOLUMEN X CRITERIO (kg ó litros)Otr.Bebidas Deri.VinoMUJER</v>
      </c>
      <c r="B2312" s="11" t="s">
        <v>50</v>
      </c>
      <c r="C2312" s="11" t="s">
        <v>86</v>
      </c>
      <c r="D2312" s="11" t="s">
        <v>171</v>
      </c>
      <c r="E2312" s="12">
        <v>51.438526648069697</v>
      </c>
      <c r="F2312" s="12">
        <v>51.423278148124801</v>
      </c>
      <c r="G2312" s="12">
        <v>50.971280614506099</v>
      </c>
      <c r="H2312" s="12">
        <v>51.658405653677796</v>
      </c>
      <c r="I2312" s="12">
        <v>51.675774822161799</v>
      </c>
      <c r="J2312" s="12">
        <v>47.620356120864301</v>
      </c>
      <c r="K2312" s="12">
        <v>52.086010734519199</v>
      </c>
      <c r="L2312" s="12">
        <v>50.6831149317374</v>
      </c>
      <c r="M2312" s="12">
        <v>48.014619800346203</v>
      </c>
      <c r="N2312" s="12"/>
      <c r="O2312" s="12"/>
    </row>
    <row r="2313" spans="1:15" x14ac:dyDescent="0.3">
      <c r="A2313" s="11" t="str">
        <f t="shared" si="36"/>
        <v>DISTRIBUCION VOLUMEN X CRITERIO (kg ó litros)Tinto de VeranoT.ESPAÑA</v>
      </c>
      <c r="B2313" s="11" t="s">
        <v>50</v>
      </c>
      <c r="C2313" s="11" t="s">
        <v>87</v>
      </c>
      <c r="D2313" s="11" t="s">
        <v>142</v>
      </c>
      <c r="E2313" s="12">
        <v>100</v>
      </c>
      <c r="F2313" s="12">
        <v>100</v>
      </c>
      <c r="G2313" s="12">
        <v>100</v>
      </c>
      <c r="H2313" s="12">
        <v>100</v>
      </c>
      <c r="I2313" s="12">
        <v>100</v>
      </c>
      <c r="J2313" s="12">
        <v>100</v>
      </c>
      <c r="K2313" s="12">
        <v>100</v>
      </c>
      <c r="L2313" s="12">
        <v>100</v>
      </c>
      <c r="M2313" s="12">
        <v>100</v>
      </c>
      <c r="N2313" s="12"/>
      <c r="O2313" s="12"/>
    </row>
    <row r="2314" spans="1:15" x14ac:dyDescent="0.3">
      <c r="A2314" s="11" t="str">
        <f t="shared" si="36"/>
        <v>DISTRIBUCION VOLUMEN X CRITERIO (kg ó litros)Tinto de VeranoBCN AM</v>
      </c>
      <c r="B2314" s="11" t="s">
        <v>50</v>
      </c>
      <c r="C2314" s="11" t="s">
        <v>87</v>
      </c>
      <c r="D2314" s="11" t="s">
        <v>143</v>
      </c>
      <c r="E2314" s="12">
        <v>1.4614307170344401</v>
      </c>
      <c r="F2314" s="12">
        <v>0.940166658327654</v>
      </c>
      <c r="G2314" s="12">
        <v>2.8157310020134898</v>
      </c>
      <c r="H2314" s="12">
        <v>0.87225384069086598</v>
      </c>
      <c r="I2314" s="12">
        <v>1.93253106591049</v>
      </c>
      <c r="J2314" s="12">
        <v>1.2255549227057601</v>
      </c>
      <c r="K2314" s="12">
        <v>2.3874651828878299</v>
      </c>
      <c r="L2314" s="12">
        <v>2.4646266350134201</v>
      </c>
      <c r="M2314" s="12">
        <v>3.9881413525497602</v>
      </c>
      <c r="N2314" s="12"/>
      <c r="O2314" s="12"/>
    </row>
    <row r="2315" spans="1:15" x14ac:dyDescent="0.3">
      <c r="A2315" s="11" t="str">
        <f t="shared" si="36"/>
        <v>DISTRIBUCION VOLUMEN X CRITERIO (kg ó litros)Tinto de VeranoREST.CAT ARAGON</v>
      </c>
      <c r="B2315" s="11" t="s">
        <v>50</v>
      </c>
      <c r="C2315" s="11" t="s">
        <v>87</v>
      </c>
      <c r="D2315" s="11" t="s">
        <v>144</v>
      </c>
      <c r="E2315" s="12">
        <v>5.4891901227296103</v>
      </c>
      <c r="F2315" s="12">
        <v>5.1026034670062499</v>
      </c>
      <c r="G2315" s="12">
        <v>3.84274790194663</v>
      </c>
      <c r="H2315" s="12">
        <v>3.0507113074639598</v>
      </c>
      <c r="I2315" s="12">
        <v>4.64834119707578</v>
      </c>
      <c r="J2315" s="12">
        <v>1.52294714868328</v>
      </c>
      <c r="K2315" s="12">
        <v>3.0655252347753001</v>
      </c>
      <c r="L2315" s="12">
        <v>2.8280084502129301</v>
      </c>
      <c r="M2315" s="12">
        <v>3.85704086441649</v>
      </c>
      <c r="N2315" s="12"/>
      <c r="O2315" s="12"/>
    </row>
    <row r="2316" spans="1:15" x14ac:dyDescent="0.3">
      <c r="A2316" s="11" t="str">
        <f t="shared" si="36"/>
        <v>DISTRIBUCION VOLUMEN X CRITERIO (kg ó litros)Tinto de VeranoLEVANTE</v>
      </c>
      <c r="B2316" s="11" t="s">
        <v>50</v>
      </c>
      <c r="C2316" s="11" t="s">
        <v>87</v>
      </c>
      <c r="D2316" s="11" t="s">
        <v>145</v>
      </c>
      <c r="E2316" s="12">
        <v>11.981874750146901</v>
      </c>
      <c r="F2316" s="12">
        <v>12.353407871100099</v>
      </c>
      <c r="G2316" s="12">
        <v>12.3302695458469</v>
      </c>
      <c r="H2316" s="12">
        <v>12.416263329768601</v>
      </c>
      <c r="I2316" s="12">
        <v>12.3944686169514</v>
      </c>
      <c r="J2316" s="12">
        <v>14.709129022551499</v>
      </c>
      <c r="K2316" s="12">
        <v>20.422189817564298</v>
      </c>
      <c r="L2316" s="12">
        <v>13.140126420563799</v>
      </c>
      <c r="M2316" s="12">
        <v>12.5354356657742</v>
      </c>
      <c r="N2316" s="12"/>
      <c r="O2316" s="12"/>
    </row>
    <row r="2317" spans="1:15" x14ac:dyDescent="0.3">
      <c r="A2317" s="11" t="str">
        <f t="shared" si="36"/>
        <v>DISTRIBUCION VOLUMEN X CRITERIO (kg ó litros)Tinto de VeranoANDALUCIA</v>
      </c>
      <c r="B2317" s="11" t="s">
        <v>50</v>
      </c>
      <c r="C2317" s="11" t="s">
        <v>87</v>
      </c>
      <c r="D2317" s="11" t="s">
        <v>146</v>
      </c>
      <c r="E2317" s="12">
        <v>39.206956588965802</v>
      </c>
      <c r="F2317" s="12">
        <v>42.119886775038097</v>
      </c>
      <c r="G2317" s="12">
        <v>47.875644467640299</v>
      </c>
      <c r="H2317" s="12">
        <v>44.670879842351802</v>
      </c>
      <c r="I2317" s="12">
        <v>40.5858323447614</v>
      </c>
      <c r="J2317" s="12">
        <v>43.089809894308097</v>
      </c>
      <c r="K2317" s="12">
        <v>45.607792475675303</v>
      </c>
      <c r="L2317" s="12">
        <v>42.057215636008998</v>
      </c>
      <c r="M2317" s="12">
        <v>37.454305468503001</v>
      </c>
      <c r="N2317" s="12"/>
      <c r="O2317" s="12"/>
    </row>
    <row r="2318" spans="1:15" x14ac:dyDescent="0.3">
      <c r="A2318" s="11" t="str">
        <f t="shared" si="36"/>
        <v>DISTRIBUCION VOLUMEN X CRITERIO (kg ó litros)Tinto de VeranoMDD AM</v>
      </c>
      <c r="B2318" s="11" t="s">
        <v>50</v>
      </c>
      <c r="C2318" s="11" t="s">
        <v>87</v>
      </c>
      <c r="D2318" s="11" t="s">
        <v>147</v>
      </c>
      <c r="E2318" s="12">
        <v>23.117831252475298</v>
      </c>
      <c r="F2318" s="12">
        <v>18.807247007988401</v>
      </c>
      <c r="G2318" s="12">
        <v>13.886797408362</v>
      </c>
      <c r="H2318" s="12">
        <v>21.0099689553407</v>
      </c>
      <c r="I2318" s="12">
        <v>21.139949834201101</v>
      </c>
      <c r="J2318" s="12">
        <v>17.382387551247401</v>
      </c>
      <c r="K2318" s="12">
        <v>13.170134582110499</v>
      </c>
      <c r="L2318" s="12">
        <v>20.565352402249399</v>
      </c>
      <c r="M2318" s="12">
        <v>20.0280050861146</v>
      </c>
      <c r="N2318" s="12"/>
      <c r="O2318" s="12"/>
    </row>
    <row r="2319" spans="1:15" x14ac:dyDescent="0.3">
      <c r="A2319" s="11" t="str">
        <f t="shared" si="36"/>
        <v>DISTRIBUCION VOLUMEN X CRITERIO (kg ó litros)Tinto de VeranoRTO CENTRO</v>
      </c>
      <c r="B2319" s="11" t="s">
        <v>50</v>
      </c>
      <c r="C2319" s="11" t="s">
        <v>87</v>
      </c>
      <c r="D2319" s="11" t="s">
        <v>148</v>
      </c>
      <c r="E2319" s="12">
        <v>9.7473876054347599</v>
      </c>
      <c r="F2319" s="12">
        <v>4.3037380697994596</v>
      </c>
      <c r="G2319" s="12">
        <v>5.1038323263204397</v>
      </c>
      <c r="H2319" s="12">
        <v>8.3327111824835693</v>
      </c>
      <c r="I2319" s="12">
        <v>11.609676377232899</v>
      </c>
      <c r="J2319" s="12">
        <v>7.4822401226176396</v>
      </c>
      <c r="K2319" s="12">
        <v>9.4994239681966306</v>
      </c>
      <c r="L2319" s="12">
        <v>12.151893342945</v>
      </c>
      <c r="M2319" s="12">
        <v>16.122172446445798</v>
      </c>
      <c r="N2319" s="12"/>
      <c r="O2319" s="12"/>
    </row>
    <row r="2320" spans="1:15" x14ac:dyDescent="0.3">
      <c r="A2320" s="11" t="str">
        <f t="shared" si="36"/>
        <v>DISTRIBUCION VOLUMEN X CRITERIO (kg ó litros)Tinto de VeranoNORTE-CENTRO</v>
      </c>
      <c r="B2320" s="11" t="s">
        <v>50</v>
      </c>
      <c r="C2320" s="11" t="s">
        <v>87</v>
      </c>
      <c r="D2320" s="11" t="s">
        <v>149</v>
      </c>
      <c r="E2320" s="12">
        <v>7.0060125925583403</v>
      </c>
      <c r="F2320" s="12">
        <v>12.7163267601525</v>
      </c>
      <c r="G2320" s="12">
        <v>13.3210191799139</v>
      </c>
      <c r="H2320" s="12">
        <v>6.5308673678931601</v>
      </c>
      <c r="I2320" s="12">
        <v>5.51531129372934</v>
      </c>
      <c r="J2320" s="12">
        <v>13.0831723820168</v>
      </c>
      <c r="K2320" s="12">
        <v>2.2303115450322801</v>
      </c>
      <c r="L2320" s="12">
        <v>4.0129260239419802</v>
      </c>
      <c r="M2320" s="12">
        <v>3.5233169130803002</v>
      </c>
      <c r="N2320" s="12"/>
      <c r="O2320" s="12"/>
    </row>
    <row r="2321" spans="1:15" x14ac:dyDescent="0.3">
      <c r="A2321" s="11" t="str">
        <f t="shared" si="36"/>
        <v>DISTRIBUCION VOLUMEN X CRITERIO (kg ó litros)Tinto de VeranoNOROESTE</v>
      </c>
      <c r="B2321" s="11" t="s">
        <v>50</v>
      </c>
      <c r="C2321" s="11" t="s">
        <v>87</v>
      </c>
      <c r="D2321" s="11" t="s">
        <v>150</v>
      </c>
      <c r="E2321" s="12">
        <v>1.9893180722608801</v>
      </c>
      <c r="F2321" s="12">
        <v>3.65661175868384</v>
      </c>
      <c r="G2321" s="12">
        <v>0.82396725165265505</v>
      </c>
      <c r="H2321" s="12">
        <v>3.11633843591355</v>
      </c>
      <c r="I2321" s="12">
        <v>2.1738840991236299</v>
      </c>
      <c r="J2321" s="12">
        <v>1.5047574110592301</v>
      </c>
      <c r="K2321" s="12">
        <v>3.61715144117571</v>
      </c>
      <c r="L2321" s="12">
        <v>2.7798390774213302</v>
      </c>
      <c r="M2321" s="12">
        <v>2.4915902184112801</v>
      </c>
      <c r="N2321" s="12"/>
      <c r="O2321" s="12"/>
    </row>
    <row r="2322" spans="1:15" x14ac:dyDescent="0.3">
      <c r="A2322" s="11" t="str">
        <f t="shared" si="36"/>
        <v>DISTRIBUCION VOLUMEN X CRITERIO (kg ó litros)Tinto de Verano&lt;2MIL</v>
      </c>
      <c r="B2322" s="11" t="s">
        <v>50</v>
      </c>
      <c r="C2322" s="11" t="s">
        <v>87</v>
      </c>
      <c r="D2322" s="11" t="s">
        <v>151</v>
      </c>
      <c r="E2322" s="12">
        <v>3.3111706113130199</v>
      </c>
      <c r="F2322" s="12">
        <v>1.6148956865208399</v>
      </c>
      <c r="G2322" s="12">
        <v>2.55515773831912</v>
      </c>
      <c r="H2322" s="12">
        <v>3.52222383360471</v>
      </c>
      <c r="I2322" s="12">
        <v>3.7350933468116301</v>
      </c>
      <c r="J2322" s="12">
        <v>0.92172524408001899</v>
      </c>
      <c r="K2322" s="12">
        <v>3.9613647205184899</v>
      </c>
      <c r="L2322" s="12">
        <v>4.1428113087903897</v>
      </c>
      <c r="M2322" s="12">
        <v>7.9491944619153099</v>
      </c>
      <c r="N2322" s="12"/>
      <c r="O2322" s="12"/>
    </row>
    <row r="2323" spans="1:15" x14ac:dyDescent="0.3">
      <c r="A2323" s="11" t="str">
        <f t="shared" si="36"/>
        <v>DISTRIBUCION VOLUMEN X CRITERIO (kg ó litros)Tinto de Verano2-5MIL</v>
      </c>
      <c r="B2323" s="11" t="s">
        <v>50</v>
      </c>
      <c r="C2323" s="11" t="s">
        <v>87</v>
      </c>
      <c r="D2323" s="11" t="s">
        <v>152</v>
      </c>
      <c r="E2323" s="12">
        <v>4.3838729620800496</v>
      </c>
      <c r="F2323" s="12">
        <v>3.89675832183491</v>
      </c>
      <c r="G2323" s="12">
        <v>4.6520965258984397</v>
      </c>
      <c r="H2323" s="12">
        <v>3.7522083997046098</v>
      </c>
      <c r="I2323" s="12">
        <v>4.4692526378917403</v>
      </c>
      <c r="J2323" s="12">
        <v>4.04079978184593</v>
      </c>
      <c r="K2323" s="12">
        <v>4.7634462532552302</v>
      </c>
      <c r="L2323" s="12">
        <v>3.3645884793471001</v>
      </c>
      <c r="M2323" s="12">
        <v>4.9576077257046203</v>
      </c>
      <c r="N2323" s="12"/>
      <c r="O2323" s="12"/>
    </row>
    <row r="2324" spans="1:15" x14ac:dyDescent="0.3">
      <c r="A2324" s="11" t="str">
        <f t="shared" si="36"/>
        <v>DISTRIBUCION VOLUMEN X CRITERIO (kg ó litros)Tinto de Verano5-10MIL</v>
      </c>
      <c r="B2324" s="11" t="s">
        <v>50</v>
      </c>
      <c r="C2324" s="11" t="s">
        <v>87</v>
      </c>
      <c r="D2324" s="11" t="s">
        <v>153</v>
      </c>
      <c r="E2324" s="12">
        <v>8.1842873930277804</v>
      </c>
      <c r="F2324" s="12">
        <v>8.7446890341320405</v>
      </c>
      <c r="G2324" s="12">
        <v>5.8681387932025597</v>
      </c>
      <c r="H2324" s="12">
        <v>7.6939264242754399</v>
      </c>
      <c r="I2324" s="12">
        <v>7.0803694819993401</v>
      </c>
      <c r="J2324" s="12">
        <v>3.6524545691457102</v>
      </c>
      <c r="K2324" s="12">
        <v>10.1831458364654</v>
      </c>
      <c r="L2324" s="12">
        <v>9.4808406812616806</v>
      </c>
      <c r="M2324" s="12">
        <v>8.1631427538905807</v>
      </c>
      <c r="N2324" s="12"/>
      <c r="O2324" s="12"/>
    </row>
    <row r="2325" spans="1:15" x14ac:dyDescent="0.3">
      <c r="A2325" s="11" t="str">
        <f t="shared" si="36"/>
        <v>DISTRIBUCION VOLUMEN X CRITERIO (kg ó litros)Tinto de Verano10-30MIL</v>
      </c>
      <c r="B2325" s="11" t="s">
        <v>50</v>
      </c>
      <c r="C2325" s="11" t="s">
        <v>87</v>
      </c>
      <c r="D2325" s="11" t="s">
        <v>154</v>
      </c>
      <c r="E2325" s="12">
        <v>16.445549179117201</v>
      </c>
      <c r="F2325" s="12">
        <v>20.768921836694499</v>
      </c>
      <c r="G2325" s="12">
        <v>29.565716183557999</v>
      </c>
      <c r="H2325" s="12">
        <v>20.161937652074201</v>
      </c>
      <c r="I2325" s="12">
        <v>19.301931234394999</v>
      </c>
      <c r="J2325" s="12">
        <v>21.799546094450999</v>
      </c>
      <c r="K2325" s="12">
        <v>18.026433106457201</v>
      </c>
      <c r="L2325" s="12">
        <v>22.375668494137699</v>
      </c>
      <c r="M2325" s="12">
        <v>18.738847228450702</v>
      </c>
      <c r="N2325" s="12"/>
      <c r="O2325" s="12"/>
    </row>
    <row r="2326" spans="1:15" x14ac:dyDescent="0.3">
      <c r="A2326" s="11" t="str">
        <f t="shared" si="36"/>
        <v>DISTRIBUCION VOLUMEN X CRITERIO (kg ó litros)Tinto de Verano30-100MIL</v>
      </c>
      <c r="B2326" s="11" t="s">
        <v>50</v>
      </c>
      <c r="C2326" s="11" t="s">
        <v>87</v>
      </c>
      <c r="D2326" s="11" t="s">
        <v>155</v>
      </c>
      <c r="E2326" s="12">
        <v>22.467410834603498</v>
      </c>
      <c r="F2326" s="12">
        <v>21.823011703139599</v>
      </c>
      <c r="G2326" s="12">
        <v>18.5198846776089</v>
      </c>
      <c r="H2326" s="12">
        <v>16.8923855888955</v>
      </c>
      <c r="I2326" s="12">
        <v>20.6542897782201</v>
      </c>
      <c r="J2326" s="12">
        <v>21.007010751879299</v>
      </c>
      <c r="K2326" s="12">
        <v>17.363857120937801</v>
      </c>
      <c r="L2326" s="12">
        <v>20.828028117628602</v>
      </c>
      <c r="M2326" s="12">
        <v>20.020581675691599</v>
      </c>
      <c r="N2326" s="12"/>
      <c r="O2326" s="12"/>
    </row>
    <row r="2327" spans="1:15" x14ac:dyDescent="0.3">
      <c r="A2327" s="11" t="str">
        <f t="shared" si="36"/>
        <v>DISTRIBUCION VOLUMEN X CRITERIO (kg ó litros)Tinto de Verano100-200MIL</v>
      </c>
      <c r="B2327" s="11" t="s">
        <v>50</v>
      </c>
      <c r="C2327" s="11" t="s">
        <v>87</v>
      </c>
      <c r="D2327" s="11" t="s">
        <v>156</v>
      </c>
      <c r="E2327" s="12">
        <v>12.497331649085901</v>
      </c>
      <c r="F2327" s="12">
        <v>14.920477270345801</v>
      </c>
      <c r="G2327" s="12">
        <v>13.135325109479201</v>
      </c>
      <c r="H2327" s="12">
        <v>15.1499969147921</v>
      </c>
      <c r="I2327" s="12">
        <v>15.417748016494</v>
      </c>
      <c r="J2327" s="12">
        <v>15.520253133949801</v>
      </c>
      <c r="K2327" s="12">
        <v>10.649163498851101</v>
      </c>
      <c r="L2327" s="12">
        <v>11.281945470836201</v>
      </c>
      <c r="M2327" s="12">
        <v>12.4616130133772</v>
      </c>
      <c r="N2327" s="12"/>
      <c r="O2327" s="12"/>
    </row>
    <row r="2328" spans="1:15" x14ac:dyDescent="0.3">
      <c r="A2328" s="11" t="str">
        <f t="shared" si="36"/>
        <v>DISTRIBUCION VOLUMEN X CRITERIO (kg ó litros)Tinto de Verano200-500MIL</v>
      </c>
      <c r="B2328" s="11" t="s">
        <v>50</v>
      </c>
      <c r="C2328" s="11" t="s">
        <v>87</v>
      </c>
      <c r="D2328" s="11" t="s">
        <v>157</v>
      </c>
      <c r="E2328" s="12">
        <v>9.8937093441588395</v>
      </c>
      <c r="F2328" s="12">
        <v>8.6315438122320707</v>
      </c>
      <c r="G2328" s="12">
        <v>9.3333847670603003</v>
      </c>
      <c r="H2328" s="12">
        <v>12.8844670195201</v>
      </c>
      <c r="I2328" s="12">
        <v>10.0367319575361</v>
      </c>
      <c r="J2328" s="12">
        <v>15.926291662860599</v>
      </c>
      <c r="K2328" s="12">
        <v>16.164884046544302</v>
      </c>
      <c r="L2328" s="12">
        <v>11.940808734690901</v>
      </c>
      <c r="M2328" s="12">
        <v>10.8844212384027</v>
      </c>
      <c r="N2328" s="12"/>
      <c r="O2328" s="12"/>
    </row>
    <row r="2329" spans="1:15" x14ac:dyDescent="0.3">
      <c r="A2329" s="11" t="str">
        <f t="shared" si="36"/>
        <v>DISTRIBUCION VOLUMEN X CRITERIO (kg ó litros)Tinto de Verano&gt;500MIL</v>
      </c>
      <c r="B2329" s="11" t="s">
        <v>50</v>
      </c>
      <c r="C2329" s="11" t="s">
        <v>87</v>
      </c>
      <c r="D2329" s="11" t="s">
        <v>158</v>
      </c>
      <c r="E2329" s="12">
        <v>22.816668989786901</v>
      </c>
      <c r="F2329" s="12">
        <v>19.599693015598099</v>
      </c>
      <c r="G2329" s="12">
        <v>16.370304991187002</v>
      </c>
      <c r="H2329" s="12">
        <v>19.9428422979258</v>
      </c>
      <c r="I2329" s="12">
        <v>19.3045724559591</v>
      </c>
      <c r="J2329" s="12">
        <v>17.131917391608098</v>
      </c>
      <c r="K2329" s="12">
        <v>18.8876996561585</v>
      </c>
      <c r="L2329" s="12">
        <v>16.5852988576003</v>
      </c>
      <c r="M2329" s="12">
        <v>16.824607648170002</v>
      </c>
      <c r="N2329" s="12"/>
      <c r="O2329" s="12"/>
    </row>
    <row r="2330" spans="1:15" x14ac:dyDescent="0.3">
      <c r="A2330" s="11" t="str">
        <f t="shared" si="36"/>
        <v>DISTRIBUCION VOLUMEN X CRITERIO (kg ó litros)Tinto de VeranoDE 15 A 19 AÑOS</v>
      </c>
      <c r="B2330" s="11" t="s">
        <v>50</v>
      </c>
      <c r="C2330" s="11" t="s">
        <v>87</v>
      </c>
      <c r="D2330" s="11" t="s">
        <v>159</v>
      </c>
      <c r="E2330" s="12">
        <v>0.15100465464679</v>
      </c>
      <c r="F2330" s="12">
        <v>2.4317910586249698</v>
      </c>
      <c r="G2330" s="12">
        <v>7.7917304434743002</v>
      </c>
      <c r="H2330" s="12">
        <v>2.9991957236266802</v>
      </c>
      <c r="I2330" s="12">
        <v>2.0204857114179</v>
      </c>
      <c r="J2330" s="12" t="s">
        <v>134</v>
      </c>
      <c r="K2330" s="12" t="s">
        <v>134</v>
      </c>
      <c r="L2330" s="12">
        <v>0.216735624351129</v>
      </c>
      <c r="M2330" s="12">
        <v>0.17755377421650101</v>
      </c>
      <c r="N2330" s="12"/>
      <c r="O2330" s="12"/>
    </row>
    <row r="2331" spans="1:15" x14ac:dyDescent="0.3">
      <c r="A2331" s="11" t="str">
        <f t="shared" si="36"/>
        <v>DISTRIBUCION VOLUMEN X CRITERIO (kg ó litros)Tinto de VeranoDE 20 A 24 AÑOS</v>
      </c>
      <c r="B2331" s="11" t="s">
        <v>50</v>
      </c>
      <c r="C2331" s="11" t="s">
        <v>87</v>
      </c>
      <c r="D2331" s="11" t="s">
        <v>160</v>
      </c>
      <c r="E2331" s="12">
        <v>2.4421646206487</v>
      </c>
      <c r="F2331" s="12">
        <v>2.5017720159696699</v>
      </c>
      <c r="G2331" s="12">
        <v>2.4848985238250001</v>
      </c>
      <c r="H2331" s="12">
        <v>2.1834346735712402</v>
      </c>
      <c r="I2331" s="12">
        <v>2.4205749244653298</v>
      </c>
      <c r="J2331" s="12">
        <v>1.3643066622964199</v>
      </c>
      <c r="K2331" s="12">
        <v>7.7709320496445002</v>
      </c>
      <c r="L2331" s="12">
        <v>5.5121324635202402</v>
      </c>
      <c r="M2331" s="12">
        <v>3.8606359559849102</v>
      </c>
      <c r="N2331" s="12"/>
      <c r="O2331" s="12"/>
    </row>
    <row r="2332" spans="1:15" x14ac:dyDescent="0.3">
      <c r="A2332" s="11" t="str">
        <f t="shared" si="36"/>
        <v>DISTRIBUCION VOLUMEN X CRITERIO (kg ó litros)Tinto de VeranoDE 25 A 34 AÑOS</v>
      </c>
      <c r="B2332" s="11" t="s">
        <v>50</v>
      </c>
      <c r="C2332" s="11" t="s">
        <v>87</v>
      </c>
      <c r="D2332" s="11" t="s">
        <v>161</v>
      </c>
      <c r="E2332" s="12">
        <v>9.2404064700002895</v>
      </c>
      <c r="F2332" s="12">
        <v>6.74532206131778</v>
      </c>
      <c r="G2332" s="12">
        <v>8.0838805010009995</v>
      </c>
      <c r="H2332" s="12">
        <v>5.7707600498192297</v>
      </c>
      <c r="I2332" s="12">
        <v>4.5814479517866502</v>
      </c>
      <c r="J2332" s="12">
        <v>4.61027218213178</v>
      </c>
      <c r="K2332" s="12">
        <v>5.9847636238508501</v>
      </c>
      <c r="L2332" s="12">
        <v>8.9115705034172006</v>
      </c>
      <c r="M2332" s="12">
        <v>7.55655000237876</v>
      </c>
      <c r="N2332" s="12"/>
      <c r="O2332" s="12"/>
    </row>
    <row r="2333" spans="1:15" x14ac:dyDescent="0.3">
      <c r="A2333" s="11" t="str">
        <f t="shared" si="36"/>
        <v>DISTRIBUCION VOLUMEN X CRITERIO (kg ó litros)Tinto de VeranoDE 35 A 49 AÑOS</v>
      </c>
      <c r="B2333" s="11" t="s">
        <v>50</v>
      </c>
      <c r="C2333" s="11" t="s">
        <v>87</v>
      </c>
      <c r="D2333" s="11" t="s">
        <v>162</v>
      </c>
      <c r="E2333" s="12">
        <v>24.163692695549798</v>
      </c>
      <c r="F2333" s="12">
        <v>25.746676476219299</v>
      </c>
      <c r="G2333" s="12">
        <v>17.7843627817441</v>
      </c>
      <c r="H2333" s="12">
        <v>21.063052610852299</v>
      </c>
      <c r="I2333" s="12">
        <v>19.5830447852458</v>
      </c>
      <c r="J2333" s="12">
        <v>18.0192852767494</v>
      </c>
      <c r="K2333" s="12">
        <v>18.861789335144099</v>
      </c>
      <c r="L2333" s="12">
        <v>20.3060478667058</v>
      </c>
      <c r="M2333" s="12">
        <v>19.537778750379498</v>
      </c>
      <c r="N2333" s="12"/>
      <c r="O2333" s="12"/>
    </row>
    <row r="2334" spans="1:15" x14ac:dyDescent="0.3">
      <c r="A2334" s="11" t="str">
        <f t="shared" si="36"/>
        <v>DISTRIBUCION VOLUMEN X CRITERIO (kg ó litros)Tinto de VeranoDE 50 A 59 AÑOS</v>
      </c>
      <c r="B2334" s="11" t="s">
        <v>50</v>
      </c>
      <c r="C2334" s="11" t="s">
        <v>87</v>
      </c>
      <c r="D2334" s="11" t="s">
        <v>163</v>
      </c>
      <c r="E2334" s="12">
        <v>30.458032353083599</v>
      </c>
      <c r="F2334" s="12">
        <v>24.5329680010815</v>
      </c>
      <c r="G2334" s="12">
        <v>24.523786882155701</v>
      </c>
      <c r="H2334" s="12">
        <v>35.561910297873901</v>
      </c>
      <c r="I2334" s="12">
        <v>35.022234053842404</v>
      </c>
      <c r="J2334" s="12">
        <v>35.172367240351001</v>
      </c>
      <c r="K2334" s="12">
        <v>32.225506451895299</v>
      </c>
      <c r="L2334" s="12">
        <v>29.3022330920504</v>
      </c>
      <c r="M2334" s="12">
        <v>30.898467420290899</v>
      </c>
      <c r="N2334" s="12"/>
      <c r="O2334" s="12"/>
    </row>
    <row r="2335" spans="1:15" x14ac:dyDescent="0.3">
      <c r="A2335" s="11" t="str">
        <f t="shared" si="36"/>
        <v>DISTRIBUCION VOLUMEN X CRITERIO (kg ó litros)Tinto de VeranoDE 60 A 75 AÑOS</v>
      </c>
      <c r="B2335" s="11" t="s">
        <v>50</v>
      </c>
      <c r="C2335" s="11" t="s">
        <v>87</v>
      </c>
      <c r="D2335" s="11" t="s">
        <v>164</v>
      </c>
      <c r="E2335" s="12">
        <v>33.5447059161773</v>
      </c>
      <c r="F2335" s="12">
        <v>38.041460601309403</v>
      </c>
      <c r="G2335" s="12">
        <v>39.331347356154403</v>
      </c>
      <c r="H2335" s="12">
        <v>32.421625303264101</v>
      </c>
      <c r="I2335" s="12">
        <v>36.372199480304403</v>
      </c>
      <c r="J2335" s="12">
        <v>40.833773044538901</v>
      </c>
      <c r="K2335" s="12">
        <v>35.157004177707798</v>
      </c>
      <c r="L2335" s="12">
        <v>35.751266238377497</v>
      </c>
      <c r="M2335" s="12">
        <v>37.969019244350399</v>
      </c>
      <c r="N2335" s="12"/>
      <c r="O2335" s="12"/>
    </row>
    <row r="2336" spans="1:15" x14ac:dyDescent="0.3">
      <c r="A2336" s="11" t="str">
        <f t="shared" si="36"/>
        <v>DISTRIBUCION VOLUMEN X CRITERIO (kg ó litros)Tinto de VeranoNIVEL ALTO</v>
      </c>
      <c r="B2336" s="11" t="s">
        <v>50</v>
      </c>
      <c r="C2336" s="11" t="s">
        <v>87</v>
      </c>
      <c r="D2336" s="11" t="s">
        <v>165</v>
      </c>
      <c r="E2336" s="12">
        <v>25.6860152053261</v>
      </c>
      <c r="F2336" s="12">
        <v>31.6204604777678</v>
      </c>
      <c r="G2336" s="12">
        <v>22.157715812640401</v>
      </c>
      <c r="H2336" s="12">
        <v>21.0021690780416</v>
      </c>
      <c r="I2336" s="12">
        <v>29.397374570050701</v>
      </c>
      <c r="J2336" s="12">
        <v>25.497187773700102</v>
      </c>
      <c r="K2336" s="12">
        <v>22.461245866740999</v>
      </c>
      <c r="L2336" s="12">
        <v>26.6184325131332</v>
      </c>
      <c r="M2336" s="12">
        <v>22.6805657708517</v>
      </c>
      <c r="N2336" s="12"/>
      <c r="O2336" s="12"/>
    </row>
    <row r="2337" spans="1:15" x14ac:dyDescent="0.3">
      <c r="A2337" s="11" t="str">
        <f t="shared" si="36"/>
        <v>DISTRIBUCION VOLUMEN X CRITERIO (kg ó litros)Tinto de VeranoNIVEL MEDIO ALTO</v>
      </c>
      <c r="B2337" s="11" t="s">
        <v>50</v>
      </c>
      <c r="C2337" s="11" t="s">
        <v>87</v>
      </c>
      <c r="D2337" s="11" t="s">
        <v>166</v>
      </c>
      <c r="E2337" s="12">
        <v>16.029026861342999</v>
      </c>
      <c r="F2337" s="12">
        <v>10.7985700854814</v>
      </c>
      <c r="G2337" s="12">
        <v>22.7568200547468</v>
      </c>
      <c r="H2337" s="12">
        <v>16.3019962670949</v>
      </c>
      <c r="I2337" s="12">
        <v>15.3919733851224</v>
      </c>
      <c r="J2337" s="12">
        <v>10.261876904146501</v>
      </c>
      <c r="K2337" s="12">
        <v>16.1171863352359</v>
      </c>
      <c r="L2337" s="12">
        <v>11.9178370172265</v>
      </c>
      <c r="M2337" s="12">
        <v>16.505680822848099</v>
      </c>
      <c r="N2337" s="12"/>
      <c r="O2337" s="12"/>
    </row>
    <row r="2338" spans="1:15" x14ac:dyDescent="0.3">
      <c r="A2338" s="11" t="str">
        <f t="shared" si="36"/>
        <v>DISTRIBUCION VOLUMEN X CRITERIO (kg ó litros)Tinto de VeranoNIVEL MEDIO</v>
      </c>
      <c r="B2338" s="11" t="s">
        <v>50</v>
      </c>
      <c r="C2338" s="11" t="s">
        <v>87</v>
      </c>
      <c r="D2338" s="11" t="s">
        <v>167</v>
      </c>
      <c r="E2338" s="12">
        <v>22.250715328658899</v>
      </c>
      <c r="F2338" s="12">
        <v>26.100934052930899</v>
      </c>
      <c r="G2338" s="12">
        <v>24.705841999510799</v>
      </c>
      <c r="H2338" s="12">
        <v>22.462949796788902</v>
      </c>
      <c r="I2338" s="12">
        <v>19.015461070318</v>
      </c>
      <c r="J2338" s="12">
        <v>18.654483039326799</v>
      </c>
      <c r="K2338" s="12">
        <v>23.318681558881</v>
      </c>
      <c r="L2338" s="12">
        <v>20.954467600858599</v>
      </c>
      <c r="M2338" s="12">
        <v>20.452838366633099</v>
      </c>
      <c r="N2338" s="12"/>
      <c r="O2338" s="12"/>
    </row>
    <row r="2339" spans="1:15" x14ac:dyDescent="0.3">
      <c r="A2339" s="11" t="str">
        <f t="shared" si="36"/>
        <v>DISTRIBUCION VOLUMEN X CRITERIO (kg ó litros)Tinto de VeranoNIVEL MEDIO BAJO</v>
      </c>
      <c r="B2339" s="11" t="s">
        <v>50</v>
      </c>
      <c r="C2339" s="11" t="s">
        <v>87</v>
      </c>
      <c r="D2339" s="11" t="s">
        <v>168</v>
      </c>
      <c r="E2339" s="12">
        <v>17.337036434578199</v>
      </c>
      <c r="F2339" s="12">
        <v>14.7901379164005</v>
      </c>
      <c r="G2339" s="12">
        <v>14.6794574437951</v>
      </c>
      <c r="H2339" s="12">
        <v>20.269514333247301</v>
      </c>
      <c r="I2339" s="12">
        <v>17.0297069523759</v>
      </c>
      <c r="J2339" s="12">
        <v>19.8641487155239</v>
      </c>
      <c r="K2339" s="12">
        <v>18.371707033552902</v>
      </c>
      <c r="L2339" s="12">
        <v>16.3267510995713</v>
      </c>
      <c r="M2339" s="12">
        <v>17.908762034231401</v>
      </c>
      <c r="N2339" s="12"/>
      <c r="O2339" s="12"/>
    </row>
    <row r="2340" spans="1:15" x14ac:dyDescent="0.3">
      <c r="A2340" s="11" t="str">
        <f t="shared" si="36"/>
        <v>DISTRIBUCION VOLUMEN X CRITERIO (kg ó litros)Tinto de VeranoNIVEL BAJO</v>
      </c>
      <c r="B2340" s="11" t="s">
        <v>50</v>
      </c>
      <c r="C2340" s="11" t="s">
        <v>87</v>
      </c>
      <c r="D2340" s="11" t="s">
        <v>169</v>
      </c>
      <c r="E2340" s="12">
        <v>18.697209862257701</v>
      </c>
      <c r="F2340" s="12">
        <v>16.689889895323901</v>
      </c>
      <c r="G2340" s="12">
        <v>15.7001748949478</v>
      </c>
      <c r="H2340" s="12">
        <v>19.963352445901801</v>
      </c>
      <c r="I2340" s="12">
        <v>19.165471312233599</v>
      </c>
      <c r="J2340" s="12">
        <v>25.722307597242398</v>
      </c>
      <c r="K2340" s="12">
        <v>19.731171387344698</v>
      </c>
      <c r="L2340" s="12">
        <v>24.182505169406401</v>
      </c>
      <c r="M2340" s="12">
        <v>22.4521622675549</v>
      </c>
      <c r="N2340" s="12"/>
      <c r="O2340" s="12"/>
    </row>
    <row r="2341" spans="1:15" x14ac:dyDescent="0.3">
      <c r="A2341" s="11" t="str">
        <f t="shared" si="36"/>
        <v>DISTRIBUCION VOLUMEN X CRITERIO (kg ó litros)Tinto de VeranoHOMBRE</v>
      </c>
      <c r="B2341" s="11" t="s">
        <v>50</v>
      </c>
      <c r="C2341" s="11" t="s">
        <v>87</v>
      </c>
      <c r="D2341" s="11" t="s">
        <v>170</v>
      </c>
      <c r="E2341" s="12">
        <v>47.252703398378401</v>
      </c>
      <c r="F2341" s="12">
        <v>52.202119732420798</v>
      </c>
      <c r="G2341" s="12">
        <v>52.325140366425799</v>
      </c>
      <c r="H2341" s="12">
        <v>48.914907213844998</v>
      </c>
      <c r="I2341" s="12">
        <v>48.407810877393104</v>
      </c>
      <c r="J2341" s="12">
        <v>52.936875023508001</v>
      </c>
      <c r="K2341" s="12">
        <v>55.5993337933863</v>
      </c>
      <c r="L2341" s="12">
        <v>49.812316976437998</v>
      </c>
      <c r="M2341" s="12">
        <v>53.593562428170699</v>
      </c>
      <c r="N2341" s="12"/>
      <c r="O2341" s="12"/>
    </row>
    <row r="2342" spans="1:15" x14ac:dyDescent="0.3">
      <c r="A2342" s="11" t="str">
        <f t="shared" si="36"/>
        <v>DISTRIBUCION VOLUMEN X CRITERIO (kg ó litros)Tinto de VeranoMUJER</v>
      </c>
      <c r="B2342" s="11" t="s">
        <v>50</v>
      </c>
      <c r="C2342" s="11" t="s">
        <v>87</v>
      </c>
      <c r="D2342" s="11" t="s">
        <v>171</v>
      </c>
      <c r="E2342" s="12">
        <v>52.747298206910202</v>
      </c>
      <c r="F2342" s="12">
        <v>47.797882014985902</v>
      </c>
      <c r="G2342" s="12">
        <v>47.674862337055302</v>
      </c>
      <c r="H2342" s="12">
        <v>51.085092000114798</v>
      </c>
      <c r="I2342" s="12">
        <v>51.592182158278497</v>
      </c>
      <c r="J2342" s="12">
        <v>47.063124976491999</v>
      </c>
      <c r="K2342" s="12">
        <v>44.4006653836406</v>
      </c>
      <c r="L2342" s="12">
        <v>50.187684783509702</v>
      </c>
      <c r="M2342" s="12">
        <v>46.406444696536397</v>
      </c>
      <c r="N2342" s="12"/>
      <c r="O2342" s="12"/>
    </row>
    <row r="2343" spans="1:15" x14ac:dyDescent="0.3">
      <c r="A2343" s="11" t="str">
        <f t="shared" si="36"/>
        <v>DISTRIBUCION VOLUMEN X CRITERIO (kg ó litros)Sangria de VinoT.ESPAÑA</v>
      </c>
      <c r="B2343" s="11" t="s">
        <v>50</v>
      </c>
      <c r="C2343" s="11" t="s">
        <v>88</v>
      </c>
      <c r="D2343" s="11" t="s">
        <v>142</v>
      </c>
      <c r="E2343" s="12">
        <v>100</v>
      </c>
      <c r="F2343" s="12">
        <v>100</v>
      </c>
      <c r="G2343" s="12">
        <v>100</v>
      </c>
      <c r="H2343" s="12">
        <v>100</v>
      </c>
      <c r="I2343" s="12">
        <v>100</v>
      </c>
      <c r="J2343" s="12">
        <v>100</v>
      </c>
      <c r="K2343" s="12">
        <v>100</v>
      </c>
      <c r="L2343" s="12">
        <v>100</v>
      </c>
      <c r="M2343" s="12">
        <v>100</v>
      </c>
      <c r="N2343" s="12"/>
      <c r="O2343" s="12"/>
    </row>
    <row r="2344" spans="1:15" x14ac:dyDescent="0.3">
      <c r="A2344" s="11" t="str">
        <f t="shared" si="36"/>
        <v>DISTRIBUCION VOLUMEN X CRITERIO (kg ó litros)Sangria de VinoBCN AM</v>
      </c>
      <c r="B2344" s="11" t="s">
        <v>50</v>
      </c>
      <c r="C2344" s="11" t="s">
        <v>88</v>
      </c>
      <c r="D2344" s="11" t="s">
        <v>143</v>
      </c>
      <c r="E2344" s="12">
        <v>14.3531305206151</v>
      </c>
      <c r="F2344" s="12">
        <v>13.741735110273099</v>
      </c>
      <c r="G2344" s="12">
        <v>31.564919382808998</v>
      </c>
      <c r="H2344" s="12">
        <v>10.6527082034572</v>
      </c>
      <c r="I2344" s="12">
        <v>7.9847600565427701</v>
      </c>
      <c r="J2344" s="12">
        <v>8.2990485179699895</v>
      </c>
      <c r="K2344" s="12">
        <v>7.6526458016048302</v>
      </c>
      <c r="L2344" s="12">
        <v>8.2693092760814402</v>
      </c>
      <c r="M2344" s="12">
        <v>12.6664892461714</v>
      </c>
      <c r="N2344" s="12"/>
      <c r="O2344" s="12"/>
    </row>
    <row r="2345" spans="1:15" x14ac:dyDescent="0.3">
      <c r="A2345" s="11" t="str">
        <f t="shared" si="36"/>
        <v>DISTRIBUCION VOLUMEN X CRITERIO (kg ó litros)Sangria de VinoREST.CAT ARAGON</v>
      </c>
      <c r="B2345" s="11" t="s">
        <v>50</v>
      </c>
      <c r="C2345" s="11" t="s">
        <v>88</v>
      </c>
      <c r="D2345" s="11" t="s">
        <v>144</v>
      </c>
      <c r="E2345" s="12">
        <v>18.799330928652999</v>
      </c>
      <c r="F2345" s="12">
        <v>26.784753636409299</v>
      </c>
      <c r="G2345" s="12">
        <v>12.0468657033464</v>
      </c>
      <c r="H2345" s="12">
        <v>7.1945360660978404</v>
      </c>
      <c r="I2345" s="12">
        <v>10.203303705446</v>
      </c>
      <c r="J2345" s="12">
        <v>30.747671043728602</v>
      </c>
      <c r="K2345" s="12">
        <v>19.2181786961768</v>
      </c>
      <c r="L2345" s="12">
        <v>16.495829512360899</v>
      </c>
      <c r="M2345" s="12">
        <v>16.996308064027801</v>
      </c>
      <c r="N2345" s="12"/>
      <c r="O2345" s="12"/>
    </row>
    <row r="2346" spans="1:15" x14ac:dyDescent="0.3">
      <c r="A2346" s="11" t="str">
        <f t="shared" si="36"/>
        <v>DISTRIBUCION VOLUMEN X CRITERIO (kg ó litros)Sangria de VinoLEVANTE</v>
      </c>
      <c r="B2346" s="11" t="s">
        <v>50</v>
      </c>
      <c r="C2346" s="11" t="s">
        <v>88</v>
      </c>
      <c r="D2346" s="11" t="s">
        <v>145</v>
      </c>
      <c r="E2346" s="12">
        <v>15.376081277668</v>
      </c>
      <c r="F2346" s="12">
        <v>23.387980041740501</v>
      </c>
      <c r="G2346" s="12">
        <v>22.940759031597999</v>
      </c>
      <c r="H2346" s="12">
        <v>26.403923629032299</v>
      </c>
      <c r="I2346" s="12">
        <v>29.9262309674893</v>
      </c>
      <c r="J2346" s="12">
        <v>39.615291844233703</v>
      </c>
      <c r="K2346" s="12">
        <v>38.135747552418003</v>
      </c>
      <c r="L2346" s="12">
        <v>16.978388677859499</v>
      </c>
      <c r="M2346" s="12">
        <v>28.866622334624399</v>
      </c>
      <c r="N2346" s="12"/>
      <c r="O2346" s="12"/>
    </row>
    <row r="2347" spans="1:15" x14ac:dyDescent="0.3">
      <c r="A2347" s="11" t="str">
        <f t="shared" si="36"/>
        <v>DISTRIBUCION VOLUMEN X CRITERIO (kg ó litros)Sangria de VinoANDALUCIA</v>
      </c>
      <c r="B2347" s="11" t="s">
        <v>50</v>
      </c>
      <c r="C2347" s="11" t="s">
        <v>88</v>
      </c>
      <c r="D2347" s="11" t="s">
        <v>146</v>
      </c>
      <c r="E2347" s="12">
        <v>8.2873400858922199</v>
      </c>
      <c r="F2347" s="12">
        <v>4.6919602419709596</v>
      </c>
      <c r="G2347" s="12">
        <v>3.2127332942746101</v>
      </c>
      <c r="H2347" s="12">
        <v>14.2143125443886</v>
      </c>
      <c r="I2347" s="12">
        <v>18.336064535003</v>
      </c>
      <c r="J2347" s="12">
        <v>3.2383337192700901</v>
      </c>
      <c r="K2347" s="12">
        <v>2.6028383466206102</v>
      </c>
      <c r="L2347" s="12">
        <v>6.7992801604150497</v>
      </c>
      <c r="M2347" s="12">
        <v>9.7639039109110204</v>
      </c>
      <c r="N2347" s="12"/>
      <c r="O2347" s="12"/>
    </row>
    <row r="2348" spans="1:15" x14ac:dyDescent="0.3">
      <c r="A2348" s="11" t="str">
        <f t="shared" si="36"/>
        <v>DISTRIBUCION VOLUMEN X CRITERIO (kg ó litros)Sangria de VinoMDD AM</v>
      </c>
      <c r="B2348" s="11" t="s">
        <v>50</v>
      </c>
      <c r="C2348" s="11" t="s">
        <v>88</v>
      </c>
      <c r="D2348" s="11" t="s">
        <v>147</v>
      </c>
      <c r="E2348" s="12">
        <v>11.5661345844323</v>
      </c>
      <c r="F2348" s="12">
        <v>9.6213761235286004</v>
      </c>
      <c r="G2348" s="12">
        <v>2.2811470113537999</v>
      </c>
      <c r="H2348" s="12">
        <v>13.3231707228716</v>
      </c>
      <c r="I2348" s="12">
        <v>7.9985324646761597</v>
      </c>
      <c r="J2348" s="12">
        <v>3.13221509419026</v>
      </c>
      <c r="K2348" s="12">
        <v>9.0917742461539905</v>
      </c>
      <c r="L2348" s="12">
        <v>18.184859061969998</v>
      </c>
      <c r="M2348" s="12">
        <v>8.4727026719480403</v>
      </c>
      <c r="N2348" s="12"/>
      <c r="O2348" s="12"/>
    </row>
    <row r="2349" spans="1:15" x14ac:dyDescent="0.3">
      <c r="A2349" s="11" t="str">
        <f t="shared" si="36"/>
        <v>DISTRIBUCION VOLUMEN X CRITERIO (kg ó litros)Sangria de VinoRTO CENTRO</v>
      </c>
      <c r="B2349" s="11" t="s">
        <v>50</v>
      </c>
      <c r="C2349" s="11" t="s">
        <v>88</v>
      </c>
      <c r="D2349" s="11" t="s">
        <v>148</v>
      </c>
      <c r="E2349" s="12">
        <v>10.4489028330142</v>
      </c>
      <c r="F2349" s="12">
        <v>9.9714272379013202</v>
      </c>
      <c r="G2349" s="12">
        <v>6.9957542144684401</v>
      </c>
      <c r="H2349" s="12">
        <v>9.3169017278953294</v>
      </c>
      <c r="I2349" s="12">
        <v>11.1054048180603</v>
      </c>
      <c r="J2349" s="12">
        <v>6.1038836107672898</v>
      </c>
      <c r="K2349" s="12">
        <v>1.71038267071697</v>
      </c>
      <c r="L2349" s="12">
        <v>2.77645177588585</v>
      </c>
      <c r="M2349" s="12">
        <v>6.5985995937178403</v>
      </c>
      <c r="N2349" s="12"/>
      <c r="O2349" s="12"/>
    </row>
    <row r="2350" spans="1:15" x14ac:dyDescent="0.3">
      <c r="A2350" s="11" t="str">
        <f t="shared" si="36"/>
        <v>DISTRIBUCION VOLUMEN X CRITERIO (kg ó litros)Sangria de VinoNORTE-CENTRO</v>
      </c>
      <c r="B2350" s="11" t="s">
        <v>50</v>
      </c>
      <c r="C2350" s="11" t="s">
        <v>88</v>
      </c>
      <c r="D2350" s="11" t="s">
        <v>149</v>
      </c>
      <c r="E2350" s="12">
        <v>11.4505922465172</v>
      </c>
      <c r="F2350" s="12">
        <v>3.3453303747069998</v>
      </c>
      <c r="G2350" s="12">
        <v>1.1126790740881201</v>
      </c>
      <c r="H2350" s="12">
        <v>9.3037335121935492</v>
      </c>
      <c r="I2350" s="12">
        <v>8.5267023230349803</v>
      </c>
      <c r="J2350" s="12">
        <v>6.0671309040926804</v>
      </c>
      <c r="K2350" s="12">
        <v>7.6488641749621404</v>
      </c>
      <c r="L2350" s="12">
        <v>5.1481404172243197</v>
      </c>
      <c r="M2350" s="12">
        <v>12.2335977021815</v>
      </c>
      <c r="N2350" s="12"/>
      <c r="O2350" s="12"/>
    </row>
    <row r="2351" spans="1:15" x14ac:dyDescent="0.3">
      <c r="A2351" s="11" t="str">
        <f t="shared" si="36"/>
        <v>DISTRIBUCION VOLUMEN X CRITERIO (kg ó litros)Sangria de VinoNOROESTE</v>
      </c>
      <c r="B2351" s="11" t="s">
        <v>50</v>
      </c>
      <c r="C2351" s="11" t="s">
        <v>88</v>
      </c>
      <c r="D2351" s="11" t="s">
        <v>150</v>
      </c>
      <c r="E2351" s="12">
        <v>9.7184995781784593</v>
      </c>
      <c r="F2351" s="12">
        <v>8.4554279648018493</v>
      </c>
      <c r="G2351" s="12">
        <v>19.845138296835302</v>
      </c>
      <c r="H2351" s="12">
        <v>9.5907029290377004</v>
      </c>
      <c r="I2351" s="12">
        <v>5.9190117246877501</v>
      </c>
      <c r="J2351" s="12">
        <v>2.7964312706690402</v>
      </c>
      <c r="K2351" s="12">
        <v>13.9395600890156</v>
      </c>
      <c r="L2351" s="12">
        <v>25.347736078257</v>
      </c>
      <c r="M2351" s="12">
        <v>4.4017456713716596</v>
      </c>
      <c r="N2351" s="12"/>
      <c r="O2351" s="12"/>
    </row>
    <row r="2352" spans="1:15" x14ac:dyDescent="0.3">
      <c r="A2352" s="11" t="str">
        <f t="shared" si="36"/>
        <v>DISTRIBUCION VOLUMEN X CRITERIO (kg ó litros)Sangria de Vino&lt;2MIL</v>
      </c>
      <c r="B2352" s="11" t="s">
        <v>50</v>
      </c>
      <c r="C2352" s="11" t="s">
        <v>88</v>
      </c>
      <c r="D2352" s="11" t="s">
        <v>151</v>
      </c>
      <c r="E2352" s="12">
        <v>4.4256784360105099</v>
      </c>
      <c r="F2352" s="12">
        <v>3.8416789387631498</v>
      </c>
      <c r="G2352" s="12">
        <v>9.6258040068258204</v>
      </c>
      <c r="H2352" s="12">
        <v>4.9292358721068199</v>
      </c>
      <c r="I2352" s="12">
        <v>7.1555438593702201</v>
      </c>
      <c r="J2352" s="12">
        <v>10.145077592573401</v>
      </c>
      <c r="K2352" s="12">
        <v>1.9006773449190899</v>
      </c>
      <c r="L2352" s="12">
        <v>9.3715278704445701</v>
      </c>
      <c r="M2352" s="12">
        <v>9.2774572524054193</v>
      </c>
      <c r="N2352" s="12"/>
      <c r="O2352" s="12"/>
    </row>
    <row r="2353" spans="1:15" x14ac:dyDescent="0.3">
      <c r="A2353" s="11" t="str">
        <f t="shared" si="36"/>
        <v>DISTRIBUCION VOLUMEN X CRITERIO (kg ó litros)Sangria de Vino2-5MIL</v>
      </c>
      <c r="B2353" s="11" t="s">
        <v>50</v>
      </c>
      <c r="C2353" s="11" t="s">
        <v>88</v>
      </c>
      <c r="D2353" s="11" t="s">
        <v>152</v>
      </c>
      <c r="E2353" s="12">
        <v>9.4692922949151299</v>
      </c>
      <c r="F2353" s="12">
        <v>10.5589923971619</v>
      </c>
      <c r="G2353" s="12" t="s">
        <v>134</v>
      </c>
      <c r="H2353" s="12">
        <v>3.62580084153005</v>
      </c>
      <c r="I2353" s="12">
        <v>8.6629408443029607</v>
      </c>
      <c r="J2353" s="12">
        <v>10.700909754399101</v>
      </c>
      <c r="K2353" s="12">
        <v>5.0168945117774699</v>
      </c>
      <c r="L2353" s="12">
        <v>2.9806571947478102</v>
      </c>
      <c r="M2353" s="12">
        <v>5.1686535092957797</v>
      </c>
      <c r="N2353" s="12"/>
      <c r="O2353" s="12"/>
    </row>
    <row r="2354" spans="1:15" x14ac:dyDescent="0.3">
      <c r="A2354" s="11" t="str">
        <f t="shared" si="36"/>
        <v>DISTRIBUCION VOLUMEN X CRITERIO (kg ó litros)Sangria de Vino5-10MIL</v>
      </c>
      <c r="B2354" s="11" t="s">
        <v>50</v>
      </c>
      <c r="C2354" s="11" t="s">
        <v>88</v>
      </c>
      <c r="D2354" s="11" t="s">
        <v>153</v>
      </c>
      <c r="E2354" s="12">
        <v>4.2854715497102598</v>
      </c>
      <c r="F2354" s="12">
        <v>2.87030228493134</v>
      </c>
      <c r="G2354" s="12">
        <v>6.5930569362097904</v>
      </c>
      <c r="H2354" s="12">
        <v>2.2343009050584399</v>
      </c>
      <c r="I2354" s="12">
        <v>6.3459461821953003</v>
      </c>
      <c r="J2354" s="12">
        <v>2.0352388966039698</v>
      </c>
      <c r="K2354" s="12">
        <v>2.0182590873267299</v>
      </c>
      <c r="L2354" s="12">
        <v>1.43866948944231</v>
      </c>
      <c r="M2354" s="12">
        <v>5.4339450055529896</v>
      </c>
      <c r="N2354" s="12"/>
      <c r="O2354" s="12"/>
    </row>
    <row r="2355" spans="1:15" x14ac:dyDescent="0.3">
      <c r="A2355" s="11" t="str">
        <f t="shared" si="36"/>
        <v>DISTRIBUCION VOLUMEN X CRITERIO (kg ó litros)Sangria de Vino10-30MIL</v>
      </c>
      <c r="B2355" s="11" t="s">
        <v>50</v>
      </c>
      <c r="C2355" s="11" t="s">
        <v>88</v>
      </c>
      <c r="D2355" s="11" t="s">
        <v>154</v>
      </c>
      <c r="E2355" s="12">
        <v>9.2783105032940707</v>
      </c>
      <c r="F2355" s="12">
        <v>5.3126651192986296</v>
      </c>
      <c r="G2355" s="12">
        <v>13.2494247005787</v>
      </c>
      <c r="H2355" s="12">
        <v>11.0573729049537</v>
      </c>
      <c r="I2355" s="12">
        <v>8.6991504535270199</v>
      </c>
      <c r="J2355" s="12">
        <v>9.8712233590225704</v>
      </c>
      <c r="K2355" s="12">
        <v>20.0849834259053</v>
      </c>
      <c r="L2355" s="12">
        <v>22.062843796616299</v>
      </c>
      <c r="M2355" s="12">
        <v>13.893325693445099</v>
      </c>
      <c r="N2355" s="12"/>
      <c r="O2355" s="12"/>
    </row>
    <row r="2356" spans="1:15" x14ac:dyDescent="0.3">
      <c r="A2356" s="11" t="str">
        <f t="shared" si="36"/>
        <v>DISTRIBUCION VOLUMEN X CRITERIO (kg ó litros)Sangria de Vino30-100MIL</v>
      </c>
      <c r="B2356" s="11" t="s">
        <v>50</v>
      </c>
      <c r="C2356" s="11" t="s">
        <v>88</v>
      </c>
      <c r="D2356" s="11" t="s">
        <v>155</v>
      </c>
      <c r="E2356" s="12">
        <v>21.247908955063998</v>
      </c>
      <c r="F2356" s="12">
        <v>38.666151032502903</v>
      </c>
      <c r="G2356" s="12">
        <v>22.893824704103402</v>
      </c>
      <c r="H2356" s="12">
        <v>18.909801961404099</v>
      </c>
      <c r="I2356" s="12">
        <v>29.210970557783401</v>
      </c>
      <c r="J2356" s="12">
        <v>40.343485025982702</v>
      </c>
      <c r="K2356" s="12">
        <v>35.405038322659102</v>
      </c>
      <c r="L2356" s="12">
        <v>20.083755783972201</v>
      </c>
      <c r="M2356" s="12">
        <v>30.955277091746499</v>
      </c>
      <c r="N2356" s="12"/>
      <c r="O2356" s="12"/>
    </row>
    <row r="2357" spans="1:15" x14ac:dyDescent="0.3">
      <c r="A2357" s="11" t="str">
        <f t="shared" si="36"/>
        <v>DISTRIBUCION VOLUMEN X CRITERIO (kg ó litros)Sangria de Vino100-200MIL</v>
      </c>
      <c r="B2357" s="11" t="s">
        <v>50</v>
      </c>
      <c r="C2357" s="11" t="s">
        <v>88</v>
      </c>
      <c r="D2357" s="11" t="s">
        <v>156</v>
      </c>
      <c r="E2357" s="12">
        <v>9.6079646386272106</v>
      </c>
      <c r="F2357" s="12">
        <v>7.8112976522821098</v>
      </c>
      <c r="G2357" s="12">
        <v>6.0366270976693102</v>
      </c>
      <c r="H2357" s="12">
        <v>14.012115863589599</v>
      </c>
      <c r="I2357" s="12">
        <v>14.9665539688393</v>
      </c>
      <c r="J2357" s="12">
        <v>4.81362191496601</v>
      </c>
      <c r="K2357" s="12">
        <v>10.066325857040599</v>
      </c>
      <c r="L2357" s="12">
        <v>16.546244091889498</v>
      </c>
      <c r="M2357" s="12">
        <v>6.7908994826722999</v>
      </c>
      <c r="N2357" s="12"/>
      <c r="O2357" s="12"/>
    </row>
    <row r="2358" spans="1:15" x14ac:dyDescent="0.3">
      <c r="A2358" s="11" t="str">
        <f t="shared" si="36"/>
        <v>DISTRIBUCION VOLUMEN X CRITERIO (kg ó litros)Sangria de Vino200-500MIL</v>
      </c>
      <c r="B2358" s="11" t="s">
        <v>50</v>
      </c>
      <c r="C2358" s="11" t="s">
        <v>88</v>
      </c>
      <c r="D2358" s="11" t="s">
        <v>157</v>
      </c>
      <c r="E2358" s="12">
        <v>24.6281669569603</v>
      </c>
      <c r="F2358" s="12">
        <v>20.2230445970775</v>
      </c>
      <c r="G2358" s="12">
        <v>31.470271690324299</v>
      </c>
      <c r="H2358" s="12">
        <v>23.7259506901676</v>
      </c>
      <c r="I2358" s="12">
        <v>10.2875244062754</v>
      </c>
      <c r="J2358" s="12">
        <v>12.928751078420399</v>
      </c>
      <c r="K2358" s="12">
        <v>15.6340552955512</v>
      </c>
      <c r="L2358" s="12">
        <v>11.894669255913501</v>
      </c>
      <c r="M2358" s="12">
        <v>11.4604418551555</v>
      </c>
      <c r="N2358" s="12"/>
      <c r="O2358" s="12"/>
    </row>
    <row r="2359" spans="1:15" x14ac:dyDescent="0.3">
      <c r="A2359" s="11" t="str">
        <f t="shared" si="36"/>
        <v>DISTRIBUCION VOLUMEN X CRITERIO (kg ó litros)Sangria de Vino&gt;500MIL</v>
      </c>
      <c r="B2359" s="11" t="s">
        <v>50</v>
      </c>
      <c r="C2359" s="11" t="s">
        <v>88</v>
      </c>
      <c r="D2359" s="11" t="s">
        <v>158</v>
      </c>
      <c r="E2359" s="12">
        <v>17.057212149248201</v>
      </c>
      <c r="F2359" s="12">
        <v>10.715858455378999</v>
      </c>
      <c r="G2359" s="12">
        <v>10.1310015907095</v>
      </c>
      <c r="H2359" s="12">
        <v>21.5054262164197</v>
      </c>
      <c r="I2359" s="12">
        <v>14.6713851797728</v>
      </c>
      <c r="J2359" s="12">
        <v>9.1616905809384797</v>
      </c>
      <c r="K2359" s="12">
        <v>9.8737624174111502</v>
      </c>
      <c r="L2359" s="12">
        <v>15.621644355773</v>
      </c>
      <c r="M2359" s="12">
        <v>17.019960302859602</v>
      </c>
      <c r="N2359" s="12"/>
      <c r="O2359" s="12"/>
    </row>
    <row r="2360" spans="1:15" x14ac:dyDescent="0.3">
      <c r="A2360" s="11" t="str">
        <f t="shared" si="36"/>
        <v>DISTRIBUCION VOLUMEN X CRITERIO (kg ó litros)Sangria de VinoDE 15 A 19 AÑOS</v>
      </c>
      <c r="B2360" s="11" t="s">
        <v>50</v>
      </c>
      <c r="C2360" s="11" t="s">
        <v>88</v>
      </c>
      <c r="D2360" s="11" t="s">
        <v>159</v>
      </c>
      <c r="E2360" s="12" t="s">
        <v>134</v>
      </c>
      <c r="F2360" s="12" t="s">
        <v>134</v>
      </c>
      <c r="G2360" s="12" t="s">
        <v>134</v>
      </c>
      <c r="H2360" s="12" t="s">
        <v>134</v>
      </c>
      <c r="I2360" s="12">
        <v>2.4272143320601001</v>
      </c>
      <c r="J2360" s="12" t="s">
        <v>134</v>
      </c>
      <c r="K2360" s="12" t="s">
        <v>134</v>
      </c>
      <c r="L2360" s="12" t="s">
        <v>134</v>
      </c>
      <c r="M2360" s="12" t="s">
        <v>134</v>
      </c>
      <c r="N2360" s="12"/>
      <c r="O2360" s="12"/>
    </row>
    <row r="2361" spans="1:15" x14ac:dyDescent="0.3">
      <c r="A2361" s="11" t="str">
        <f t="shared" si="36"/>
        <v>DISTRIBUCION VOLUMEN X CRITERIO (kg ó litros)Sangria de VinoDE 20 A 24 AÑOS</v>
      </c>
      <c r="B2361" s="11" t="s">
        <v>50</v>
      </c>
      <c r="C2361" s="11" t="s">
        <v>88</v>
      </c>
      <c r="D2361" s="11" t="s">
        <v>160</v>
      </c>
      <c r="E2361" s="12">
        <v>6.9087820554468404</v>
      </c>
      <c r="F2361" s="12">
        <v>1.1816452605736001</v>
      </c>
      <c r="G2361" s="12">
        <v>3.96057062488455</v>
      </c>
      <c r="H2361" s="12">
        <v>5.3168898572577898</v>
      </c>
      <c r="I2361" s="12">
        <v>2.92819434468006</v>
      </c>
      <c r="J2361" s="12">
        <v>14.0612034765954</v>
      </c>
      <c r="K2361" s="12">
        <v>2.3281781297750701</v>
      </c>
      <c r="L2361" s="12">
        <v>1.82641492508628</v>
      </c>
      <c r="M2361" s="12">
        <v>5.9915818597231896</v>
      </c>
      <c r="N2361" s="12"/>
      <c r="O2361" s="12"/>
    </row>
    <row r="2362" spans="1:15" x14ac:dyDescent="0.3">
      <c r="A2362" s="11" t="str">
        <f t="shared" si="36"/>
        <v>DISTRIBUCION VOLUMEN X CRITERIO (kg ó litros)Sangria de VinoDE 25 A 34 AÑOS</v>
      </c>
      <c r="B2362" s="11" t="s">
        <v>50</v>
      </c>
      <c r="C2362" s="11" t="s">
        <v>88</v>
      </c>
      <c r="D2362" s="11" t="s">
        <v>161</v>
      </c>
      <c r="E2362" s="12">
        <v>7.9158508222458996</v>
      </c>
      <c r="F2362" s="12">
        <v>4.2755414486720502</v>
      </c>
      <c r="G2362" s="12">
        <v>7.9477059793503804</v>
      </c>
      <c r="H2362" s="12">
        <v>10.8250004607021</v>
      </c>
      <c r="I2362" s="12">
        <v>3.1145464527140101</v>
      </c>
      <c r="J2362" s="12">
        <v>6.3814407770736796</v>
      </c>
      <c r="K2362" s="12">
        <v>0.73167000717371999</v>
      </c>
      <c r="L2362" s="12">
        <v>6.2593551460165404</v>
      </c>
      <c r="M2362" s="12">
        <v>4.4388789086654503</v>
      </c>
      <c r="N2362" s="12"/>
      <c r="O2362" s="12"/>
    </row>
    <row r="2363" spans="1:15" x14ac:dyDescent="0.3">
      <c r="A2363" s="11" t="str">
        <f t="shared" si="36"/>
        <v>DISTRIBUCION VOLUMEN X CRITERIO (kg ó litros)Sangria de VinoDE 35 A 49 AÑOS</v>
      </c>
      <c r="B2363" s="11" t="s">
        <v>50</v>
      </c>
      <c r="C2363" s="11" t="s">
        <v>88</v>
      </c>
      <c r="D2363" s="11" t="s">
        <v>162</v>
      </c>
      <c r="E2363" s="12">
        <v>23.065551100224098</v>
      </c>
      <c r="F2363" s="12">
        <v>31.8973205010623</v>
      </c>
      <c r="G2363" s="12">
        <v>34.669494683365301</v>
      </c>
      <c r="H2363" s="12">
        <v>31.325143729482399</v>
      </c>
      <c r="I2363" s="12">
        <v>27.015749121071298</v>
      </c>
      <c r="J2363" s="12">
        <v>18.702453895898898</v>
      </c>
      <c r="K2363" s="12">
        <v>38.753920331907203</v>
      </c>
      <c r="L2363" s="12">
        <v>33.759585241536399</v>
      </c>
      <c r="M2363" s="12">
        <v>18.395709782090101</v>
      </c>
      <c r="N2363" s="12"/>
      <c r="O2363" s="12"/>
    </row>
    <row r="2364" spans="1:15" x14ac:dyDescent="0.3">
      <c r="A2364" s="11" t="str">
        <f t="shared" si="36"/>
        <v>DISTRIBUCION VOLUMEN X CRITERIO (kg ó litros)Sangria de VinoDE 50 A 59 AÑOS</v>
      </c>
      <c r="B2364" s="11" t="s">
        <v>50</v>
      </c>
      <c r="C2364" s="11" t="s">
        <v>88</v>
      </c>
      <c r="D2364" s="11" t="s">
        <v>163</v>
      </c>
      <c r="E2364" s="12">
        <v>30.5898525418677</v>
      </c>
      <c r="F2364" s="12">
        <v>23.7835540677045</v>
      </c>
      <c r="G2364" s="12">
        <v>16.984626488283901</v>
      </c>
      <c r="H2364" s="12">
        <v>29.417928349859601</v>
      </c>
      <c r="I2364" s="12">
        <v>21.6875231378182</v>
      </c>
      <c r="J2364" s="12">
        <v>22.0036127274359</v>
      </c>
      <c r="K2364" s="12">
        <v>19.903313850376001</v>
      </c>
      <c r="L2364" s="12">
        <v>21.812570565585801</v>
      </c>
      <c r="M2364" s="12">
        <v>32.484493742855904</v>
      </c>
      <c r="N2364" s="12"/>
      <c r="O2364" s="12"/>
    </row>
    <row r="2365" spans="1:15" x14ac:dyDescent="0.3">
      <c r="A2365" s="11" t="str">
        <f t="shared" si="36"/>
        <v>DISTRIBUCION VOLUMEN X CRITERIO (kg ó litros)Sangria de VinoDE 60 A 75 AÑOS</v>
      </c>
      <c r="B2365" s="11" t="s">
        <v>50</v>
      </c>
      <c r="C2365" s="11" t="s">
        <v>88</v>
      </c>
      <c r="D2365" s="11" t="s">
        <v>164</v>
      </c>
      <c r="E2365" s="12">
        <v>31.519969625886699</v>
      </c>
      <c r="F2365" s="12">
        <v>38.861941472961902</v>
      </c>
      <c r="G2365" s="12">
        <v>36.437593618034001</v>
      </c>
      <c r="H2365" s="12">
        <v>23.115021682442102</v>
      </c>
      <c r="I2365" s="12">
        <v>42.8267777356576</v>
      </c>
      <c r="J2365" s="12">
        <v>38.851299248083002</v>
      </c>
      <c r="K2365" s="12">
        <v>38.282902520572101</v>
      </c>
      <c r="L2365" s="12">
        <v>36.342084336967503</v>
      </c>
      <c r="M2365" s="12">
        <v>38.6893015636659</v>
      </c>
      <c r="N2365" s="12"/>
      <c r="O2365" s="12"/>
    </row>
    <row r="2366" spans="1:15" x14ac:dyDescent="0.3">
      <c r="A2366" s="11" t="str">
        <f t="shared" si="36"/>
        <v>DISTRIBUCION VOLUMEN X CRITERIO (kg ó litros)Sangria de VinoNIVEL ALTO</v>
      </c>
      <c r="B2366" s="11" t="s">
        <v>50</v>
      </c>
      <c r="C2366" s="11" t="s">
        <v>88</v>
      </c>
      <c r="D2366" s="11" t="s">
        <v>165</v>
      </c>
      <c r="E2366" s="12">
        <v>32.740120159848601</v>
      </c>
      <c r="F2366" s="12">
        <v>19.9769128076824</v>
      </c>
      <c r="G2366" s="12">
        <v>28.9500323841247</v>
      </c>
      <c r="H2366" s="12">
        <v>16.152808754171701</v>
      </c>
      <c r="I2366" s="12">
        <v>22.2381012146353</v>
      </c>
      <c r="J2366" s="12">
        <v>14.8709404263994</v>
      </c>
      <c r="K2366" s="12">
        <v>13.9997139565816</v>
      </c>
      <c r="L2366" s="12">
        <v>19.579931158397098</v>
      </c>
      <c r="M2366" s="12">
        <v>23.591675755634899</v>
      </c>
      <c r="N2366" s="12"/>
      <c r="O2366" s="12"/>
    </row>
    <row r="2367" spans="1:15" x14ac:dyDescent="0.3">
      <c r="A2367" s="11" t="str">
        <f t="shared" si="36"/>
        <v>DISTRIBUCION VOLUMEN X CRITERIO (kg ó litros)Sangria de VinoNIVEL MEDIO ALTO</v>
      </c>
      <c r="B2367" s="11" t="s">
        <v>50</v>
      </c>
      <c r="C2367" s="11" t="s">
        <v>88</v>
      </c>
      <c r="D2367" s="11" t="s">
        <v>166</v>
      </c>
      <c r="E2367" s="12">
        <v>19.578577457069699</v>
      </c>
      <c r="F2367" s="12">
        <v>13.8048153748756</v>
      </c>
      <c r="G2367" s="12">
        <v>11.7831067565058</v>
      </c>
      <c r="H2367" s="12">
        <v>22.047529870448098</v>
      </c>
      <c r="I2367" s="12">
        <v>13.3052653440791</v>
      </c>
      <c r="J2367" s="12">
        <v>8.3948962724295306</v>
      </c>
      <c r="K2367" s="12">
        <v>11.055631918023799</v>
      </c>
      <c r="L2367" s="12">
        <v>23.484941673111202</v>
      </c>
      <c r="M2367" s="12">
        <v>13.0362338897376</v>
      </c>
      <c r="N2367" s="12"/>
      <c r="O2367" s="12"/>
    </row>
    <row r="2368" spans="1:15" x14ac:dyDescent="0.3">
      <c r="A2368" s="11" t="str">
        <f t="shared" si="36"/>
        <v>DISTRIBUCION VOLUMEN X CRITERIO (kg ó litros)Sangria de VinoNIVEL MEDIO</v>
      </c>
      <c r="B2368" s="11" t="s">
        <v>50</v>
      </c>
      <c r="C2368" s="11" t="s">
        <v>88</v>
      </c>
      <c r="D2368" s="11" t="s">
        <v>167</v>
      </c>
      <c r="E2368" s="12">
        <v>22.087864299041101</v>
      </c>
      <c r="F2368" s="12">
        <v>17.647289133606499</v>
      </c>
      <c r="G2368" s="12">
        <v>14.914680957236</v>
      </c>
      <c r="H2368" s="12">
        <v>11.012656306049999</v>
      </c>
      <c r="I2368" s="12">
        <v>19.654188891282899</v>
      </c>
      <c r="J2368" s="12">
        <v>26.648597988859699</v>
      </c>
      <c r="K2368" s="12">
        <v>18.4225716156073</v>
      </c>
      <c r="L2368" s="12">
        <v>15.079531869523301</v>
      </c>
      <c r="M2368" s="12">
        <v>22.061813885285002</v>
      </c>
      <c r="N2368" s="12"/>
      <c r="O2368" s="12"/>
    </row>
    <row r="2369" spans="1:15" x14ac:dyDescent="0.3">
      <c r="A2369" s="11" t="str">
        <f t="shared" si="36"/>
        <v>DISTRIBUCION VOLUMEN X CRITERIO (kg ó litros)Sangria de VinoNIVEL MEDIO BAJO</v>
      </c>
      <c r="B2369" s="11" t="s">
        <v>50</v>
      </c>
      <c r="C2369" s="11" t="s">
        <v>88</v>
      </c>
      <c r="D2369" s="11" t="s">
        <v>168</v>
      </c>
      <c r="E2369" s="12">
        <v>8.7425458720385194</v>
      </c>
      <c r="F2369" s="12">
        <v>21.370902602549499</v>
      </c>
      <c r="G2369" s="12">
        <v>19.388862546448401</v>
      </c>
      <c r="H2369" s="12">
        <v>16.414043695314501</v>
      </c>
      <c r="I2369" s="12">
        <v>11.2933681175984</v>
      </c>
      <c r="J2369" s="12">
        <v>24.8797141867677</v>
      </c>
      <c r="K2369" s="12">
        <v>14.245625493890801</v>
      </c>
      <c r="L2369" s="12">
        <v>17.751692956749899</v>
      </c>
      <c r="M2369" s="12">
        <v>17.6397787853228</v>
      </c>
      <c r="N2369" s="12"/>
      <c r="O2369" s="12"/>
    </row>
    <row r="2370" spans="1:15" x14ac:dyDescent="0.3">
      <c r="A2370" s="11" t="str">
        <f t="shared" si="36"/>
        <v>DISTRIBUCION VOLUMEN X CRITERIO (kg ó litros)Sangria de VinoNIVEL BAJO</v>
      </c>
      <c r="B2370" s="11" t="s">
        <v>50</v>
      </c>
      <c r="C2370" s="11" t="s">
        <v>88</v>
      </c>
      <c r="D2370" s="11" t="s">
        <v>169</v>
      </c>
      <c r="E2370" s="12">
        <v>16.8508994449844</v>
      </c>
      <c r="F2370" s="12">
        <v>27.200078388378699</v>
      </c>
      <c r="G2370" s="12">
        <v>24.9633285810092</v>
      </c>
      <c r="H2370" s="12">
        <v>34.372948081374801</v>
      </c>
      <c r="I2370" s="12">
        <v>33.509087200813298</v>
      </c>
      <c r="J2370" s="12">
        <v>25.2058559470136</v>
      </c>
      <c r="K2370" s="12">
        <v>42.276448698844597</v>
      </c>
      <c r="L2370" s="12">
        <v>24.103914688394902</v>
      </c>
      <c r="M2370" s="12">
        <v>23.670461747758299</v>
      </c>
      <c r="N2370" s="12"/>
      <c r="O2370" s="12"/>
    </row>
    <row r="2371" spans="1:15" x14ac:dyDescent="0.3">
      <c r="A2371" s="11" t="str">
        <f t="shared" si="36"/>
        <v>DISTRIBUCION VOLUMEN X CRITERIO (kg ó litros)Sangria de VinoHOMBRE</v>
      </c>
      <c r="B2371" s="11" t="s">
        <v>50</v>
      </c>
      <c r="C2371" s="11" t="s">
        <v>88</v>
      </c>
      <c r="D2371" s="11" t="s">
        <v>170</v>
      </c>
      <c r="E2371" s="12">
        <v>59.838456146877498</v>
      </c>
      <c r="F2371" s="12">
        <v>41.284959879070897</v>
      </c>
      <c r="G2371" s="12">
        <v>47.544119530693898</v>
      </c>
      <c r="H2371" s="12">
        <v>43.571607903397798</v>
      </c>
      <c r="I2371" s="12">
        <v>55.779163918281597</v>
      </c>
      <c r="J2371" s="12">
        <v>51.916654404791899</v>
      </c>
      <c r="K2371" s="12">
        <v>48.822068570829401</v>
      </c>
      <c r="L2371" s="12">
        <v>43.690042105196902</v>
      </c>
      <c r="M2371" s="12">
        <v>50.509046554343698</v>
      </c>
      <c r="N2371" s="12"/>
      <c r="O2371" s="12"/>
    </row>
    <row r="2372" spans="1:15" x14ac:dyDescent="0.3">
      <c r="A2372" s="11" t="str">
        <f t="shared" ref="A2372:A2435" si="37">B2372&amp;C2372&amp;D2372</f>
        <v>DISTRIBUCION VOLUMEN X CRITERIO (kg ó litros)Sangria de VinoMUJER</v>
      </c>
      <c r="B2372" s="11" t="s">
        <v>50</v>
      </c>
      <c r="C2372" s="11" t="s">
        <v>88</v>
      </c>
      <c r="D2372" s="11" t="s">
        <v>171</v>
      </c>
      <c r="E2372" s="12">
        <v>40.161552520094702</v>
      </c>
      <c r="F2372" s="12">
        <v>58.715040120929103</v>
      </c>
      <c r="G2372" s="12">
        <v>52.455874233014903</v>
      </c>
      <c r="H2372" s="12">
        <v>56.428391632905402</v>
      </c>
      <c r="I2372" s="12">
        <v>44.220846756721102</v>
      </c>
      <c r="J2372" s="12">
        <v>48.083345156892598</v>
      </c>
      <c r="K2372" s="12">
        <v>51.177935640336102</v>
      </c>
      <c r="L2372" s="12">
        <v>56.309957556551701</v>
      </c>
      <c r="M2372" s="12">
        <v>49.490925747747198</v>
      </c>
      <c r="N2372" s="12"/>
      <c r="O2372" s="12"/>
    </row>
    <row r="2373" spans="1:15" x14ac:dyDescent="0.3">
      <c r="A2373" s="11" t="str">
        <f t="shared" si="37"/>
        <v>DISTRIBUCION VOLUMEN X CRITERIO (kg ó litros)Sangria de CavaT.ESPAÑA</v>
      </c>
      <c r="B2373" s="11" t="s">
        <v>50</v>
      </c>
      <c r="C2373" s="11" t="s">
        <v>89</v>
      </c>
      <c r="D2373" s="11" t="s">
        <v>142</v>
      </c>
      <c r="E2373" s="12">
        <v>100</v>
      </c>
      <c r="F2373" s="12">
        <v>100</v>
      </c>
      <c r="G2373" s="12">
        <v>100</v>
      </c>
      <c r="H2373" s="12">
        <v>100</v>
      </c>
      <c r="I2373" s="12">
        <v>100</v>
      </c>
      <c r="J2373" s="12">
        <v>100</v>
      </c>
      <c r="K2373" s="12">
        <v>100</v>
      </c>
      <c r="L2373" s="12">
        <v>100</v>
      </c>
      <c r="M2373" s="12">
        <v>100</v>
      </c>
      <c r="N2373" s="12"/>
      <c r="O2373" s="12"/>
    </row>
    <row r="2374" spans="1:15" x14ac:dyDescent="0.3">
      <c r="A2374" s="11" t="str">
        <f t="shared" si="37"/>
        <v>DISTRIBUCION VOLUMEN X CRITERIO (kg ó litros)Sangria de CavaBCN AM</v>
      </c>
      <c r="B2374" s="11" t="s">
        <v>50</v>
      </c>
      <c r="C2374" s="11" t="s">
        <v>89</v>
      </c>
      <c r="D2374" s="11" t="s">
        <v>143</v>
      </c>
      <c r="E2374" s="12">
        <v>36.511995956127798</v>
      </c>
      <c r="F2374" s="12">
        <v>41.5057542791073</v>
      </c>
      <c r="G2374" s="12">
        <v>61.767318064522698</v>
      </c>
      <c r="H2374" s="12">
        <v>19.601792738922001</v>
      </c>
      <c r="I2374" s="12">
        <v>12.2314624985706</v>
      </c>
      <c r="J2374" s="12">
        <v>15.662904735163901</v>
      </c>
      <c r="K2374" s="12">
        <v>16.6228015571333</v>
      </c>
      <c r="L2374" s="12">
        <v>11.2435764065787</v>
      </c>
      <c r="M2374" s="12">
        <v>17.973196437666999</v>
      </c>
      <c r="N2374" s="12"/>
      <c r="O2374" s="12"/>
    </row>
    <row r="2375" spans="1:15" x14ac:dyDescent="0.3">
      <c r="A2375" s="11" t="str">
        <f t="shared" si="37"/>
        <v>DISTRIBUCION VOLUMEN X CRITERIO (kg ó litros)Sangria de CavaREST.CAT ARAGON</v>
      </c>
      <c r="B2375" s="11" t="s">
        <v>50</v>
      </c>
      <c r="C2375" s="11" t="s">
        <v>89</v>
      </c>
      <c r="D2375" s="11" t="s">
        <v>144</v>
      </c>
      <c r="E2375" s="12">
        <v>24.809221963572899</v>
      </c>
      <c r="F2375" s="12">
        <v>41.802930293293997</v>
      </c>
      <c r="G2375" s="12">
        <v>11.3051232132756</v>
      </c>
      <c r="H2375" s="12">
        <v>46.039800306396003</v>
      </c>
      <c r="I2375" s="12">
        <v>22.054006007798101</v>
      </c>
      <c r="J2375" s="12">
        <v>19.778735650489601</v>
      </c>
      <c r="K2375" s="12">
        <v>12.128383791065099</v>
      </c>
      <c r="L2375" s="12">
        <v>5.8846233562169497</v>
      </c>
      <c r="M2375" s="12">
        <v>22.179084570399201</v>
      </c>
      <c r="N2375" s="12"/>
      <c r="O2375" s="12"/>
    </row>
    <row r="2376" spans="1:15" x14ac:dyDescent="0.3">
      <c r="A2376" s="11" t="str">
        <f t="shared" si="37"/>
        <v>DISTRIBUCION VOLUMEN X CRITERIO (kg ó litros)Sangria de CavaLEVANTE</v>
      </c>
      <c r="B2376" s="11" t="s">
        <v>50</v>
      </c>
      <c r="C2376" s="11" t="s">
        <v>89</v>
      </c>
      <c r="D2376" s="11" t="s">
        <v>145</v>
      </c>
      <c r="E2376" s="12">
        <v>15.064298829627999</v>
      </c>
      <c r="F2376" s="12">
        <v>5.0868565890375903</v>
      </c>
      <c r="G2376" s="12">
        <v>9.6773397324279706</v>
      </c>
      <c r="H2376" s="12">
        <v>17.608557017048501</v>
      </c>
      <c r="I2376" s="12">
        <v>20.327616848848699</v>
      </c>
      <c r="J2376" s="12">
        <v>36.591818624234598</v>
      </c>
      <c r="K2376" s="12">
        <v>57.275496815797098</v>
      </c>
      <c r="L2376" s="12">
        <v>9.2856944323983797</v>
      </c>
      <c r="M2376" s="12">
        <v>31.091630519393899</v>
      </c>
      <c r="N2376" s="12"/>
      <c r="O2376" s="12"/>
    </row>
    <row r="2377" spans="1:15" x14ac:dyDescent="0.3">
      <c r="A2377" s="11" t="str">
        <f t="shared" si="37"/>
        <v>DISTRIBUCION VOLUMEN X CRITERIO (kg ó litros)Sangria de CavaANDALUCIA</v>
      </c>
      <c r="B2377" s="11" t="s">
        <v>50</v>
      </c>
      <c r="C2377" s="11" t="s">
        <v>89</v>
      </c>
      <c r="D2377" s="11" t="s">
        <v>146</v>
      </c>
      <c r="E2377" s="12">
        <v>3.6562231907095599</v>
      </c>
      <c r="F2377" s="12" t="s">
        <v>134</v>
      </c>
      <c r="G2377" s="12">
        <v>0.76214426918329803</v>
      </c>
      <c r="H2377" s="12">
        <v>5.5571974540668903</v>
      </c>
      <c r="I2377" s="12">
        <v>4.8517840776128098</v>
      </c>
      <c r="J2377" s="12">
        <v>5.1876194405047897</v>
      </c>
      <c r="K2377" s="12">
        <v>3.5265288627837701</v>
      </c>
      <c r="L2377" s="12">
        <v>48.910708228599503</v>
      </c>
      <c r="M2377" s="12">
        <v>0.99254825893377796</v>
      </c>
      <c r="N2377" s="12"/>
      <c r="O2377" s="12"/>
    </row>
    <row r="2378" spans="1:15" x14ac:dyDescent="0.3">
      <c r="A2378" s="11" t="str">
        <f t="shared" si="37"/>
        <v>DISTRIBUCION VOLUMEN X CRITERIO (kg ó litros)Sangria de CavaMDD AM</v>
      </c>
      <c r="B2378" s="11" t="s">
        <v>50</v>
      </c>
      <c r="C2378" s="11" t="s">
        <v>89</v>
      </c>
      <c r="D2378" s="11" t="s">
        <v>147</v>
      </c>
      <c r="E2378" s="12">
        <v>4.7819994405322497</v>
      </c>
      <c r="F2378" s="12" t="s">
        <v>134</v>
      </c>
      <c r="G2378" s="12">
        <v>0.89812425463368395</v>
      </c>
      <c r="H2378" s="12">
        <v>2.8349687713339899</v>
      </c>
      <c r="I2378" s="12">
        <v>16.5883208978106</v>
      </c>
      <c r="J2378" s="12">
        <v>14.569189090546599</v>
      </c>
      <c r="K2378" s="12">
        <v>3.4271286251716</v>
      </c>
      <c r="L2378" s="12">
        <v>6.8622509281683204</v>
      </c>
      <c r="M2378" s="12">
        <v>15.655057197775101</v>
      </c>
      <c r="N2378" s="12"/>
      <c r="O2378" s="12"/>
    </row>
    <row r="2379" spans="1:15" x14ac:dyDescent="0.3">
      <c r="A2379" s="11" t="str">
        <f t="shared" si="37"/>
        <v>DISTRIBUCION VOLUMEN X CRITERIO (kg ó litros)Sangria de CavaRTO CENTRO</v>
      </c>
      <c r="B2379" s="11" t="s">
        <v>50</v>
      </c>
      <c r="C2379" s="11" t="s">
        <v>89</v>
      </c>
      <c r="D2379" s="11" t="s">
        <v>148</v>
      </c>
      <c r="E2379" s="12">
        <v>12.483676932378</v>
      </c>
      <c r="F2379" s="12">
        <v>5.4116058401347802</v>
      </c>
      <c r="G2379" s="12">
        <v>3.0951409175267002</v>
      </c>
      <c r="H2379" s="12">
        <v>5.2780792394290197</v>
      </c>
      <c r="I2379" s="12">
        <v>15.3064385817821</v>
      </c>
      <c r="J2379" s="12">
        <v>4.8929432785050002</v>
      </c>
      <c r="K2379" s="12">
        <v>3.3672828797942098</v>
      </c>
      <c r="L2379" s="12">
        <v>10.3159731362417</v>
      </c>
      <c r="M2379" s="12">
        <v>8.9714966104139506</v>
      </c>
      <c r="N2379" s="12"/>
      <c r="O2379" s="12"/>
    </row>
    <row r="2380" spans="1:15" x14ac:dyDescent="0.3">
      <c r="A2380" s="11" t="str">
        <f t="shared" si="37"/>
        <v>DISTRIBUCION VOLUMEN X CRITERIO (kg ó litros)Sangria de CavaNORTE-CENTRO</v>
      </c>
      <c r="B2380" s="11" t="s">
        <v>50</v>
      </c>
      <c r="C2380" s="11" t="s">
        <v>89</v>
      </c>
      <c r="D2380" s="11" t="s">
        <v>149</v>
      </c>
      <c r="E2380" s="12">
        <v>0.12558945676709399</v>
      </c>
      <c r="F2380" s="12">
        <v>6.1928582312142497</v>
      </c>
      <c r="G2380" s="12">
        <v>8.8158181524570693</v>
      </c>
      <c r="H2380" s="12" t="s">
        <v>134</v>
      </c>
      <c r="I2380" s="12">
        <v>4.0050780806697404</v>
      </c>
      <c r="J2380" s="12" t="s">
        <v>134</v>
      </c>
      <c r="K2380" s="12" t="s">
        <v>134</v>
      </c>
      <c r="L2380" s="12">
        <v>3.3567492298129098</v>
      </c>
      <c r="M2380" s="12">
        <v>0.27165064462908201</v>
      </c>
      <c r="N2380" s="12"/>
      <c r="O2380" s="12"/>
    </row>
    <row r="2381" spans="1:15" x14ac:dyDescent="0.3">
      <c r="A2381" s="11" t="str">
        <f t="shared" si="37"/>
        <v>DISTRIBUCION VOLUMEN X CRITERIO (kg ó litros)Sangria de CavaNOROESTE</v>
      </c>
      <c r="B2381" s="11" t="s">
        <v>50</v>
      </c>
      <c r="C2381" s="11" t="s">
        <v>89</v>
      </c>
      <c r="D2381" s="11" t="s">
        <v>150</v>
      </c>
      <c r="E2381" s="12">
        <v>2.5669936226752199</v>
      </c>
      <c r="F2381" s="12" t="s">
        <v>134</v>
      </c>
      <c r="G2381" s="12">
        <v>3.6789935110498502</v>
      </c>
      <c r="H2381" s="12">
        <v>3.07960896940555</v>
      </c>
      <c r="I2381" s="12">
        <v>4.6352865027117502</v>
      </c>
      <c r="J2381" s="12">
        <v>3.3167870892708899</v>
      </c>
      <c r="K2381" s="12">
        <v>3.65238387131676</v>
      </c>
      <c r="L2381" s="12">
        <v>4.14042992943972</v>
      </c>
      <c r="M2381" s="12">
        <v>2.8653332268345899</v>
      </c>
      <c r="N2381" s="12"/>
      <c r="O2381" s="12"/>
    </row>
    <row r="2382" spans="1:15" x14ac:dyDescent="0.3">
      <c r="A2382" s="11" t="str">
        <f t="shared" si="37"/>
        <v>DISTRIBUCION VOLUMEN X CRITERIO (kg ó litros)Sangria de Cava&lt;2MIL</v>
      </c>
      <c r="B2382" s="11" t="s">
        <v>50</v>
      </c>
      <c r="C2382" s="11" t="s">
        <v>89</v>
      </c>
      <c r="D2382" s="11" t="s">
        <v>151</v>
      </c>
      <c r="E2382" s="12">
        <v>14.1657071506476</v>
      </c>
      <c r="F2382" s="12">
        <v>13.652782915418999</v>
      </c>
      <c r="G2382" s="12" t="s">
        <v>134</v>
      </c>
      <c r="H2382" s="12">
        <v>26.534884864934501</v>
      </c>
      <c r="I2382" s="12">
        <v>16.421257729208399</v>
      </c>
      <c r="J2382" s="12">
        <v>23.105114336322501</v>
      </c>
      <c r="K2382" s="12">
        <v>2.89724945213865</v>
      </c>
      <c r="L2382" s="12">
        <v>8.8947296926774992</v>
      </c>
      <c r="M2382" s="12">
        <v>7.7013784558882303</v>
      </c>
      <c r="N2382" s="12"/>
      <c r="O2382" s="12"/>
    </row>
    <row r="2383" spans="1:15" x14ac:dyDescent="0.3">
      <c r="A2383" s="11" t="str">
        <f t="shared" si="37"/>
        <v>DISTRIBUCION VOLUMEN X CRITERIO (kg ó litros)Sangria de Cava2-5MIL</v>
      </c>
      <c r="B2383" s="11" t="s">
        <v>50</v>
      </c>
      <c r="C2383" s="11" t="s">
        <v>89</v>
      </c>
      <c r="D2383" s="11" t="s">
        <v>152</v>
      </c>
      <c r="E2383" s="12">
        <v>3.2566913768819199</v>
      </c>
      <c r="F2383" s="12">
        <v>10.880904085135599</v>
      </c>
      <c r="G2383" s="12">
        <v>8.1523168393644596</v>
      </c>
      <c r="H2383" s="12">
        <v>10.0220007106031</v>
      </c>
      <c r="I2383" s="12">
        <v>7.0409410872333202</v>
      </c>
      <c r="J2383" s="12">
        <v>4.6928427295395601</v>
      </c>
      <c r="K2383" s="12">
        <v>2.4743058780732601</v>
      </c>
      <c r="L2383" s="12">
        <v>0.730147903162367</v>
      </c>
      <c r="M2383" s="12">
        <v>8.9251894141383694</v>
      </c>
      <c r="N2383" s="12"/>
      <c r="O2383" s="12"/>
    </row>
    <row r="2384" spans="1:15" x14ac:dyDescent="0.3">
      <c r="A2384" s="11" t="str">
        <f t="shared" si="37"/>
        <v>DISTRIBUCION VOLUMEN X CRITERIO (kg ó litros)Sangria de Cava5-10MIL</v>
      </c>
      <c r="B2384" s="11" t="s">
        <v>50</v>
      </c>
      <c r="C2384" s="11" t="s">
        <v>89</v>
      </c>
      <c r="D2384" s="11" t="s">
        <v>153</v>
      </c>
      <c r="E2384" s="12">
        <v>7.8763125232673401</v>
      </c>
      <c r="F2384" s="12">
        <v>8.5778695055752507</v>
      </c>
      <c r="G2384" s="12" t="s">
        <v>134</v>
      </c>
      <c r="H2384" s="12">
        <v>1.0989612919535501</v>
      </c>
      <c r="I2384" s="12">
        <v>7.9600664892045803</v>
      </c>
      <c r="J2384" s="12" t="s">
        <v>134</v>
      </c>
      <c r="K2384" s="12">
        <v>3.0376601588163799</v>
      </c>
      <c r="L2384" s="12">
        <v>7.9903816800674301</v>
      </c>
      <c r="M2384" s="12">
        <v>1.10209382236341</v>
      </c>
      <c r="N2384" s="12"/>
      <c r="O2384" s="12"/>
    </row>
    <row r="2385" spans="1:15" x14ac:dyDescent="0.3">
      <c r="A2385" s="11" t="str">
        <f t="shared" si="37"/>
        <v>DISTRIBUCION VOLUMEN X CRITERIO (kg ó litros)Sangria de Cava10-30MIL</v>
      </c>
      <c r="B2385" s="11" t="s">
        <v>50</v>
      </c>
      <c r="C2385" s="11" t="s">
        <v>89</v>
      </c>
      <c r="D2385" s="11" t="s">
        <v>154</v>
      </c>
      <c r="E2385" s="12">
        <v>4.8909241196737501</v>
      </c>
      <c r="F2385" s="12">
        <v>5.5907185362701997</v>
      </c>
      <c r="G2385" s="12">
        <v>8.0413125278859692</v>
      </c>
      <c r="H2385" s="12">
        <v>7.1202631817948498</v>
      </c>
      <c r="I2385" s="12">
        <v>6.8412842779324698</v>
      </c>
      <c r="J2385" s="12">
        <v>2.8971714699614002</v>
      </c>
      <c r="K2385" s="12">
        <v>10.510237756206701</v>
      </c>
      <c r="L2385" s="12">
        <v>46.313943277693298</v>
      </c>
      <c r="M2385" s="12">
        <v>14.325144479125999</v>
      </c>
      <c r="N2385" s="12"/>
      <c r="O2385" s="12"/>
    </row>
    <row r="2386" spans="1:15" x14ac:dyDescent="0.3">
      <c r="A2386" s="11" t="str">
        <f t="shared" si="37"/>
        <v>DISTRIBUCION VOLUMEN X CRITERIO (kg ó litros)Sangria de Cava30-100MIL</v>
      </c>
      <c r="B2386" s="11" t="s">
        <v>50</v>
      </c>
      <c r="C2386" s="11" t="s">
        <v>89</v>
      </c>
      <c r="D2386" s="11" t="s">
        <v>155</v>
      </c>
      <c r="E2386" s="12">
        <v>22.530786267193299</v>
      </c>
      <c r="F2386" s="12">
        <v>46.323000461384098</v>
      </c>
      <c r="G2386" s="12">
        <v>44.717175619381798</v>
      </c>
      <c r="H2386" s="12">
        <v>23.406561637218299</v>
      </c>
      <c r="I2386" s="12">
        <v>18.7554694626767</v>
      </c>
      <c r="J2386" s="12">
        <v>27.8483956339897</v>
      </c>
      <c r="K2386" s="12">
        <v>60.458265245374903</v>
      </c>
      <c r="L2386" s="12">
        <v>7.80257837510384</v>
      </c>
      <c r="M2386" s="12">
        <v>28.571779384215802</v>
      </c>
      <c r="N2386" s="12"/>
      <c r="O2386" s="12"/>
    </row>
    <row r="2387" spans="1:15" x14ac:dyDescent="0.3">
      <c r="A2387" s="11" t="str">
        <f t="shared" si="37"/>
        <v>DISTRIBUCION VOLUMEN X CRITERIO (kg ó litros)Sangria de Cava100-200MIL</v>
      </c>
      <c r="B2387" s="11" t="s">
        <v>50</v>
      </c>
      <c r="C2387" s="11" t="s">
        <v>89</v>
      </c>
      <c r="D2387" s="11" t="s">
        <v>156</v>
      </c>
      <c r="E2387" s="12">
        <v>7.7429832250815398</v>
      </c>
      <c r="F2387" s="12">
        <v>5.8516729132905301</v>
      </c>
      <c r="G2387" s="12">
        <v>2.4030594164227899</v>
      </c>
      <c r="H2387" s="12">
        <v>1.4295256432925301</v>
      </c>
      <c r="I2387" s="12">
        <v>6.7399626183466301</v>
      </c>
      <c r="J2387" s="12">
        <v>19.094214592958501</v>
      </c>
      <c r="K2387" s="12">
        <v>2.5136891752686701</v>
      </c>
      <c r="L2387" s="12">
        <v>11.778023673332299</v>
      </c>
      <c r="M2387" s="12">
        <v>12.3794664288351</v>
      </c>
      <c r="N2387" s="12"/>
      <c r="O2387" s="12"/>
    </row>
    <row r="2388" spans="1:15" x14ac:dyDescent="0.3">
      <c r="A2388" s="11" t="str">
        <f t="shared" si="37"/>
        <v>DISTRIBUCION VOLUMEN X CRITERIO (kg ó litros)Sangria de Cava200-500MIL</v>
      </c>
      <c r="B2388" s="11" t="s">
        <v>50</v>
      </c>
      <c r="C2388" s="11" t="s">
        <v>89</v>
      </c>
      <c r="D2388" s="11" t="s">
        <v>157</v>
      </c>
      <c r="E2388" s="12">
        <v>19.391270807398001</v>
      </c>
      <c r="F2388" s="12">
        <v>8.3126885538737394</v>
      </c>
      <c r="G2388" s="12">
        <v>26.088847400480599</v>
      </c>
      <c r="H2388" s="12">
        <v>13.525212065833999</v>
      </c>
      <c r="I2388" s="12">
        <v>18.432488734398198</v>
      </c>
      <c r="J2388" s="12">
        <v>6.6390533442955304</v>
      </c>
      <c r="K2388" s="12">
        <v>12.453724849158</v>
      </c>
      <c r="L2388" s="12">
        <v>6.6081912097996298</v>
      </c>
      <c r="M2388" s="12">
        <v>17.039569876102998</v>
      </c>
      <c r="N2388" s="12"/>
      <c r="O2388" s="12"/>
    </row>
    <row r="2389" spans="1:15" x14ac:dyDescent="0.3">
      <c r="A2389" s="11" t="str">
        <f t="shared" si="37"/>
        <v>DISTRIBUCION VOLUMEN X CRITERIO (kg ó litros)Sangria de Cava&gt;500MIL</v>
      </c>
      <c r="B2389" s="11" t="s">
        <v>50</v>
      </c>
      <c r="C2389" s="11" t="s">
        <v>89</v>
      </c>
      <c r="D2389" s="11" t="s">
        <v>158</v>
      </c>
      <c r="E2389" s="12">
        <v>20.145316958112598</v>
      </c>
      <c r="F2389" s="12">
        <v>0.81036566541798105</v>
      </c>
      <c r="G2389" s="12">
        <v>10.5972898885259</v>
      </c>
      <c r="H2389" s="12">
        <v>16.862596514188802</v>
      </c>
      <c r="I2389" s="12">
        <v>17.808522012771299</v>
      </c>
      <c r="J2389" s="12">
        <v>15.7232101450856</v>
      </c>
      <c r="K2389" s="12">
        <v>5.6548620249882404</v>
      </c>
      <c r="L2389" s="12">
        <v>9.88201019176568</v>
      </c>
      <c r="M2389" s="12">
        <v>9.9553665601253698</v>
      </c>
      <c r="N2389" s="12"/>
      <c r="O2389" s="12"/>
    </row>
    <row r="2390" spans="1:15" x14ac:dyDescent="0.3">
      <c r="A2390" s="11" t="str">
        <f t="shared" si="37"/>
        <v>DISTRIBUCION VOLUMEN X CRITERIO (kg ó litros)Sangria de CavaDE 15 A 19 AÑOS</v>
      </c>
      <c r="B2390" s="11" t="s">
        <v>50</v>
      </c>
      <c r="C2390" s="11" t="s">
        <v>89</v>
      </c>
      <c r="D2390" s="11" t="s">
        <v>159</v>
      </c>
      <c r="E2390" s="12" t="s">
        <v>134</v>
      </c>
      <c r="F2390" s="12" t="s">
        <v>134</v>
      </c>
      <c r="G2390" s="12" t="s">
        <v>134</v>
      </c>
      <c r="H2390" s="12" t="s">
        <v>134</v>
      </c>
      <c r="I2390" s="12" t="s">
        <v>134</v>
      </c>
      <c r="J2390" s="12">
        <v>11.494388890272401</v>
      </c>
      <c r="K2390" s="12" t="s">
        <v>134</v>
      </c>
      <c r="L2390" s="12" t="s">
        <v>134</v>
      </c>
      <c r="M2390" s="12" t="s">
        <v>134</v>
      </c>
      <c r="N2390" s="12"/>
      <c r="O2390" s="12"/>
    </row>
    <row r="2391" spans="1:15" x14ac:dyDescent="0.3">
      <c r="A2391" s="11" t="str">
        <f t="shared" si="37"/>
        <v>DISTRIBUCION VOLUMEN X CRITERIO (kg ó litros)Sangria de CavaDE 20 A 24 AÑOS</v>
      </c>
      <c r="B2391" s="11" t="s">
        <v>50</v>
      </c>
      <c r="C2391" s="11" t="s">
        <v>89</v>
      </c>
      <c r="D2391" s="11" t="s">
        <v>160</v>
      </c>
      <c r="E2391" s="12">
        <v>1.4992240130851</v>
      </c>
      <c r="F2391" s="12">
        <v>1.6636654364755199</v>
      </c>
      <c r="G2391" s="12">
        <v>6.2493889278474297</v>
      </c>
      <c r="H2391" s="12">
        <v>4.0565246477532098</v>
      </c>
      <c r="I2391" s="12">
        <v>4.12595855823636</v>
      </c>
      <c r="J2391" s="12" t="s">
        <v>134</v>
      </c>
      <c r="K2391" s="12" t="s">
        <v>134</v>
      </c>
      <c r="L2391" s="12">
        <v>42.433275979769903</v>
      </c>
      <c r="M2391" s="12">
        <v>0.80515913422934204</v>
      </c>
      <c r="N2391" s="12"/>
      <c r="O2391" s="12"/>
    </row>
    <row r="2392" spans="1:15" x14ac:dyDescent="0.3">
      <c r="A2392" s="11" t="str">
        <f t="shared" si="37"/>
        <v>DISTRIBUCION VOLUMEN X CRITERIO (kg ó litros)Sangria de CavaDE 25 A 34 AÑOS</v>
      </c>
      <c r="B2392" s="11" t="s">
        <v>50</v>
      </c>
      <c r="C2392" s="11" t="s">
        <v>89</v>
      </c>
      <c r="D2392" s="11" t="s">
        <v>161</v>
      </c>
      <c r="E2392" s="12">
        <v>4.7091421330864902</v>
      </c>
      <c r="F2392" s="12">
        <v>1.0689716391486299</v>
      </c>
      <c r="G2392" s="12">
        <v>8.0629362279993693</v>
      </c>
      <c r="H2392" s="12">
        <v>7.2154915753236599</v>
      </c>
      <c r="I2392" s="12">
        <v>16.9925148631553</v>
      </c>
      <c r="J2392" s="12">
        <v>21.859266903708999</v>
      </c>
      <c r="K2392" s="12">
        <v>3.4707929896182299</v>
      </c>
      <c r="L2392" s="12">
        <v>10.288768627695299</v>
      </c>
      <c r="M2392" s="12">
        <v>2.2871771200508699</v>
      </c>
      <c r="N2392" s="12"/>
      <c r="O2392" s="12"/>
    </row>
    <row r="2393" spans="1:15" x14ac:dyDescent="0.3">
      <c r="A2393" s="11" t="str">
        <f t="shared" si="37"/>
        <v>DISTRIBUCION VOLUMEN X CRITERIO (kg ó litros)Sangria de CavaDE 35 A 49 AÑOS</v>
      </c>
      <c r="B2393" s="11" t="s">
        <v>50</v>
      </c>
      <c r="C2393" s="11" t="s">
        <v>89</v>
      </c>
      <c r="D2393" s="11" t="s">
        <v>162</v>
      </c>
      <c r="E2393" s="12">
        <v>14.2747985483752</v>
      </c>
      <c r="F2393" s="12">
        <v>6.39041842190582</v>
      </c>
      <c r="G2393" s="12">
        <v>0.42239236135750302</v>
      </c>
      <c r="H2393" s="12">
        <v>5.9736862156219797</v>
      </c>
      <c r="I2393" s="12">
        <v>10.228922597386299</v>
      </c>
      <c r="J2393" s="12">
        <v>7.32412087058957</v>
      </c>
      <c r="K2393" s="12">
        <v>12.440025275118501</v>
      </c>
      <c r="L2393" s="12">
        <v>3.3528008439192098</v>
      </c>
      <c r="M2393" s="12">
        <v>18.909396533612099</v>
      </c>
      <c r="N2393" s="12"/>
      <c r="O2393" s="12"/>
    </row>
    <row r="2394" spans="1:15" x14ac:dyDescent="0.3">
      <c r="A2394" s="11" t="str">
        <f t="shared" si="37"/>
        <v>DISTRIBUCION VOLUMEN X CRITERIO (kg ó litros)Sangria de CavaDE 50 A 59 AÑOS</v>
      </c>
      <c r="B2394" s="11" t="s">
        <v>50</v>
      </c>
      <c r="C2394" s="11" t="s">
        <v>89</v>
      </c>
      <c r="D2394" s="11" t="s">
        <v>163</v>
      </c>
      <c r="E2394" s="12">
        <v>38.882956728651401</v>
      </c>
      <c r="F2394" s="12">
        <v>9.2319308789467804</v>
      </c>
      <c r="G2394" s="12">
        <v>20.992764216198498</v>
      </c>
      <c r="H2394" s="12">
        <v>23.307500275958098</v>
      </c>
      <c r="I2394" s="12">
        <v>30.6785147967488</v>
      </c>
      <c r="J2394" s="12">
        <v>12.291297032106799</v>
      </c>
      <c r="K2394" s="12">
        <v>15.091557976016601</v>
      </c>
      <c r="L2394" s="12">
        <v>25.521383759445499</v>
      </c>
      <c r="M2394" s="12">
        <v>34.760110215810101</v>
      </c>
      <c r="N2394" s="12"/>
      <c r="O2394" s="12"/>
    </row>
    <row r="2395" spans="1:15" x14ac:dyDescent="0.3">
      <c r="A2395" s="11" t="str">
        <f t="shared" si="37"/>
        <v>DISTRIBUCION VOLUMEN X CRITERIO (kg ó litros)Sangria de CavaDE 60 A 75 AÑOS</v>
      </c>
      <c r="B2395" s="11" t="s">
        <v>50</v>
      </c>
      <c r="C2395" s="11" t="s">
        <v>89</v>
      </c>
      <c r="D2395" s="11" t="s">
        <v>164</v>
      </c>
      <c r="E2395" s="12">
        <v>40.633877197996704</v>
      </c>
      <c r="F2395" s="12">
        <v>81.645009549138805</v>
      </c>
      <c r="G2395" s="12">
        <v>64.272524273415598</v>
      </c>
      <c r="H2395" s="12">
        <v>59.446804351431901</v>
      </c>
      <c r="I2395" s="12">
        <v>37.974090587338999</v>
      </c>
      <c r="J2395" s="12">
        <v>47.030932416308197</v>
      </c>
      <c r="K2395" s="12">
        <v>68.997617256912605</v>
      </c>
      <c r="L2395" s="12">
        <v>18.403765752249701</v>
      </c>
      <c r="M2395" s="12">
        <v>43.238146347278303</v>
      </c>
      <c r="N2395" s="12"/>
      <c r="O2395" s="12"/>
    </row>
    <row r="2396" spans="1:15" x14ac:dyDescent="0.3">
      <c r="A2396" s="11" t="str">
        <f t="shared" si="37"/>
        <v>DISTRIBUCION VOLUMEN X CRITERIO (kg ó litros)Sangria de CavaNIVEL ALTO</v>
      </c>
      <c r="B2396" s="11" t="s">
        <v>50</v>
      </c>
      <c r="C2396" s="11" t="s">
        <v>89</v>
      </c>
      <c r="D2396" s="11" t="s">
        <v>165</v>
      </c>
      <c r="E2396" s="12">
        <v>37.888965047754603</v>
      </c>
      <c r="F2396" s="12">
        <v>19.624264660988299</v>
      </c>
      <c r="G2396" s="12">
        <v>15.2335155930342</v>
      </c>
      <c r="H2396" s="12">
        <v>46.786302970975399</v>
      </c>
      <c r="I2396" s="12">
        <v>14.9747720740112</v>
      </c>
      <c r="J2396" s="12">
        <v>38.3384273809774</v>
      </c>
      <c r="K2396" s="12">
        <v>23.6767073161156</v>
      </c>
      <c r="L2396" s="12">
        <v>50.787853966206697</v>
      </c>
      <c r="M2396" s="12">
        <v>32.381191473735697</v>
      </c>
      <c r="N2396" s="12"/>
      <c r="O2396" s="12"/>
    </row>
    <row r="2397" spans="1:15" x14ac:dyDescent="0.3">
      <c r="A2397" s="11" t="str">
        <f t="shared" si="37"/>
        <v>DISTRIBUCION VOLUMEN X CRITERIO (kg ó litros)Sangria de CavaNIVEL MEDIO ALTO</v>
      </c>
      <c r="B2397" s="11" t="s">
        <v>50</v>
      </c>
      <c r="C2397" s="11" t="s">
        <v>89</v>
      </c>
      <c r="D2397" s="11" t="s">
        <v>166</v>
      </c>
      <c r="E2397" s="12">
        <v>8.7520148667922193</v>
      </c>
      <c r="F2397" s="12">
        <v>1.6636654364755199</v>
      </c>
      <c r="G2397" s="12">
        <v>1.3897141484155799</v>
      </c>
      <c r="H2397" s="12">
        <v>5.08105355930772</v>
      </c>
      <c r="I2397" s="12">
        <v>6.5384049259615598</v>
      </c>
      <c r="J2397" s="12">
        <v>3.2071397487125202</v>
      </c>
      <c r="K2397" s="12">
        <v>4.7294364405234601</v>
      </c>
      <c r="L2397" s="12">
        <v>15.6626401203191</v>
      </c>
      <c r="M2397" s="12">
        <v>21.643227522988301</v>
      </c>
      <c r="N2397" s="12"/>
      <c r="O2397" s="12"/>
    </row>
    <row r="2398" spans="1:15" x14ac:dyDescent="0.3">
      <c r="A2398" s="11" t="str">
        <f t="shared" si="37"/>
        <v>DISTRIBUCION VOLUMEN X CRITERIO (kg ó litros)Sangria de CavaNIVEL MEDIO</v>
      </c>
      <c r="B2398" s="11" t="s">
        <v>50</v>
      </c>
      <c r="C2398" s="11" t="s">
        <v>89</v>
      </c>
      <c r="D2398" s="11" t="s">
        <v>167</v>
      </c>
      <c r="E2398" s="12">
        <v>23.540701045344701</v>
      </c>
      <c r="F2398" s="12">
        <v>50.357326551107697</v>
      </c>
      <c r="G2398" s="12">
        <v>54.558940583365697</v>
      </c>
      <c r="H2398" s="12">
        <v>26.134811334186999</v>
      </c>
      <c r="I2398" s="12">
        <v>36.009736532311898</v>
      </c>
      <c r="J2398" s="12">
        <v>35.849580362824398</v>
      </c>
      <c r="K2398" s="12">
        <v>49.384164438012398</v>
      </c>
      <c r="L2398" s="12">
        <v>20.3993885056592</v>
      </c>
      <c r="M2398" s="12">
        <v>4.5497412131140802</v>
      </c>
      <c r="N2398" s="12"/>
      <c r="O2398" s="12"/>
    </row>
    <row r="2399" spans="1:15" x14ac:dyDescent="0.3">
      <c r="A2399" s="11" t="str">
        <f t="shared" si="37"/>
        <v>DISTRIBUCION VOLUMEN X CRITERIO (kg ó litros)Sangria de CavaNIVEL MEDIO BAJO</v>
      </c>
      <c r="B2399" s="11" t="s">
        <v>50</v>
      </c>
      <c r="C2399" s="11" t="s">
        <v>89</v>
      </c>
      <c r="D2399" s="11" t="s">
        <v>168</v>
      </c>
      <c r="E2399" s="12">
        <v>11.9522314093236</v>
      </c>
      <c r="F2399" s="12">
        <v>25.216262354247601</v>
      </c>
      <c r="G2399" s="12">
        <v>7.7601985041964703</v>
      </c>
      <c r="H2399" s="12">
        <v>10.2015127685371</v>
      </c>
      <c r="I2399" s="12">
        <v>14.5958233154106</v>
      </c>
      <c r="J2399" s="12">
        <v>18.8577112131529</v>
      </c>
      <c r="K2399" s="12">
        <v>9.2662350301503302</v>
      </c>
      <c r="L2399" s="12">
        <v>4.6674176189163896</v>
      </c>
      <c r="M2399" s="12">
        <v>8.3688864100481002</v>
      </c>
      <c r="N2399" s="12"/>
      <c r="O2399" s="12"/>
    </row>
    <row r="2400" spans="1:15" x14ac:dyDescent="0.3">
      <c r="A2400" s="11" t="str">
        <f t="shared" si="37"/>
        <v>DISTRIBUCION VOLUMEN X CRITERIO (kg ó litros)Sangria de CavaNIVEL BAJO</v>
      </c>
      <c r="B2400" s="11" t="s">
        <v>50</v>
      </c>
      <c r="C2400" s="11" t="s">
        <v>89</v>
      </c>
      <c r="D2400" s="11" t="s">
        <v>169</v>
      </c>
      <c r="E2400" s="12">
        <v>17.866086696001702</v>
      </c>
      <c r="F2400" s="12">
        <v>3.1384900247385001</v>
      </c>
      <c r="G2400" s="12">
        <v>21.057620934015802</v>
      </c>
      <c r="H2400" s="12">
        <v>11.7963219364797</v>
      </c>
      <c r="I2400" s="12">
        <v>27.881263279837999</v>
      </c>
      <c r="J2400" s="12">
        <v>3.7471445116937199</v>
      </c>
      <c r="K2400" s="12">
        <v>12.943448883052399</v>
      </c>
      <c r="L2400" s="12">
        <v>8.4827050293308801</v>
      </c>
      <c r="M2400" s="12">
        <v>33.056947125418802</v>
      </c>
      <c r="N2400" s="12"/>
      <c r="O2400" s="12"/>
    </row>
    <row r="2401" spans="1:15" x14ac:dyDescent="0.3">
      <c r="A2401" s="11" t="str">
        <f t="shared" si="37"/>
        <v>DISTRIBUCION VOLUMEN X CRITERIO (kg ó litros)Sangria de CavaHOMBRE</v>
      </c>
      <c r="B2401" s="11" t="s">
        <v>50</v>
      </c>
      <c r="C2401" s="11" t="s">
        <v>89</v>
      </c>
      <c r="D2401" s="11" t="s">
        <v>170</v>
      </c>
      <c r="E2401" s="12">
        <v>51.886259084048</v>
      </c>
      <c r="F2401" s="12">
        <v>41.046292736572902</v>
      </c>
      <c r="G2401" s="12">
        <v>24.259815199386701</v>
      </c>
      <c r="H2401" s="12">
        <v>61.573563520313598</v>
      </c>
      <c r="I2401" s="12">
        <v>35.325856603055399</v>
      </c>
      <c r="J2401" s="12">
        <v>31.085959713364002</v>
      </c>
      <c r="K2401" s="12">
        <v>20.045737417742899</v>
      </c>
      <c r="L2401" s="12">
        <v>70.939767382095397</v>
      </c>
      <c r="M2401" s="12">
        <v>48.462381688192799</v>
      </c>
      <c r="N2401" s="12"/>
      <c r="O2401" s="12"/>
    </row>
    <row r="2402" spans="1:15" x14ac:dyDescent="0.3">
      <c r="A2402" s="11" t="str">
        <f t="shared" si="37"/>
        <v>DISTRIBUCION VOLUMEN X CRITERIO (kg ó litros)Sangria de CavaMUJER</v>
      </c>
      <c r="B2402" s="11" t="s">
        <v>50</v>
      </c>
      <c r="C2402" s="11" t="s">
        <v>89</v>
      </c>
      <c r="D2402" s="11" t="s">
        <v>171</v>
      </c>
      <c r="E2402" s="12">
        <v>48.113737644210801</v>
      </c>
      <c r="F2402" s="12">
        <v>58.9537068639777</v>
      </c>
      <c r="G2402" s="12">
        <v>75.740184800613306</v>
      </c>
      <c r="H2402" s="12">
        <v>38.426437764429799</v>
      </c>
      <c r="I2402" s="12">
        <v>64.674143715777802</v>
      </c>
      <c r="J2402" s="12">
        <v>68.914039964899899</v>
      </c>
      <c r="K2402" s="12">
        <v>79.954257122282002</v>
      </c>
      <c r="L2402" s="12">
        <v>29.060240758381902</v>
      </c>
      <c r="M2402" s="12">
        <v>51.537604519402699</v>
      </c>
      <c r="N2402" s="12"/>
      <c r="O2402" s="12"/>
    </row>
    <row r="2403" spans="1:15" x14ac:dyDescent="0.3">
      <c r="A2403" s="11" t="str">
        <f t="shared" si="37"/>
        <v>DISTRIBUCION VOLUMEN X CRITERIO (kg ó litros)CalimochoT.ESPAÑA</v>
      </c>
      <c r="B2403" s="11" t="s">
        <v>50</v>
      </c>
      <c r="C2403" s="11" t="s">
        <v>90</v>
      </c>
      <c r="D2403" s="11" t="s">
        <v>142</v>
      </c>
      <c r="E2403" s="12">
        <v>100</v>
      </c>
      <c r="F2403" s="12">
        <v>100</v>
      </c>
      <c r="G2403" s="12">
        <v>100</v>
      </c>
      <c r="H2403" s="12">
        <v>100</v>
      </c>
      <c r="I2403" s="12">
        <v>100</v>
      </c>
      <c r="J2403" s="12">
        <v>100</v>
      </c>
      <c r="K2403" s="12">
        <v>100</v>
      </c>
      <c r="L2403" s="12">
        <v>100</v>
      </c>
      <c r="M2403" s="12">
        <v>100</v>
      </c>
      <c r="N2403" s="12"/>
      <c r="O2403" s="12"/>
    </row>
    <row r="2404" spans="1:15" x14ac:dyDescent="0.3">
      <c r="A2404" s="11" t="str">
        <f t="shared" si="37"/>
        <v>DISTRIBUCION VOLUMEN X CRITERIO (kg ó litros)CalimochoBCN AM</v>
      </c>
      <c r="B2404" s="11" t="s">
        <v>50</v>
      </c>
      <c r="C2404" s="11" t="s">
        <v>90</v>
      </c>
      <c r="D2404" s="11" t="s">
        <v>143</v>
      </c>
      <c r="E2404" s="12">
        <v>0.38487546049881499</v>
      </c>
      <c r="F2404" s="12" t="s">
        <v>134</v>
      </c>
      <c r="G2404" s="12" t="s">
        <v>134</v>
      </c>
      <c r="H2404" s="12" t="s">
        <v>134</v>
      </c>
      <c r="I2404" s="12" t="s">
        <v>134</v>
      </c>
      <c r="J2404" s="12" t="s">
        <v>134</v>
      </c>
      <c r="K2404" s="12" t="s">
        <v>134</v>
      </c>
      <c r="L2404" s="12">
        <v>5.29596082063527</v>
      </c>
      <c r="M2404" s="12">
        <v>1.69610988150111</v>
      </c>
      <c r="N2404" s="12"/>
      <c r="O2404" s="12"/>
    </row>
    <row r="2405" spans="1:15" x14ac:dyDescent="0.3">
      <c r="A2405" s="11" t="str">
        <f t="shared" si="37"/>
        <v>DISTRIBUCION VOLUMEN X CRITERIO (kg ó litros)CalimochoREST.CAT ARAGON</v>
      </c>
      <c r="B2405" s="11" t="s">
        <v>50</v>
      </c>
      <c r="C2405" s="11" t="s">
        <v>90</v>
      </c>
      <c r="D2405" s="11" t="s">
        <v>144</v>
      </c>
      <c r="E2405" s="12">
        <v>5.6527861101834596</v>
      </c>
      <c r="F2405" s="12">
        <v>16.947768992982301</v>
      </c>
      <c r="G2405" s="12">
        <v>8.6869880233029697</v>
      </c>
      <c r="H2405" s="12">
        <v>20.756854801730999</v>
      </c>
      <c r="I2405" s="12">
        <v>15.4505018193419</v>
      </c>
      <c r="J2405" s="12">
        <v>23.228804745385599</v>
      </c>
      <c r="K2405" s="12">
        <v>16.823882408008998</v>
      </c>
      <c r="L2405" s="12">
        <v>11.4941701774863</v>
      </c>
      <c r="M2405" s="12">
        <v>11.287854743727401</v>
      </c>
      <c r="N2405" s="12"/>
      <c r="O2405" s="12"/>
    </row>
    <row r="2406" spans="1:15" x14ac:dyDescent="0.3">
      <c r="A2406" s="11" t="str">
        <f t="shared" si="37"/>
        <v>DISTRIBUCION VOLUMEN X CRITERIO (kg ó litros)CalimochoLEVANTE</v>
      </c>
      <c r="B2406" s="11" t="s">
        <v>50</v>
      </c>
      <c r="C2406" s="11" t="s">
        <v>90</v>
      </c>
      <c r="D2406" s="11" t="s">
        <v>145</v>
      </c>
      <c r="E2406" s="12">
        <v>2.6124427362602298</v>
      </c>
      <c r="F2406" s="12" t="s">
        <v>134</v>
      </c>
      <c r="G2406" s="12" t="s">
        <v>134</v>
      </c>
      <c r="H2406" s="12" t="s">
        <v>134</v>
      </c>
      <c r="I2406" s="12">
        <v>2.7467064838884299</v>
      </c>
      <c r="J2406" s="12">
        <v>1.2623729152396701</v>
      </c>
      <c r="K2406" s="12">
        <v>1.1462856134658399</v>
      </c>
      <c r="L2406" s="12" t="s">
        <v>134</v>
      </c>
      <c r="M2406" s="12">
        <v>2.3998940008504501</v>
      </c>
      <c r="N2406" s="12"/>
      <c r="O2406" s="12"/>
    </row>
    <row r="2407" spans="1:15" x14ac:dyDescent="0.3">
      <c r="A2407" s="11" t="str">
        <f t="shared" si="37"/>
        <v>DISTRIBUCION VOLUMEN X CRITERIO (kg ó litros)CalimochoANDALUCIA</v>
      </c>
      <c r="B2407" s="11" t="s">
        <v>50</v>
      </c>
      <c r="C2407" s="11" t="s">
        <v>90</v>
      </c>
      <c r="D2407" s="11" t="s">
        <v>146</v>
      </c>
      <c r="E2407" s="12">
        <v>3.1083000940125198</v>
      </c>
      <c r="F2407" s="12">
        <v>4.2119498014200403</v>
      </c>
      <c r="G2407" s="12" t="s">
        <v>134</v>
      </c>
      <c r="H2407" s="12">
        <v>0.80114196943874605</v>
      </c>
      <c r="I2407" s="12">
        <v>5.8925558366456299</v>
      </c>
      <c r="J2407" s="12">
        <v>0.69086213003129404</v>
      </c>
      <c r="K2407" s="12" t="s">
        <v>134</v>
      </c>
      <c r="L2407" s="12">
        <v>1.4044206388143701</v>
      </c>
      <c r="M2407" s="12">
        <v>4.2158795331120196</v>
      </c>
      <c r="N2407" s="12"/>
      <c r="O2407" s="12"/>
    </row>
    <row r="2408" spans="1:15" x14ac:dyDescent="0.3">
      <c r="A2408" s="11" t="str">
        <f t="shared" si="37"/>
        <v>DISTRIBUCION VOLUMEN X CRITERIO (kg ó litros)CalimochoMDD AM</v>
      </c>
      <c r="B2408" s="11" t="s">
        <v>50</v>
      </c>
      <c r="C2408" s="11" t="s">
        <v>90</v>
      </c>
      <c r="D2408" s="11" t="s">
        <v>147</v>
      </c>
      <c r="E2408" s="12">
        <v>4.9707813727798396</v>
      </c>
      <c r="F2408" s="12">
        <v>5.9597547607905197</v>
      </c>
      <c r="G2408" s="12">
        <v>3.68882678813672</v>
      </c>
      <c r="H2408" s="12">
        <v>6.4462786900279898</v>
      </c>
      <c r="I2408" s="12">
        <v>5.3339775948756403</v>
      </c>
      <c r="J2408" s="12" t="s">
        <v>134</v>
      </c>
      <c r="K2408" s="12">
        <v>0.74389945140840197</v>
      </c>
      <c r="L2408" s="12">
        <v>4.2880560893775099</v>
      </c>
      <c r="M2408" s="12">
        <v>1.82080304553382</v>
      </c>
      <c r="N2408" s="12"/>
      <c r="O2408" s="12"/>
    </row>
    <row r="2409" spans="1:15" x14ac:dyDescent="0.3">
      <c r="A2409" s="11" t="str">
        <f t="shared" si="37"/>
        <v>DISTRIBUCION VOLUMEN X CRITERIO (kg ó litros)CalimochoRTO CENTRO</v>
      </c>
      <c r="B2409" s="11" t="s">
        <v>50</v>
      </c>
      <c r="C2409" s="11" t="s">
        <v>90</v>
      </c>
      <c r="D2409" s="11" t="s">
        <v>148</v>
      </c>
      <c r="E2409" s="12">
        <v>2.4646386863662801</v>
      </c>
      <c r="F2409" s="12">
        <v>0.73893845267349001</v>
      </c>
      <c r="G2409" s="12">
        <v>2.8241138837866102</v>
      </c>
      <c r="H2409" s="12">
        <v>0.98249106368189598</v>
      </c>
      <c r="I2409" s="12">
        <v>1.1878023170184899</v>
      </c>
      <c r="J2409" s="12">
        <v>15.3234815744797</v>
      </c>
      <c r="K2409" s="12">
        <v>6.0357981732467598</v>
      </c>
      <c r="L2409" s="12">
        <v>4.1705247016182501</v>
      </c>
      <c r="M2409" s="12">
        <v>10.372431951284</v>
      </c>
      <c r="N2409" s="12"/>
      <c r="O2409" s="12"/>
    </row>
    <row r="2410" spans="1:15" x14ac:dyDescent="0.3">
      <c r="A2410" s="11" t="str">
        <f t="shared" si="37"/>
        <v>DISTRIBUCION VOLUMEN X CRITERIO (kg ó litros)CalimochoNORTE-CENTRO</v>
      </c>
      <c r="B2410" s="11" t="s">
        <v>50</v>
      </c>
      <c r="C2410" s="11" t="s">
        <v>90</v>
      </c>
      <c r="D2410" s="11" t="s">
        <v>149</v>
      </c>
      <c r="E2410" s="12">
        <v>63.7478742103917</v>
      </c>
      <c r="F2410" s="12">
        <v>64.460968898158995</v>
      </c>
      <c r="G2410" s="12">
        <v>83.780509135951107</v>
      </c>
      <c r="H2410" s="12">
        <v>64.404517982500195</v>
      </c>
      <c r="I2410" s="12">
        <v>66.830909996197903</v>
      </c>
      <c r="J2410" s="12">
        <v>58.966578791549303</v>
      </c>
      <c r="K2410" s="12">
        <v>68.657189864718703</v>
      </c>
      <c r="L2410" s="12">
        <v>73.346869884634501</v>
      </c>
      <c r="M2410" s="12">
        <v>57.7653401220471</v>
      </c>
      <c r="N2410" s="12"/>
      <c r="O2410" s="12"/>
    </row>
    <row r="2411" spans="1:15" x14ac:dyDescent="0.3">
      <c r="A2411" s="11" t="str">
        <f t="shared" si="37"/>
        <v>DISTRIBUCION VOLUMEN X CRITERIO (kg ó litros)CalimochoNOROESTE</v>
      </c>
      <c r="B2411" s="11" t="s">
        <v>50</v>
      </c>
      <c r="C2411" s="11" t="s">
        <v>90</v>
      </c>
      <c r="D2411" s="11" t="s">
        <v>150</v>
      </c>
      <c r="E2411" s="12">
        <v>17.0583139512547</v>
      </c>
      <c r="F2411" s="12">
        <v>7.6806128821632598</v>
      </c>
      <c r="G2411" s="12">
        <v>1.0195633565156601</v>
      </c>
      <c r="H2411" s="12">
        <v>6.6086906167993096</v>
      </c>
      <c r="I2411" s="12">
        <v>2.55758234661426</v>
      </c>
      <c r="J2411" s="12">
        <v>0.52790129805776898</v>
      </c>
      <c r="K2411" s="12">
        <v>6.5929480781420899</v>
      </c>
      <c r="L2411" s="12" t="s">
        <v>134</v>
      </c>
      <c r="M2411" s="12">
        <v>10.441706893632601</v>
      </c>
      <c r="N2411" s="12"/>
      <c r="O2411" s="12"/>
    </row>
    <row r="2412" spans="1:15" x14ac:dyDescent="0.3">
      <c r="A2412" s="11" t="str">
        <f t="shared" si="37"/>
        <v>DISTRIBUCION VOLUMEN X CRITERIO (kg ó litros)Calimocho&lt;2MIL</v>
      </c>
      <c r="B2412" s="11" t="s">
        <v>50</v>
      </c>
      <c r="C2412" s="11" t="s">
        <v>90</v>
      </c>
      <c r="D2412" s="11" t="s">
        <v>151</v>
      </c>
      <c r="E2412" s="12">
        <v>3.9785780006757898</v>
      </c>
      <c r="F2412" s="12">
        <v>3.7761924717349</v>
      </c>
      <c r="G2412" s="12">
        <v>12.923158848982901</v>
      </c>
      <c r="H2412" s="12">
        <v>11.2505798374342</v>
      </c>
      <c r="I2412" s="12">
        <v>5.0420434861054</v>
      </c>
      <c r="J2412" s="12">
        <v>3.2643811399058298</v>
      </c>
      <c r="K2412" s="12">
        <v>9.3632247455459403</v>
      </c>
      <c r="L2412" s="12">
        <v>5.8070379550095899</v>
      </c>
      <c r="M2412" s="12">
        <v>3.5863865130191201</v>
      </c>
      <c r="N2412" s="12"/>
      <c r="O2412" s="12"/>
    </row>
    <row r="2413" spans="1:15" x14ac:dyDescent="0.3">
      <c r="A2413" s="11" t="str">
        <f t="shared" si="37"/>
        <v>DISTRIBUCION VOLUMEN X CRITERIO (kg ó litros)Calimocho2-5MIL</v>
      </c>
      <c r="B2413" s="11" t="s">
        <v>50</v>
      </c>
      <c r="C2413" s="11" t="s">
        <v>90</v>
      </c>
      <c r="D2413" s="11" t="s">
        <v>152</v>
      </c>
      <c r="E2413" s="12">
        <v>8.1635242414719702</v>
      </c>
      <c r="F2413" s="12">
        <v>0.85738604956047104</v>
      </c>
      <c r="G2413" s="12" t="s">
        <v>134</v>
      </c>
      <c r="H2413" s="12">
        <v>8.46224188899496</v>
      </c>
      <c r="I2413" s="12">
        <v>7.0517701318180803</v>
      </c>
      <c r="J2413" s="12" t="s">
        <v>134</v>
      </c>
      <c r="K2413" s="12">
        <v>0.346671386907347</v>
      </c>
      <c r="L2413" s="12" t="s">
        <v>134</v>
      </c>
      <c r="M2413" s="12">
        <v>1.1190270429142899</v>
      </c>
      <c r="N2413" s="12"/>
      <c r="O2413" s="12"/>
    </row>
    <row r="2414" spans="1:15" x14ac:dyDescent="0.3">
      <c r="A2414" s="11" t="str">
        <f t="shared" si="37"/>
        <v>DISTRIBUCION VOLUMEN X CRITERIO (kg ó litros)Calimocho5-10MIL</v>
      </c>
      <c r="B2414" s="11" t="s">
        <v>50</v>
      </c>
      <c r="C2414" s="11" t="s">
        <v>90</v>
      </c>
      <c r="D2414" s="11" t="s">
        <v>153</v>
      </c>
      <c r="E2414" s="12">
        <v>4.3766655370715704</v>
      </c>
      <c r="F2414" s="12">
        <v>6.6162158871581003</v>
      </c>
      <c r="G2414" s="12">
        <v>1.54850992026045</v>
      </c>
      <c r="H2414" s="12">
        <v>5.3053817325511803</v>
      </c>
      <c r="I2414" s="12">
        <v>11.406312214409001</v>
      </c>
      <c r="J2414" s="12">
        <v>3.1025674538616799</v>
      </c>
      <c r="K2414" s="12">
        <v>2.3317780800665102</v>
      </c>
      <c r="L2414" s="12">
        <v>6.44157804431131</v>
      </c>
      <c r="M2414" s="12">
        <v>3.2779664255935699</v>
      </c>
      <c r="N2414" s="12"/>
      <c r="O2414" s="12"/>
    </row>
    <row r="2415" spans="1:15" x14ac:dyDescent="0.3">
      <c r="A2415" s="11" t="str">
        <f t="shared" si="37"/>
        <v>DISTRIBUCION VOLUMEN X CRITERIO (kg ó litros)Calimocho10-30MIL</v>
      </c>
      <c r="B2415" s="11" t="s">
        <v>50</v>
      </c>
      <c r="C2415" s="11" t="s">
        <v>90</v>
      </c>
      <c r="D2415" s="11" t="s">
        <v>154</v>
      </c>
      <c r="E2415" s="12">
        <v>14.657724066187701</v>
      </c>
      <c r="F2415" s="12">
        <v>8.8080349159708895</v>
      </c>
      <c r="G2415" s="12">
        <v>15.157760192242201</v>
      </c>
      <c r="H2415" s="12">
        <v>12.2385325542944</v>
      </c>
      <c r="I2415" s="12">
        <v>21.209460887826499</v>
      </c>
      <c r="J2415" s="12">
        <v>13.8051908603843</v>
      </c>
      <c r="K2415" s="12">
        <v>20.667705894838399</v>
      </c>
      <c r="L2415" s="12">
        <v>22.831635912481701</v>
      </c>
      <c r="M2415" s="12">
        <v>10.997306492881</v>
      </c>
      <c r="N2415" s="12"/>
      <c r="O2415" s="12"/>
    </row>
    <row r="2416" spans="1:15" x14ac:dyDescent="0.3">
      <c r="A2416" s="11" t="str">
        <f t="shared" si="37"/>
        <v>DISTRIBUCION VOLUMEN X CRITERIO (kg ó litros)Calimocho30-100MIL</v>
      </c>
      <c r="B2416" s="11" t="s">
        <v>50</v>
      </c>
      <c r="C2416" s="11" t="s">
        <v>90</v>
      </c>
      <c r="D2416" s="11" t="s">
        <v>155</v>
      </c>
      <c r="E2416" s="12">
        <v>26.227829233461399</v>
      </c>
      <c r="F2416" s="12">
        <v>11.527982152844601</v>
      </c>
      <c r="G2416" s="12">
        <v>16.043941188893701</v>
      </c>
      <c r="H2416" s="12">
        <v>8.7812437746334808</v>
      </c>
      <c r="I2416" s="12">
        <v>13.033113649439599</v>
      </c>
      <c r="J2416" s="12">
        <v>24.127388381424101</v>
      </c>
      <c r="K2416" s="12">
        <v>13.7621344675693</v>
      </c>
      <c r="L2416" s="12">
        <v>5.5072773403017301</v>
      </c>
      <c r="M2416" s="12">
        <v>16.251691264764901</v>
      </c>
      <c r="N2416" s="12"/>
      <c r="O2416" s="12"/>
    </row>
    <row r="2417" spans="1:15" x14ac:dyDescent="0.3">
      <c r="A2417" s="11" t="str">
        <f t="shared" si="37"/>
        <v>DISTRIBUCION VOLUMEN X CRITERIO (kg ó litros)Calimocho100-200MIL</v>
      </c>
      <c r="B2417" s="11" t="s">
        <v>50</v>
      </c>
      <c r="C2417" s="11" t="s">
        <v>90</v>
      </c>
      <c r="D2417" s="11" t="s">
        <v>156</v>
      </c>
      <c r="E2417" s="12">
        <v>27.069987118018702</v>
      </c>
      <c r="F2417" s="12">
        <v>24.830503348515801</v>
      </c>
      <c r="G2417" s="12">
        <v>40.9197495220075</v>
      </c>
      <c r="H2417" s="12">
        <v>12.565179266962399</v>
      </c>
      <c r="I2417" s="12">
        <v>13.7956908814536</v>
      </c>
      <c r="J2417" s="12">
        <v>21.202698051018899</v>
      </c>
      <c r="K2417" s="12">
        <v>18.036460270266801</v>
      </c>
      <c r="L2417" s="12">
        <v>27.557158501653301</v>
      </c>
      <c r="M2417" s="12">
        <v>13.996772529848201</v>
      </c>
      <c r="N2417" s="12"/>
      <c r="O2417" s="12"/>
    </row>
    <row r="2418" spans="1:15" x14ac:dyDescent="0.3">
      <c r="A2418" s="11" t="str">
        <f t="shared" si="37"/>
        <v>DISTRIBUCION VOLUMEN X CRITERIO (kg ó litros)Calimocho200-500MIL</v>
      </c>
      <c r="B2418" s="11" t="s">
        <v>50</v>
      </c>
      <c r="C2418" s="11" t="s">
        <v>90</v>
      </c>
      <c r="D2418" s="11" t="s">
        <v>157</v>
      </c>
      <c r="E2418" s="12">
        <v>8.05107822150506</v>
      </c>
      <c r="F2418" s="12">
        <v>25.348849506522001</v>
      </c>
      <c r="G2418" s="12">
        <v>2.6838278959304498</v>
      </c>
      <c r="H2418" s="12">
        <v>22.20109470025</v>
      </c>
      <c r="I2418" s="12">
        <v>12.243629980153299</v>
      </c>
      <c r="J2418" s="12">
        <v>16.297230828196401</v>
      </c>
      <c r="K2418" s="12">
        <v>17.521867900303299</v>
      </c>
      <c r="L2418" s="12">
        <v>17.000265631266899</v>
      </c>
      <c r="M2418" s="12">
        <v>37.165425167226601</v>
      </c>
      <c r="N2418" s="12"/>
      <c r="O2418" s="12"/>
    </row>
    <row r="2419" spans="1:15" x14ac:dyDescent="0.3">
      <c r="A2419" s="11" t="str">
        <f t="shared" si="37"/>
        <v>DISTRIBUCION VOLUMEN X CRITERIO (kg ó litros)Calimocho&gt;500MIL</v>
      </c>
      <c r="B2419" s="11" t="s">
        <v>50</v>
      </c>
      <c r="C2419" s="11" t="s">
        <v>90</v>
      </c>
      <c r="D2419" s="11" t="s">
        <v>158</v>
      </c>
      <c r="E2419" s="12">
        <v>7.4746259776005202</v>
      </c>
      <c r="F2419" s="12">
        <v>18.234828368814799</v>
      </c>
      <c r="G2419" s="12">
        <v>10.7230491925199</v>
      </c>
      <c r="H2419" s="12">
        <v>19.195722548736601</v>
      </c>
      <c r="I2419" s="12">
        <v>16.2179969660857</v>
      </c>
      <c r="J2419" s="12">
        <v>18.200546679609801</v>
      </c>
      <c r="K2419" s="12">
        <v>17.970168021474802</v>
      </c>
      <c r="L2419" s="12">
        <v>14.8550457890589</v>
      </c>
      <c r="M2419" s="12">
        <v>13.605423055066501</v>
      </c>
      <c r="N2419" s="12"/>
      <c r="O2419" s="12"/>
    </row>
    <row r="2420" spans="1:15" x14ac:dyDescent="0.3">
      <c r="A2420" s="11" t="str">
        <f t="shared" si="37"/>
        <v>DISTRIBUCION VOLUMEN X CRITERIO (kg ó litros)CalimochoDE 15 A 19 AÑOS</v>
      </c>
      <c r="B2420" s="11" t="s">
        <v>50</v>
      </c>
      <c r="C2420" s="11" t="s">
        <v>90</v>
      </c>
      <c r="D2420" s="11" t="s">
        <v>159</v>
      </c>
      <c r="E2420" s="12">
        <v>6.5290961860075303</v>
      </c>
      <c r="F2420" s="12" t="s">
        <v>134</v>
      </c>
      <c r="G2420" s="12" t="s">
        <v>134</v>
      </c>
      <c r="H2420" s="12" t="s">
        <v>134</v>
      </c>
      <c r="I2420" s="12" t="s">
        <v>134</v>
      </c>
      <c r="J2420" s="12" t="s">
        <v>134</v>
      </c>
      <c r="K2420" s="12" t="s">
        <v>134</v>
      </c>
      <c r="L2420" s="12" t="s">
        <v>134</v>
      </c>
      <c r="M2420" s="12" t="s">
        <v>134</v>
      </c>
      <c r="N2420" s="12"/>
      <c r="O2420" s="12"/>
    </row>
    <row r="2421" spans="1:15" x14ac:dyDescent="0.3">
      <c r="A2421" s="11" t="str">
        <f t="shared" si="37"/>
        <v>DISTRIBUCION VOLUMEN X CRITERIO (kg ó litros)CalimochoDE 20 A 24 AÑOS</v>
      </c>
      <c r="B2421" s="11" t="s">
        <v>50</v>
      </c>
      <c r="C2421" s="11" t="s">
        <v>90</v>
      </c>
      <c r="D2421" s="11" t="s">
        <v>160</v>
      </c>
      <c r="E2421" s="12">
        <v>3.3512886414287499</v>
      </c>
      <c r="F2421" s="12">
        <v>8.1082184517044507</v>
      </c>
      <c r="G2421" s="12">
        <v>9.2749576425458393</v>
      </c>
      <c r="H2421" s="12">
        <v>2.6499586292017301</v>
      </c>
      <c r="I2421" s="12">
        <v>3.00620295322677</v>
      </c>
      <c r="J2421" s="12">
        <v>3.9707354781379198</v>
      </c>
      <c r="K2421" s="12" t="s">
        <v>134</v>
      </c>
      <c r="L2421" s="12">
        <v>1.50651713371226</v>
      </c>
      <c r="M2421" s="12">
        <v>11.342473361916401</v>
      </c>
      <c r="N2421" s="12"/>
      <c r="O2421" s="12"/>
    </row>
    <row r="2422" spans="1:15" x14ac:dyDescent="0.3">
      <c r="A2422" s="11" t="str">
        <f t="shared" si="37"/>
        <v>DISTRIBUCION VOLUMEN X CRITERIO (kg ó litros)CalimochoDE 25 A 34 AÑOS</v>
      </c>
      <c r="B2422" s="11" t="s">
        <v>50</v>
      </c>
      <c r="C2422" s="11" t="s">
        <v>90</v>
      </c>
      <c r="D2422" s="11" t="s">
        <v>161</v>
      </c>
      <c r="E2422" s="12">
        <v>13.7402272784738</v>
      </c>
      <c r="F2422" s="12">
        <v>4.7699560459987698</v>
      </c>
      <c r="G2422" s="12">
        <v>13.4812342333744</v>
      </c>
      <c r="H2422" s="12">
        <v>12.3266565604156</v>
      </c>
      <c r="I2422" s="12">
        <v>20.961544090487799</v>
      </c>
      <c r="J2422" s="12">
        <v>8.0602494555057405</v>
      </c>
      <c r="K2422" s="12">
        <v>14.463216541113001</v>
      </c>
      <c r="L2422" s="12">
        <v>7.7528072200035298</v>
      </c>
      <c r="M2422" s="12">
        <v>8.9375566106422699</v>
      </c>
      <c r="N2422" s="12"/>
      <c r="O2422" s="12"/>
    </row>
    <row r="2423" spans="1:15" x14ac:dyDescent="0.3">
      <c r="A2423" s="11" t="str">
        <f t="shared" si="37"/>
        <v>DISTRIBUCION VOLUMEN X CRITERIO (kg ó litros)CalimochoDE 35 A 49 AÑOS</v>
      </c>
      <c r="B2423" s="11" t="s">
        <v>50</v>
      </c>
      <c r="C2423" s="11" t="s">
        <v>90</v>
      </c>
      <c r="D2423" s="11" t="s">
        <v>162</v>
      </c>
      <c r="E2423" s="12">
        <v>42.978659354508601</v>
      </c>
      <c r="F2423" s="12">
        <v>43.733093681648199</v>
      </c>
      <c r="G2423" s="12">
        <v>26.448855992429898</v>
      </c>
      <c r="H2423" s="12">
        <v>55.801713343964799</v>
      </c>
      <c r="I2423" s="12">
        <v>39.258235822955101</v>
      </c>
      <c r="J2423" s="12">
        <v>42.294646492846603</v>
      </c>
      <c r="K2423" s="12">
        <v>38.538050444413997</v>
      </c>
      <c r="L2423" s="12">
        <v>44.743215702945697</v>
      </c>
      <c r="M2423" s="12">
        <v>35.161499231408399</v>
      </c>
      <c r="N2423" s="12"/>
      <c r="O2423" s="12"/>
    </row>
    <row r="2424" spans="1:15" x14ac:dyDescent="0.3">
      <c r="A2424" s="11" t="str">
        <f t="shared" si="37"/>
        <v>DISTRIBUCION VOLUMEN X CRITERIO (kg ó litros)CalimochoDE 50 A 59 AÑOS</v>
      </c>
      <c r="B2424" s="11" t="s">
        <v>50</v>
      </c>
      <c r="C2424" s="11" t="s">
        <v>90</v>
      </c>
      <c r="D2424" s="11" t="s">
        <v>163</v>
      </c>
      <c r="E2424" s="12">
        <v>24.3382038091654</v>
      </c>
      <c r="F2424" s="12">
        <v>30.354614455770399</v>
      </c>
      <c r="G2424" s="12">
        <v>45.036343408281802</v>
      </c>
      <c r="H2424" s="12">
        <v>19.169137322943101</v>
      </c>
      <c r="I2424" s="12">
        <v>27.5904974519921</v>
      </c>
      <c r="J2424" s="12">
        <v>17.766747877982102</v>
      </c>
      <c r="K2424" s="12">
        <v>16.9874197977202</v>
      </c>
      <c r="L2424" s="12">
        <v>35.331342092684501</v>
      </c>
      <c r="M2424" s="12">
        <v>16.230207019635799</v>
      </c>
      <c r="N2424" s="12"/>
      <c r="O2424" s="12"/>
    </row>
    <row r="2425" spans="1:15" x14ac:dyDescent="0.3">
      <c r="A2425" s="11" t="str">
        <f t="shared" si="37"/>
        <v>DISTRIBUCION VOLUMEN X CRITERIO (kg ó litros)CalimochoDE 60 A 75 AÑOS</v>
      </c>
      <c r="B2425" s="11" t="s">
        <v>50</v>
      </c>
      <c r="C2425" s="11" t="s">
        <v>90</v>
      </c>
      <c r="D2425" s="11" t="s">
        <v>164</v>
      </c>
      <c r="E2425" s="12">
        <v>9.0625247304158894</v>
      </c>
      <c r="F2425" s="12">
        <v>13.0341119295431</v>
      </c>
      <c r="G2425" s="12">
        <v>5.7586162814150201</v>
      </c>
      <c r="H2425" s="12">
        <v>10.052510447331899</v>
      </c>
      <c r="I2425" s="12">
        <v>9.1835456221576397</v>
      </c>
      <c r="J2425" s="12">
        <v>27.907617462764701</v>
      </c>
      <c r="K2425" s="12">
        <v>30.011326137119699</v>
      </c>
      <c r="L2425" s="12">
        <v>10.666117024737501</v>
      </c>
      <c r="M2425" s="12">
        <v>28.3282643351696</v>
      </c>
      <c r="N2425" s="12"/>
      <c r="O2425" s="12"/>
    </row>
    <row r="2426" spans="1:15" x14ac:dyDescent="0.3">
      <c r="A2426" s="11" t="str">
        <f t="shared" si="37"/>
        <v>DISTRIBUCION VOLUMEN X CRITERIO (kg ó litros)CalimochoNIVEL ALTO</v>
      </c>
      <c r="B2426" s="11" t="s">
        <v>50</v>
      </c>
      <c r="C2426" s="11" t="s">
        <v>90</v>
      </c>
      <c r="D2426" s="11" t="s">
        <v>165</v>
      </c>
      <c r="E2426" s="12">
        <v>27.284363908254502</v>
      </c>
      <c r="F2426" s="12">
        <v>37.3104114385538</v>
      </c>
      <c r="G2426" s="12">
        <v>14.694745170732</v>
      </c>
      <c r="H2426" s="12">
        <v>28.760263968876199</v>
      </c>
      <c r="I2426" s="12">
        <v>20.604427284786102</v>
      </c>
      <c r="J2426" s="12">
        <v>27.047483339309601</v>
      </c>
      <c r="K2426" s="12">
        <v>32.051114693880997</v>
      </c>
      <c r="L2426" s="12">
        <v>28.404203604474699</v>
      </c>
      <c r="M2426" s="12">
        <v>23.374069713578798</v>
      </c>
      <c r="N2426" s="12"/>
      <c r="O2426" s="12"/>
    </row>
    <row r="2427" spans="1:15" x14ac:dyDescent="0.3">
      <c r="A2427" s="11" t="str">
        <f t="shared" si="37"/>
        <v>DISTRIBUCION VOLUMEN X CRITERIO (kg ó litros)CalimochoNIVEL MEDIO ALTO</v>
      </c>
      <c r="B2427" s="11" t="s">
        <v>50</v>
      </c>
      <c r="C2427" s="11" t="s">
        <v>90</v>
      </c>
      <c r="D2427" s="11" t="s">
        <v>166</v>
      </c>
      <c r="E2427" s="12">
        <v>13.2335418979628</v>
      </c>
      <c r="F2427" s="12">
        <v>19.7378048747346</v>
      </c>
      <c r="G2427" s="12">
        <v>14.4402348522704</v>
      </c>
      <c r="H2427" s="12">
        <v>14.671454518485101</v>
      </c>
      <c r="I2427" s="12">
        <v>22.098457411756701</v>
      </c>
      <c r="J2427" s="12">
        <v>9.2990959384471594</v>
      </c>
      <c r="K2427" s="12">
        <v>8.7916285785019603</v>
      </c>
      <c r="L2427" s="12">
        <v>13.1763878333447</v>
      </c>
      <c r="M2427" s="12">
        <v>11.5886445128258</v>
      </c>
      <c r="N2427" s="12"/>
      <c r="O2427" s="12"/>
    </row>
    <row r="2428" spans="1:15" x14ac:dyDescent="0.3">
      <c r="A2428" s="11" t="str">
        <f t="shared" si="37"/>
        <v>DISTRIBUCION VOLUMEN X CRITERIO (kg ó litros)CalimochoNIVEL MEDIO</v>
      </c>
      <c r="B2428" s="11" t="s">
        <v>50</v>
      </c>
      <c r="C2428" s="11" t="s">
        <v>90</v>
      </c>
      <c r="D2428" s="11" t="s">
        <v>167</v>
      </c>
      <c r="E2428" s="12">
        <v>8.2807098815599804</v>
      </c>
      <c r="F2428" s="12">
        <v>6.1005881731303297</v>
      </c>
      <c r="G2428" s="12">
        <v>38.6307194440042</v>
      </c>
      <c r="H2428" s="12">
        <v>27.679452120558601</v>
      </c>
      <c r="I2428" s="12">
        <v>15.2177038735451</v>
      </c>
      <c r="J2428" s="12">
        <v>18.513839393492301</v>
      </c>
      <c r="K2428" s="12">
        <v>26.781143987941601</v>
      </c>
      <c r="L2428" s="12">
        <v>29.721370293933902</v>
      </c>
      <c r="M2428" s="12">
        <v>16.7842003713602</v>
      </c>
      <c r="N2428" s="12"/>
      <c r="O2428" s="12"/>
    </row>
    <row r="2429" spans="1:15" x14ac:dyDescent="0.3">
      <c r="A2429" s="11" t="str">
        <f t="shared" si="37"/>
        <v>DISTRIBUCION VOLUMEN X CRITERIO (kg ó litros)CalimochoNIVEL MEDIO BAJO</v>
      </c>
      <c r="B2429" s="11" t="s">
        <v>50</v>
      </c>
      <c r="C2429" s="11" t="s">
        <v>90</v>
      </c>
      <c r="D2429" s="11" t="s">
        <v>168</v>
      </c>
      <c r="E2429" s="12">
        <v>33.139243693395102</v>
      </c>
      <c r="F2429" s="12">
        <v>11.5262443985961</v>
      </c>
      <c r="G2429" s="12">
        <v>9.8322685844814703</v>
      </c>
      <c r="H2429" s="12">
        <v>7.6163095934911302</v>
      </c>
      <c r="I2429" s="12">
        <v>20.022481010933099</v>
      </c>
      <c r="J2429" s="12">
        <v>17.6646103492638</v>
      </c>
      <c r="K2429" s="12">
        <v>8.88758297477521</v>
      </c>
      <c r="L2429" s="12">
        <v>7.0963025419381003</v>
      </c>
      <c r="M2429" s="12">
        <v>26.097643265086699</v>
      </c>
      <c r="N2429" s="12"/>
      <c r="O2429" s="12"/>
    </row>
    <row r="2430" spans="1:15" x14ac:dyDescent="0.3">
      <c r="A2430" s="11" t="str">
        <f t="shared" si="37"/>
        <v>DISTRIBUCION VOLUMEN X CRITERIO (kg ó litros)CalimochoNIVEL BAJO</v>
      </c>
      <c r="B2430" s="11" t="s">
        <v>50</v>
      </c>
      <c r="C2430" s="11" t="s">
        <v>90</v>
      </c>
      <c r="D2430" s="11" t="s">
        <v>169</v>
      </c>
      <c r="E2430" s="12">
        <v>18.062151701337701</v>
      </c>
      <c r="F2430" s="12">
        <v>25.324940244315201</v>
      </c>
      <c r="G2430" s="12">
        <v>22.4020293571816</v>
      </c>
      <c r="H2430" s="12">
        <v>21.272497230833899</v>
      </c>
      <c r="I2430" s="12">
        <v>22.056947454741</v>
      </c>
      <c r="J2430" s="12">
        <v>27.474968716553001</v>
      </c>
      <c r="K2430" s="12">
        <v>23.488536368643299</v>
      </c>
      <c r="L2430" s="12">
        <v>21.601727301960199</v>
      </c>
      <c r="M2430" s="12">
        <v>22.1554460485562</v>
      </c>
      <c r="N2430" s="12"/>
      <c r="O2430" s="12"/>
    </row>
    <row r="2431" spans="1:15" x14ac:dyDescent="0.3">
      <c r="A2431" s="11" t="str">
        <f t="shared" si="37"/>
        <v>DISTRIBUCION VOLUMEN X CRITERIO (kg ó litros)CalimochoHOMBRE</v>
      </c>
      <c r="B2431" s="11" t="s">
        <v>50</v>
      </c>
      <c r="C2431" s="11" t="s">
        <v>90</v>
      </c>
      <c r="D2431" s="11" t="s">
        <v>170</v>
      </c>
      <c r="E2431" s="12">
        <v>53.477892773185502</v>
      </c>
      <c r="F2431" s="12">
        <v>48.945433973064503</v>
      </c>
      <c r="G2431" s="12">
        <v>54.1395789865566</v>
      </c>
      <c r="H2431" s="12">
        <v>42.448498844223202</v>
      </c>
      <c r="I2431" s="12">
        <v>39.239260307216703</v>
      </c>
      <c r="J2431" s="12">
        <v>49.524027381243499</v>
      </c>
      <c r="K2431" s="12">
        <v>32.656240074197399</v>
      </c>
      <c r="L2431" s="12">
        <v>50.132370464452698</v>
      </c>
      <c r="M2431" s="12">
        <v>37.006208521616401</v>
      </c>
      <c r="N2431" s="12"/>
      <c r="O2431" s="12"/>
    </row>
    <row r="2432" spans="1:15" x14ac:dyDescent="0.3">
      <c r="A2432" s="11" t="str">
        <f t="shared" si="37"/>
        <v>DISTRIBUCION VOLUMEN X CRITERIO (kg ó litros)CalimochoMUJER</v>
      </c>
      <c r="B2432" s="11" t="s">
        <v>50</v>
      </c>
      <c r="C2432" s="11" t="s">
        <v>90</v>
      </c>
      <c r="D2432" s="11" t="s">
        <v>171</v>
      </c>
      <c r="E2432" s="12">
        <v>46.522107226814498</v>
      </c>
      <c r="F2432" s="12">
        <v>51.054559815124101</v>
      </c>
      <c r="G2432" s="12">
        <v>45.860425332327303</v>
      </c>
      <c r="H2432" s="12">
        <v>57.551488846092198</v>
      </c>
      <c r="I2432" s="12">
        <v>60.7607629233677</v>
      </c>
      <c r="J2432" s="12">
        <v>50.475964536849197</v>
      </c>
      <c r="K2432" s="12">
        <v>67.343765668187899</v>
      </c>
      <c r="L2432" s="12">
        <v>49.867629535547302</v>
      </c>
      <c r="M2432" s="12">
        <v>62.993813829285003</v>
      </c>
      <c r="N2432" s="12"/>
      <c r="O2432" s="12"/>
    </row>
    <row r="2433" spans="1:15" x14ac:dyDescent="0.3">
      <c r="A2433" s="11" t="str">
        <f t="shared" si="37"/>
        <v>DISTRIBUCION VOLUMEN X CRITERIO (kg ó litros)RebujitoT.ESPAÑA</v>
      </c>
      <c r="B2433" s="11" t="s">
        <v>50</v>
      </c>
      <c r="C2433" s="11" t="s">
        <v>91</v>
      </c>
      <c r="D2433" s="11" t="s">
        <v>142</v>
      </c>
      <c r="E2433" s="12">
        <v>100</v>
      </c>
      <c r="F2433" s="12">
        <v>100</v>
      </c>
      <c r="G2433" s="12">
        <v>100</v>
      </c>
      <c r="H2433" s="12">
        <v>100</v>
      </c>
      <c r="I2433" s="12">
        <v>100</v>
      </c>
      <c r="J2433" s="12">
        <v>100</v>
      </c>
      <c r="K2433" s="12">
        <v>100</v>
      </c>
      <c r="L2433" s="12">
        <v>100</v>
      </c>
      <c r="M2433" s="12">
        <v>100</v>
      </c>
      <c r="N2433" s="12"/>
      <c r="O2433" s="12"/>
    </row>
    <row r="2434" spans="1:15" x14ac:dyDescent="0.3">
      <c r="A2434" s="11" t="str">
        <f t="shared" si="37"/>
        <v>DISTRIBUCION VOLUMEN X CRITERIO (kg ó litros)RebujitoBCN AM</v>
      </c>
      <c r="B2434" s="11" t="s">
        <v>50</v>
      </c>
      <c r="C2434" s="11" t="s">
        <v>91</v>
      </c>
      <c r="D2434" s="11" t="s">
        <v>143</v>
      </c>
      <c r="E2434" s="12" t="s">
        <v>134</v>
      </c>
      <c r="F2434" s="12" t="s">
        <v>134</v>
      </c>
      <c r="G2434" s="12" t="s">
        <v>134</v>
      </c>
      <c r="H2434" s="12">
        <v>1.97347807090266</v>
      </c>
      <c r="I2434" s="12">
        <v>3.9595141815839998</v>
      </c>
      <c r="J2434" s="12" t="s">
        <v>134</v>
      </c>
      <c r="K2434" s="12">
        <v>44.086186985508199</v>
      </c>
      <c r="L2434" s="12" t="s">
        <v>134</v>
      </c>
      <c r="M2434" s="12" t="s">
        <v>134</v>
      </c>
      <c r="N2434" s="12"/>
      <c r="O2434" s="12"/>
    </row>
    <row r="2435" spans="1:15" x14ac:dyDescent="0.3">
      <c r="A2435" s="11" t="str">
        <f t="shared" si="37"/>
        <v>DISTRIBUCION VOLUMEN X CRITERIO (kg ó litros)RebujitoREST.CAT ARAGON</v>
      </c>
      <c r="B2435" s="11" t="s">
        <v>50</v>
      </c>
      <c r="C2435" s="11" t="s">
        <v>91</v>
      </c>
      <c r="D2435" s="11" t="s">
        <v>144</v>
      </c>
      <c r="E2435" s="12">
        <v>16.1631684953038</v>
      </c>
      <c r="F2435" s="12" t="s">
        <v>134</v>
      </c>
      <c r="G2435" s="12" t="s">
        <v>134</v>
      </c>
      <c r="H2435" s="12">
        <v>2.2030305588303198</v>
      </c>
      <c r="I2435" s="12">
        <v>6.4238121311364003</v>
      </c>
      <c r="J2435" s="12">
        <v>40.548415656245602</v>
      </c>
      <c r="K2435" s="12" t="s">
        <v>134</v>
      </c>
      <c r="L2435" s="12">
        <v>0.51987823088963903</v>
      </c>
      <c r="M2435" s="12">
        <v>7.94966050299037</v>
      </c>
      <c r="N2435" s="12"/>
      <c r="O2435" s="12"/>
    </row>
    <row r="2436" spans="1:15" x14ac:dyDescent="0.3">
      <c r="A2436" s="11" t="str">
        <f t="shared" ref="A2436:A2499" si="38">B2436&amp;C2436&amp;D2436</f>
        <v>DISTRIBUCION VOLUMEN X CRITERIO (kg ó litros)RebujitoLEVANTE</v>
      </c>
      <c r="B2436" s="11" t="s">
        <v>50</v>
      </c>
      <c r="C2436" s="11" t="s">
        <v>91</v>
      </c>
      <c r="D2436" s="11" t="s">
        <v>145</v>
      </c>
      <c r="E2436" s="12" t="s">
        <v>134</v>
      </c>
      <c r="F2436" s="12">
        <v>3.9956458431171198</v>
      </c>
      <c r="G2436" s="12" t="s">
        <v>134</v>
      </c>
      <c r="H2436" s="12">
        <v>1.6976838582359199</v>
      </c>
      <c r="I2436" s="12" t="s">
        <v>134</v>
      </c>
      <c r="J2436" s="12" t="s">
        <v>134</v>
      </c>
      <c r="K2436" s="12">
        <v>18.612468271865399</v>
      </c>
      <c r="L2436" s="12">
        <v>2.2801056173458698</v>
      </c>
      <c r="M2436" s="12">
        <v>24.478204668687201</v>
      </c>
      <c r="N2436" s="12"/>
      <c r="O2436" s="12"/>
    </row>
    <row r="2437" spans="1:15" x14ac:dyDescent="0.3">
      <c r="A2437" s="11" t="str">
        <f t="shared" si="38"/>
        <v>DISTRIBUCION VOLUMEN X CRITERIO (kg ó litros)RebujitoANDALUCIA</v>
      </c>
      <c r="B2437" s="11" t="s">
        <v>50</v>
      </c>
      <c r="C2437" s="11" t="s">
        <v>91</v>
      </c>
      <c r="D2437" s="11" t="s">
        <v>146</v>
      </c>
      <c r="E2437" s="12">
        <v>75.519729543901306</v>
      </c>
      <c r="F2437" s="12">
        <v>96.004355071967794</v>
      </c>
      <c r="G2437" s="12">
        <v>81.899589632499897</v>
      </c>
      <c r="H2437" s="12">
        <v>89.718420136256796</v>
      </c>
      <c r="I2437" s="12">
        <v>89.139646999262794</v>
      </c>
      <c r="J2437" s="12" t="s">
        <v>134</v>
      </c>
      <c r="K2437" s="12" t="s">
        <v>134</v>
      </c>
      <c r="L2437" s="12">
        <v>89.304513196057698</v>
      </c>
      <c r="M2437" s="12">
        <v>56.2423258091384</v>
      </c>
      <c r="N2437" s="12"/>
      <c r="O2437" s="12"/>
    </row>
    <row r="2438" spans="1:15" x14ac:dyDescent="0.3">
      <c r="A2438" s="11" t="str">
        <f t="shared" si="38"/>
        <v>DISTRIBUCION VOLUMEN X CRITERIO (kg ó litros)RebujitoMDD AM</v>
      </c>
      <c r="B2438" s="11" t="s">
        <v>50</v>
      </c>
      <c r="C2438" s="11" t="s">
        <v>91</v>
      </c>
      <c r="D2438" s="11" t="s">
        <v>147</v>
      </c>
      <c r="E2438" s="12">
        <v>2.22981300827646</v>
      </c>
      <c r="F2438" s="12" t="s">
        <v>134</v>
      </c>
      <c r="G2438" s="12" t="s">
        <v>134</v>
      </c>
      <c r="H2438" s="12" t="s">
        <v>134</v>
      </c>
      <c r="I2438" s="12" t="s">
        <v>134</v>
      </c>
      <c r="J2438" s="12" t="s">
        <v>134</v>
      </c>
      <c r="K2438" s="12" t="s">
        <v>134</v>
      </c>
      <c r="L2438" s="12">
        <v>3.9406295488769199</v>
      </c>
      <c r="M2438" s="12">
        <v>9.9600967499406892</v>
      </c>
      <c r="N2438" s="12"/>
      <c r="O2438" s="12"/>
    </row>
    <row r="2439" spans="1:15" x14ac:dyDescent="0.3">
      <c r="A2439" s="11" t="str">
        <f t="shared" si="38"/>
        <v>DISTRIBUCION VOLUMEN X CRITERIO (kg ó litros)RebujitoRTO CENTRO</v>
      </c>
      <c r="B2439" s="11" t="s">
        <v>50</v>
      </c>
      <c r="C2439" s="11" t="s">
        <v>91</v>
      </c>
      <c r="D2439" s="11" t="s">
        <v>148</v>
      </c>
      <c r="E2439" s="12">
        <v>0.70143391964107704</v>
      </c>
      <c r="F2439" s="12" t="s">
        <v>134</v>
      </c>
      <c r="G2439" s="12">
        <v>18.100398632655999</v>
      </c>
      <c r="H2439" s="12">
        <v>4.40739037466206</v>
      </c>
      <c r="I2439" s="12">
        <v>0.47702569996014299</v>
      </c>
      <c r="J2439" s="12" t="s">
        <v>134</v>
      </c>
      <c r="K2439" s="12" t="s">
        <v>134</v>
      </c>
      <c r="L2439" s="12" t="s">
        <v>134</v>
      </c>
      <c r="M2439" s="12">
        <v>1.3697050623807701</v>
      </c>
      <c r="N2439" s="12"/>
      <c r="O2439" s="12"/>
    </row>
    <row r="2440" spans="1:15" x14ac:dyDescent="0.3">
      <c r="A2440" s="11" t="str">
        <f t="shared" si="38"/>
        <v>DISTRIBUCION VOLUMEN X CRITERIO (kg ó litros)RebujitoNORTE-CENTRO</v>
      </c>
      <c r="B2440" s="11" t="s">
        <v>50</v>
      </c>
      <c r="C2440" s="11" t="s">
        <v>91</v>
      </c>
      <c r="D2440" s="11" t="s">
        <v>149</v>
      </c>
      <c r="E2440" s="12">
        <v>5.3858678610105102</v>
      </c>
      <c r="F2440" s="12" t="s">
        <v>134</v>
      </c>
      <c r="G2440" s="12" t="s">
        <v>134</v>
      </c>
      <c r="H2440" s="12" t="s">
        <v>134</v>
      </c>
      <c r="I2440" s="12" t="s">
        <v>134</v>
      </c>
      <c r="J2440" s="12">
        <v>22.891568521090001</v>
      </c>
      <c r="K2440" s="12">
        <v>37.301344742626497</v>
      </c>
      <c r="L2440" s="12" t="s">
        <v>134</v>
      </c>
      <c r="M2440" s="12" t="s">
        <v>134</v>
      </c>
      <c r="N2440" s="12"/>
      <c r="O2440" s="12"/>
    </row>
    <row r="2441" spans="1:15" x14ac:dyDescent="0.3">
      <c r="A2441" s="11" t="str">
        <f t="shared" si="38"/>
        <v>DISTRIBUCION VOLUMEN X CRITERIO (kg ó litros)RebujitoNOROESTE</v>
      </c>
      <c r="B2441" s="11" t="s">
        <v>50</v>
      </c>
      <c r="C2441" s="11" t="s">
        <v>91</v>
      </c>
      <c r="D2441" s="11" t="s">
        <v>150</v>
      </c>
      <c r="E2441" s="12" t="s">
        <v>134</v>
      </c>
      <c r="F2441" s="12" t="s">
        <v>134</v>
      </c>
      <c r="G2441" s="12" t="s">
        <v>134</v>
      </c>
      <c r="H2441" s="12" t="s">
        <v>134</v>
      </c>
      <c r="I2441" s="12" t="s">
        <v>134</v>
      </c>
      <c r="J2441" s="12">
        <v>36.560039228972798</v>
      </c>
      <c r="K2441" s="12" t="s">
        <v>134</v>
      </c>
      <c r="L2441" s="12">
        <v>3.95487266365057</v>
      </c>
      <c r="M2441" s="12" t="s">
        <v>134</v>
      </c>
      <c r="N2441" s="12"/>
      <c r="O2441" s="12"/>
    </row>
    <row r="2442" spans="1:15" x14ac:dyDescent="0.3">
      <c r="A2442" s="11" t="str">
        <f t="shared" si="38"/>
        <v>DISTRIBUCION VOLUMEN X CRITERIO (kg ó litros)Rebujito&lt;2MIL</v>
      </c>
      <c r="B2442" s="11" t="s">
        <v>50</v>
      </c>
      <c r="C2442" s="11" t="s">
        <v>91</v>
      </c>
      <c r="D2442" s="11" t="s">
        <v>151</v>
      </c>
      <c r="E2442" s="12">
        <v>0.50045680641559198</v>
      </c>
      <c r="F2442" s="12" t="s">
        <v>134</v>
      </c>
      <c r="G2442" s="12" t="s">
        <v>134</v>
      </c>
      <c r="H2442" s="12" t="s">
        <v>134</v>
      </c>
      <c r="I2442" s="12" t="s">
        <v>134</v>
      </c>
      <c r="J2442" s="12" t="s">
        <v>134</v>
      </c>
      <c r="K2442" s="12">
        <v>18.474937341067001</v>
      </c>
      <c r="L2442" s="12" t="s">
        <v>134</v>
      </c>
      <c r="M2442" s="12" t="s">
        <v>134</v>
      </c>
      <c r="N2442" s="12"/>
      <c r="O2442" s="12"/>
    </row>
    <row r="2443" spans="1:15" x14ac:dyDescent="0.3">
      <c r="A2443" s="11" t="str">
        <f t="shared" si="38"/>
        <v>DISTRIBUCION VOLUMEN X CRITERIO (kg ó litros)Rebujito2-5MIL</v>
      </c>
      <c r="B2443" s="11" t="s">
        <v>50</v>
      </c>
      <c r="C2443" s="11" t="s">
        <v>91</v>
      </c>
      <c r="D2443" s="11" t="s">
        <v>152</v>
      </c>
      <c r="E2443" s="12">
        <v>13.069073866229701</v>
      </c>
      <c r="F2443" s="12" t="s">
        <v>134</v>
      </c>
      <c r="G2443" s="12">
        <v>18.100398632655999</v>
      </c>
      <c r="H2443" s="12">
        <v>0.34266397432146101</v>
      </c>
      <c r="I2443" s="12">
        <v>6.4238121311364003</v>
      </c>
      <c r="J2443" s="12" t="s">
        <v>134</v>
      </c>
      <c r="K2443" s="12" t="s">
        <v>134</v>
      </c>
      <c r="L2443" s="12" t="s">
        <v>134</v>
      </c>
      <c r="M2443" s="12">
        <v>16.939071078180799</v>
      </c>
      <c r="N2443" s="12"/>
      <c r="O2443" s="12"/>
    </row>
    <row r="2444" spans="1:15" x14ac:dyDescent="0.3">
      <c r="A2444" s="11" t="str">
        <f t="shared" si="38"/>
        <v>DISTRIBUCION VOLUMEN X CRITERIO (kg ó litros)Rebujito5-10MIL</v>
      </c>
      <c r="B2444" s="11" t="s">
        <v>50</v>
      </c>
      <c r="C2444" s="11" t="s">
        <v>91</v>
      </c>
      <c r="D2444" s="11" t="s">
        <v>153</v>
      </c>
      <c r="E2444" s="12" t="s">
        <v>134</v>
      </c>
      <c r="F2444" s="12" t="s">
        <v>134</v>
      </c>
      <c r="G2444" s="12" t="s">
        <v>134</v>
      </c>
      <c r="H2444" s="12">
        <v>1.0991862682053899</v>
      </c>
      <c r="I2444" s="12">
        <v>46.179300012967502</v>
      </c>
      <c r="J2444" s="12" t="s">
        <v>134</v>
      </c>
      <c r="K2444" s="12" t="s">
        <v>134</v>
      </c>
      <c r="L2444" s="12" t="s">
        <v>134</v>
      </c>
      <c r="M2444" s="12" t="s">
        <v>134</v>
      </c>
      <c r="N2444" s="12"/>
      <c r="O2444" s="12"/>
    </row>
    <row r="2445" spans="1:15" x14ac:dyDescent="0.3">
      <c r="A2445" s="11" t="str">
        <f t="shared" si="38"/>
        <v>DISTRIBUCION VOLUMEN X CRITERIO (kg ó litros)Rebujito10-30MIL</v>
      </c>
      <c r="B2445" s="11" t="s">
        <v>50</v>
      </c>
      <c r="C2445" s="11" t="s">
        <v>91</v>
      </c>
      <c r="D2445" s="11" t="s">
        <v>154</v>
      </c>
      <c r="E2445" s="12">
        <v>50.507213032220797</v>
      </c>
      <c r="F2445" s="12">
        <v>29.717619446944699</v>
      </c>
      <c r="G2445" s="12" t="s">
        <v>134</v>
      </c>
      <c r="H2445" s="12">
        <v>29.385939541345</v>
      </c>
      <c r="I2445" s="12">
        <v>23.089647183464798</v>
      </c>
      <c r="J2445" s="12" t="s">
        <v>134</v>
      </c>
      <c r="K2445" s="12" t="s">
        <v>134</v>
      </c>
      <c r="L2445" s="12">
        <v>20.452700267841799</v>
      </c>
      <c r="M2445" s="12">
        <v>17.242175700868799</v>
      </c>
      <c r="N2445" s="12"/>
      <c r="O2445" s="12"/>
    </row>
    <row r="2446" spans="1:15" x14ac:dyDescent="0.3">
      <c r="A2446" s="11" t="str">
        <f t="shared" si="38"/>
        <v>DISTRIBUCION VOLUMEN X CRITERIO (kg ó litros)Rebujito30-100MIL</v>
      </c>
      <c r="B2446" s="11" t="s">
        <v>50</v>
      </c>
      <c r="C2446" s="11" t="s">
        <v>91</v>
      </c>
      <c r="D2446" s="11" t="s">
        <v>155</v>
      </c>
      <c r="E2446" s="12">
        <v>29.805779793719498</v>
      </c>
      <c r="F2446" s="12">
        <v>66.286735625023098</v>
      </c>
      <c r="G2446" s="12" t="s">
        <v>134</v>
      </c>
      <c r="H2446" s="12">
        <v>22.711305532753499</v>
      </c>
      <c r="I2446" s="12">
        <v>24.307267491111499</v>
      </c>
      <c r="J2446" s="12">
        <v>36.560039228972798</v>
      </c>
      <c r="K2446" s="12">
        <v>44.468206717687401</v>
      </c>
      <c r="L2446" s="12">
        <v>30.109617302272198</v>
      </c>
      <c r="M2446" s="12">
        <v>54.6692785866815</v>
      </c>
      <c r="N2446" s="12"/>
      <c r="O2446" s="12"/>
    </row>
    <row r="2447" spans="1:15" x14ac:dyDescent="0.3">
      <c r="A2447" s="11" t="str">
        <f t="shared" si="38"/>
        <v>DISTRIBUCION VOLUMEN X CRITERIO (kg ó litros)Rebujito100-200MIL</v>
      </c>
      <c r="B2447" s="11" t="s">
        <v>50</v>
      </c>
      <c r="C2447" s="11" t="s">
        <v>91</v>
      </c>
      <c r="D2447" s="11" t="s">
        <v>156</v>
      </c>
      <c r="E2447" s="12" t="s">
        <v>134</v>
      </c>
      <c r="F2447" s="12" t="s">
        <v>134</v>
      </c>
      <c r="G2447" s="12" t="s">
        <v>134</v>
      </c>
      <c r="H2447" s="12">
        <v>7.28011211904197</v>
      </c>
      <c r="I2447" s="12" t="s">
        <v>134</v>
      </c>
      <c r="J2447" s="12" t="s">
        <v>134</v>
      </c>
      <c r="K2447" s="12">
        <v>18.444374912000701</v>
      </c>
      <c r="L2447" s="12">
        <v>0.175073153620456</v>
      </c>
      <c r="M2447" s="12">
        <v>1.18937975277403</v>
      </c>
      <c r="N2447" s="12"/>
      <c r="O2447" s="12"/>
    </row>
    <row r="2448" spans="1:15" x14ac:dyDescent="0.3">
      <c r="A2448" s="11" t="str">
        <f t="shared" si="38"/>
        <v>DISTRIBUCION VOLUMEN X CRITERIO (kg ó litros)Rebujito200-500MIL</v>
      </c>
      <c r="B2448" s="11" t="s">
        <v>50</v>
      </c>
      <c r="C2448" s="11" t="s">
        <v>91</v>
      </c>
      <c r="D2448" s="11" t="s">
        <v>157</v>
      </c>
      <c r="E2448" s="12">
        <v>0.70143391964107704</v>
      </c>
      <c r="F2448" s="12" t="s">
        <v>134</v>
      </c>
      <c r="G2448" s="12" t="s">
        <v>134</v>
      </c>
      <c r="H2448" s="12">
        <v>9.4668420360001893</v>
      </c>
      <c r="I2448" s="12" t="s">
        <v>134</v>
      </c>
      <c r="J2448" s="12">
        <v>22.891568521090001</v>
      </c>
      <c r="K2448" s="12">
        <v>18.612468271865399</v>
      </c>
      <c r="L2448" s="12">
        <v>6.07711625273779</v>
      </c>
      <c r="M2448" s="12">
        <v>6.9751370743251</v>
      </c>
      <c r="N2448" s="12"/>
      <c r="O2448" s="12"/>
    </row>
    <row r="2449" spans="1:15" x14ac:dyDescent="0.3">
      <c r="A2449" s="11" t="str">
        <f t="shared" si="38"/>
        <v>DISTRIBUCION VOLUMEN X CRITERIO (kg ó litros)Rebujito&gt;500MIL</v>
      </c>
      <c r="B2449" s="11" t="s">
        <v>50</v>
      </c>
      <c r="C2449" s="11" t="s">
        <v>91</v>
      </c>
      <c r="D2449" s="11" t="s">
        <v>158</v>
      </c>
      <c r="E2449" s="12">
        <v>5.4160548422899097</v>
      </c>
      <c r="F2449" s="12">
        <v>3.9956458431171198</v>
      </c>
      <c r="G2449" s="12">
        <v>81.899589632499897</v>
      </c>
      <c r="H2449" s="12">
        <v>29.713954604945599</v>
      </c>
      <c r="I2449" s="12" t="s">
        <v>134</v>
      </c>
      <c r="J2449" s="12">
        <v>40.548415656245602</v>
      </c>
      <c r="K2449" s="12" t="s">
        <v>134</v>
      </c>
      <c r="L2449" s="12">
        <v>43.185501198500603</v>
      </c>
      <c r="M2449" s="12">
        <v>2.9849596756155901</v>
      </c>
      <c r="N2449" s="12"/>
      <c r="O2449" s="12"/>
    </row>
    <row r="2450" spans="1:15" x14ac:dyDescent="0.3">
      <c r="A2450" s="11" t="str">
        <f t="shared" si="38"/>
        <v>DISTRIBUCION VOLUMEN X CRITERIO (kg ó litros)RebujitoDE 15 A 19 AÑOS</v>
      </c>
      <c r="B2450" s="11" t="s">
        <v>50</v>
      </c>
      <c r="C2450" s="11" t="s">
        <v>91</v>
      </c>
      <c r="D2450" s="11" t="s">
        <v>159</v>
      </c>
      <c r="E2450" s="12" t="s">
        <v>134</v>
      </c>
      <c r="F2450" s="12" t="s">
        <v>134</v>
      </c>
      <c r="G2450" s="12" t="s">
        <v>134</v>
      </c>
      <c r="H2450" s="12">
        <v>8.5433120573960899</v>
      </c>
      <c r="I2450" s="12" t="s">
        <v>134</v>
      </c>
      <c r="J2450" s="12" t="s">
        <v>134</v>
      </c>
      <c r="K2450" s="12" t="s">
        <v>134</v>
      </c>
      <c r="L2450" s="12" t="s">
        <v>134</v>
      </c>
      <c r="M2450" s="12" t="s">
        <v>134</v>
      </c>
      <c r="N2450" s="12"/>
      <c r="O2450" s="12"/>
    </row>
    <row r="2451" spans="1:15" x14ac:dyDescent="0.3">
      <c r="A2451" s="11" t="str">
        <f t="shared" si="38"/>
        <v>DISTRIBUCION VOLUMEN X CRITERIO (kg ó litros)RebujitoDE 20 A 24 AÑOS</v>
      </c>
      <c r="B2451" s="11" t="s">
        <v>50</v>
      </c>
      <c r="C2451" s="11" t="s">
        <v>91</v>
      </c>
      <c r="D2451" s="11" t="s">
        <v>160</v>
      </c>
      <c r="E2451" s="12" t="s">
        <v>134</v>
      </c>
      <c r="F2451" s="12" t="s">
        <v>134</v>
      </c>
      <c r="G2451" s="12" t="s">
        <v>134</v>
      </c>
      <c r="H2451" s="12">
        <v>9.87803828038059</v>
      </c>
      <c r="I2451" s="12" t="s">
        <v>134</v>
      </c>
      <c r="J2451" s="12" t="s">
        <v>134</v>
      </c>
      <c r="K2451" s="12" t="s">
        <v>134</v>
      </c>
      <c r="L2451" s="12">
        <v>17.150642123471499</v>
      </c>
      <c r="M2451" s="12" t="s">
        <v>134</v>
      </c>
      <c r="N2451" s="12"/>
      <c r="O2451" s="12"/>
    </row>
    <row r="2452" spans="1:15" x14ac:dyDescent="0.3">
      <c r="A2452" s="11" t="str">
        <f t="shared" si="38"/>
        <v>DISTRIBUCION VOLUMEN X CRITERIO (kg ó litros)RebujitoDE 25 A 34 AÑOS</v>
      </c>
      <c r="B2452" s="11" t="s">
        <v>50</v>
      </c>
      <c r="C2452" s="11" t="s">
        <v>91</v>
      </c>
      <c r="D2452" s="11" t="s">
        <v>161</v>
      </c>
      <c r="E2452" s="12">
        <v>2.5817213951532501</v>
      </c>
      <c r="F2452" s="12">
        <v>3.3040924060034</v>
      </c>
      <c r="G2452" s="12" t="s">
        <v>134</v>
      </c>
      <c r="H2452" s="12">
        <v>12.7148313813268</v>
      </c>
      <c r="I2452" s="12">
        <v>0.47702569996014299</v>
      </c>
      <c r="J2452" s="12">
        <v>22.891568521090001</v>
      </c>
      <c r="K2452" s="12">
        <v>18.474937341067001</v>
      </c>
      <c r="L2452" s="12">
        <v>12.8568965226803</v>
      </c>
      <c r="M2452" s="12">
        <v>10.1787884595186</v>
      </c>
      <c r="N2452" s="12"/>
      <c r="O2452" s="12"/>
    </row>
    <row r="2453" spans="1:15" x14ac:dyDescent="0.3">
      <c r="A2453" s="11" t="str">
        <f t="shared" si="38"/>
        <v>DISTRIBUCION VOLUMEN X CRITERIO (kg ó litros)RebujitoDE 35 A 49 AÑOS</v>
      </c>
      <c r="B2453" s="11" t="s">
        <v>50</v>
      </c>
      <c r="C2453" s="11" t="s">
        <v>91</v>
      </c>
      <c r="D2453" s="11" t="s">
        <v>162</v>
      </c>
      <c r="E2453" s="12">
        <v>2.4379394785025599</v>
      </c>
      <c r="F2453" s="12" t="s">
        <v>134</v>
      </c>
      <c r="G2453" s="12">
        <v>81.899589632499897</v>
      </c>
      <c r="H2453" s="12">
        <v>16.0433282584187</v>
      </c>
      <c r="I2453" s="12">
        <v>35.106486604542098</v>
      </c>
      <c r="J2453" s="12" t="s">
        <v>134</v>
      </c>
      <c r="K2453" s="12">
        <v>44.468206717687401</v>
      </c>
      <c r="L2453" s="12">
        <v>8.8189385549224397</v>
      </c>
      <c r="M2453" s="12">
        <v>3.8674026232824801</v>
      </c>
      <c r="N2453" s="12"/>
      <c r="O2453" s="12"/>
    </row>
    <row r="2454" spans="1:15" x14ac:dyDescent="0.3">
      <c r="A2454" s="11" t="str">
        <f t="shared" si="38"/>
        <v>DISTRIBUCION VOLUMEN X CRITERIO (kg ó litros)RebujitoDE 50 A 59 AÑOS</v>
      </c>
      <c r="B2454" s="11" t="s">
        <v>50</v>
      </c>
      <c r="C2454" s="11" t="s">
        <v>91</v>
      </c>
      <c r="D2454" s="11" t="s">
        <v>163</v>
      </c>
      <c r="E2454" s="12">
        <v>31.2435994143197</v>
      </c>
      <c r="F2454" s="12">
        <v>70.282381468140201</v>
      </c>
      <c r="G2454" s="12">
        <v>18.100398632655999</v>
      </c>
      <c r="H2454" s="12">
        <v>13.4437409475468</v>
      </c>
      <c r="I2454" s="12">
        <v>27.260616777983699</v>
      </c>
      <c r="J2454" s="12">
        <v>77.108425627332906</v>
      </c>
      <c r="K2454" s="12">
        <v>18.612468271865399</v>
      </c>
      <c r="L2454" s="12">
        <v>8.6498016702047504</v>
      </c>
      <c r="M2454" s="12">
        <v>54.592527369201498</v>
      </c>
      <c r="N2454" s="12"/>
      <c r="O2454" s="12"/>
    </row>
    <row r="2455" spans="1:15" x14ac:dyDescent="0.3">
      <c r="A2455" s="11" t="str">
        <f t="shared" si="38"/>
        <v>DISTRIBUCION VOLUMEN X CRITERIO (kg ó litros)RebujitoDE 60 A 75 AÑOS</v>
      </c>
      <c r="B2455" s="11" t="s">
        <v>50</v>
      </c>
      <c r="C2455" s="11" t="s">
        <v>91</v>
      </c>
      <c r="D2455" s="11" t="s">
        <v>164</v>
      </c>
      <c r="E2455" s="12">
        <v>63.736757762229601</v>
      </c>
      <c r="F2455" s="12">
        <v>26.413531616365699</v>
      </c>
      <c r="G2455" s="12" t="s">
        <v>134</v>
      </c>
      <c r="H2455" s="12">
        <v>39.376748184636199</v>
      </c>
      <c r="I2455" s="12">
        <v>37.155892513609203</v>
      </c>
      <c r="J2455" s="12" t="s">
        <v>134</v>
      </c>
      <c r="K2455" s="12">
        <v>18.444374912000701</v>
      </c>
      <c r="L2455" s="12">
        <v>52.523741524865301</v>
      </c>
      <c r="M2455" s="12">
        <v>31.361260194330601</v>
      </c>
      <c r="N2455" s="12"/>
      <c r="O2455" s="12"/>
    </row>
    <row r="2456" spans="1:15" x14ac:dyDescent="0.3">
      <c r="A2456" s="11" t="str">
        <f t="shared" si="38"/>
        <v>DISTRIBUCION VOLUMEN X CRITERIO (kg ó litros)RebujitoNIVEL ALTO</v>
      </c>
      <c r="B2456" s="11" t="s">
        <v>50</v>
      </c>
      <c r="C2456" s="11" t="s">
        <v>91</v>
      </c>
      <c r="D2456" s="11" t="s">
        <v>165</v>
      </c>
      <c r="E2456" s="12">
        <v>4.2006591571607697</v>
      </c>
      <c r="F2456" s="12">
        <v>3.9956458431171198</v>
      </c>
      <c r="G2456" s="12">
        <v>81.899589632499897</v>
      </c>
      <c r="H2456" s="12">
        <v>25.0490823508872</v>
      </c>
      <c r="I2456" s="12">
        <v>52.603112144103903</v>
      </c>
      <c r="J2456" s="12">
        <v>40.548415656245602</v>
      </c>
      <c r="K2456" s="12">
        <v>18.612468271865399</v>
      </c>
      <c r="L2456" s="12">
        <v>21.803431952682299</v>
      </c>
      <c r="M2456" s="12">
        <v>13.186770057099499</v>
      </c>
      <c r="N2456" s="12"/>
      <c r="O2456" s="12"/>
    </row>
    <row r="2457" spans="1:15" x14ac:dyDescent="0.3">
      <c r="A2457" s="11" t="str">
        <f t="shared" si="38"/>
        <v>DISTRIBUCION VOLUMEN X CRITERIO (kg ó litros)RebujitoNIVEL MEDIO ALTO</v>
      </c>
      <c r="B2457" s="11" t="s">
        <v>50</v>
      </c>
      <c r="C2457" s="11" t="s">
        <v>91</v>
      </c>
      <c r="D2457" s="11" t="s">
        <v>166</v>
      </c>
      <c r="E2457" s="12">
        <v>18.484335180637501</v>
      </c>
      <c r="F2457" s="12" t="s">
        <v>134</v>
      </c>
      <c r="G2457" s="12">
        <v>18.100398632655999</v>
      </c>
      <c r="H2457" s="12">
        <v>17.503144790682398</v>
      </c>
      <c r="I2457" s="12">
        <v>0.47702569996014299</v>
      </c>
      <c r="J2457" s="12" t="s">
        <v>134</v>
      </c>
      <c r="K2457" s="12" t="s">
        <v>134</v>
      </c>
      <c r="L2457" s="12">
        <v>21.7779129079683</v>
      </c>
      <c r="M2457" s="12">
        <v>12.012736650777301</v>
      </c>
      <c r="N2457" s="12"/>
      <c r="O2457" s="12"/>
    </row>
    <row r="2458" spans="1:15" x14ac:dyDescent="0.3">
      <c r="A2458" s="11" t="str">
        <f t="shared" si="38"/>
        <v>DISTRIBUCION VOLUMEN X CRITERIO (kg ó litros)RebujitoNIVEL MEDIO</v>
      </c>
      <c r="B2458" s="11" t="s">
        <v>50</v>
      </c>
      <c r="C2458" s="11" t="s">
        <v>91</v>
      </c>
      <c r="D2458" s="11" t="s">
        <v>167</v>
      </c>
      <c r="E2458" s="12">
        <v>47.583125110784501</v>
      </c>
      <c r="F2458" s="12">
        <v>29.717619446944699</v>
      </c>
      <c r="G2458" s="12" t="s">
        <v>134</v>
      </c>
      <c r="H2458" s="12">
        <v>24.624243697491799</v>
      </c>
      <c r="I2458" s="12">
        <v>23.089647183464798</v>
      </c>
      <c r="J2458" s="12" t="s">
        <v>134</v>
      </c>
      <c r="K2458" s="12" t="s">
        <v>134</v>
      </c>
      <c r="L2458" s="12">
        <v>3.7744587755112802</v>
      </c>
      <c r="M2458" s="12">
        <v>11.974370250806</v>
      </c>
      <c r="N2458" s="12"/>
      <c r="O2458" s="12"/>
    </row>
    <row r="2459" spans="1:15" x14ac:dyDescent="0.3">
      <c r="A2459" s="11" t="str">
        <f t="shared" si="38"/>
        <v>DISTRIBUCION VOLUMEN X CRITERIO (kg ó litros)RebujitoNIVEL MEDIO BAJO</v>
      </c>
      <c r="B2459" s="11" t="s">
        <v>50</v>
      </c>
      <c r="C2459" s="11" t="s">
        <v>91</v>
      </c>
      <c r="D2459" s="11" t="s">
        <v>168</v>
      </c>
      <c r="E2459" s="12">
        <v>4.1323424232425197</v>
      </c>
      <c r="F2459" s="12" t="s">
        <v>134</v>
      </c>
      <c r="G2459" s="12" t="s">
        <v>134</v>
      </c>
      <c r="H2459" s="12">
        <v>10.464559718410101</v>
      </c>
      <c r="I2459" s="12">
        <v>11.7161935468017</v>
      </c>
      <c r="J2459" s="12">
        <v>59.451613601639799</v>
      </c>
      <c r="K2459" s="12">
        <v>62.9431461849843</v>
      </c>
      <c r="L2459" s="12">
        <v>26.584417081498401</v>
      </c>
      <c r="M2459" s="12">
        <v>14.698438833690799</v>
      </c>
      <c r="N2459" s="12"/>
      <c r="O2459" s="12"/>
    </row>
    <row r="2460" spans="1:15" x14ac:dyDescent="0.3">
      <c r="A2460" s="11" t="str">
        <f t="shared" si="38"/>
        <v>DISTRIBUCION VOLUMEN X CRITERIO (kg ó litros)RebujitoNIVEL BAJO</v>
      </c>
      <c r="B2460" s="11" t="s">
        <v>50</v>
      </c>
      <c r="C2460" s="11" t="s">
        <v>91</v>
      </c>
      <c r="D2460" s="11" t="s">
        <v>169</v>
      </c>
      <c r="E2460" s="12">
        <v>25.599560265218599</v>
      </c>
      <c r="F2460" s="12">
        <v>66.286735625023098</v>
      </c>
      <c r="G2460" s="12" t="s">
        <v>134</v>
      </c>
      <c r="H2460" s="12">
        <v>22.358994933074499</v>
      </c>
      <c r="I2460" s="12">
        <v>12.1140486678025</v>
      </c>
      <c r="J2460" s="12" t="s">
        <v>134</v>
      </c>
      <c r="K2460" s="12">
        <v>18.444374912000701</v>
      </c>
      <c r="L2460" s="12">
        <v>26.0597869618597</v>
      </c>
      <c r="M2460" s="12">
        <v>48.127678869209703</v>
      </c>
      <c r="N2460" s="12"/>
      <c r="O2460" s="12"/>
    </row>
    <row r="2461" spans="1:15" x14ac:dyDescent="0.3">
      <c r="A2461" s="11" t="str">
        <f t="shared" si="38"/>
        <v>DISTRIBUCION VOLUMEN X CRITERIO (kg ó litros)RebujitoHOMBRE</v>
      </c>
      <c r="B2461" s="11" t="s">
        <v>50</v>
      </c>
      <c r="C2461" s="11" t="s">
        <v>91</v>
      </c>
      <c r="D2461" s="11" t="s">
        <v>170</v>
      </c>
      <c r="E2461" s="12">
        <v>13.4797637107825</v>
      </c>
      <c r="F2461" s="12" t="s">
        <v>134</v>
      </c>
      <c r="G2461" s="12">
        <v>81.899589632499897</v>
      </c>
      <c r="H2461" s="12">
        <v>30.8660437836208</v>
      </c>
      <c r="I2461" s="12">
        <v>46.179300012967502</v>
      </c>
      <c r="J2461" s="12">
        <v>22.891568521090001</v>
      </c>
      <c r="K2461" s="12">
        <v>18.826403149099601</v>
      </c>
      <c r="L2461" s="12">
        <v>35.227686205237099</v>
      </c>
      <c r="M2461" s="12">
        <v>31.837019088766102</v>
      </c>
      <c r="N2461" s="12"/>
      <c r="O2461" s="12"/>
    </row>
    <row r="2462" spans="1:15" x14ac:dyDescent="0.3">
      <c r="A2462" s="11" t="str">
        <f t="shared" si="38"/>
        <v>DISTRIBUCION VOLUMEN X CRITERIO (kg ó litros)RebujitoMUJER</v>
      </c>
      <c r="B2462" s="11" t="s">
        <v>50</v>
      </c>
      <c r="C2462" s="11" t="s">
        <v>91</v>
      </c>
      <c r="D2462" s="11" t="s">
        <v>171</v>
      </c>
      <c r="E2462" s="12">
        <v>86.520263080716802</v>
      </c>
      <c r="F2462" s="12">
        <v>100</v>
      </c>
      <c r="G2462" s="12">
        <v>18.100398632655999</v>
      </c>
      <c r="H2462" s="12">
        <v>69.133955654087799</v>
      </c>
      <c r="I2462" s="12">
        <v>53.820728217222197</v>
      </c>
      <c r="J2462" s="12">
        <v>77.108425627332906</v>
      </c>
      <c r="K2462" s="12">
        <v>81.173594724670494</v>
      </c>
      <c r="L2462" s="12">
        <v>64.772317923537102</v>
      </c>
      <c r="M2462" s="12">
        <v>68.162980911233902</v>
      </c>
      <c r="N2462" s="12"/>
      <c r="O2462" s="12"/>
    </row>
    <row r="2463" spans="1:15" x14ac:dyDescent="0.3">
      <c r="A2463" s="11" t="str">
        <f t="shared" si="38"/>
        <v>DISTRIBUCION VOLUMEN X CRITERIO (kg ó litros)Espum/Lambrusc/MoscaT.ESPAÑA</v>
      </c>
      <c r="B2463" s="11" t="s">
        <v>50</v>
      </c>
      <c r="C2463" s="11" t="s">
        <v>92</v>
      </c>
      <c r="D2463" s="11" t="s">
        <v>142</v>
      </c>
      <c r="E2463" s="12">
        <v>100</v>
      </c>
      <c r="F2463" s="12">
        <v>100</v>
      </c>
      <c r="G2463" s="12">
        <v>100</v>
      </c>
      <c r="H2463" s="12">
        <v>100</v>
      </c>
      <c r="I2463" s="12">
        <v>100</v>
      </c>
      <c r="J2463" s="12">
        <v>100</v>
      </c>
      <c r="K2463" s="12">
        <v>100</v>
      </c>
      <c r="L2463" s="12">
        <v>100</v>
      </c>
      <c r="M2463" s="12">
        <v>100</v>
      </c>
      <c r="N2463" s="12"/>
      <c r="O2463" s="12"/>
    </row>
    <row r="2464" spans="1:15" x14ac:dyDescent="0.3">
      <c r="A2464" s="11" t="str">
        <f t="shared" si="38"/>
        <v>DISTRIBUCION VOLUMEN X CRITERIO (kg ó litros)Espum/Lambrusc/MoscaBCN AM</v>
      </c>
      <c r="B2464" s="11" t="s">
        <v>50</v>
      </c>
      <c r="C2464" s="11" t="s">
        <v>92</v>
      </c>
      <c r="D2464" s="11" t="s">
        <v>143</v>
      </c>
      <c r="E2464" s="12">
        <v>9.0372126921960394</v>
      </c>
      <c r="F2464" s="12">
        <v>6.3455227309680504</v>
      </c>
      <c r="G2464" s="12">
        <v>6.2569387205241496</v>
      </c>
      <c r="H2464" s="12">
        <v>10.3121950083807</v>
      </c>
      <c r="I2464" s="12">
        <v>12.8452112895803</v>
      </c>
      <c r="J2464" s="12">
        <v>4.4309235043024602</v>
      </c>
      <c r="K2464" s="12">
        <v>8.7703776351790506</v>
      </c>
      <c r="L2464" s="12">
        <v>8.3130755505526501</v>
      </c>
      <c r="M2464" s="12">
        <v>11.935416237976099</v>
      </c>
      <c r="N2464" s="12"/>
      <c r="O2464" s="12"/>
    </row>
    <row r="2465" spans="1:15" x14ac:dyDescent="0.3">
      <c r="A2465" s="11" t="str">
        <f t="shared" si="38"/>
        <v>DISTRIBUCION VOLUMEN X CRITERIO (kg ó litros)Espum/Lambrusc/MoscaREST.CAT ARAGON</v>
      </c>
      <c r="B2465" s="11" t="s">
        <v>50</v>
      </c>
      <c r="C2465" s="11" t="s">
        <v>92</v>
      </c>
      <c r="D2465" s="11" t="s">
        <v>144</v>
      </c>
      <c r="E2465" s="12">
        <v>18.047368019701398</v>
      </c>
      <c r="F2465" s="12">
        <v>9.3867093287443009</v>
      </c>
      <c r="G2465" s="12">
        <v>14.335913870853499</v>
      </c>
      <c r="H2465" s="12">
        <v>14.0851789388964</v>
      </c>
      <c r="I2465" s="12">
        <v>14.5334475840026</v>
      </c>
      <c r="J2465" s="12">
        <v>20.241237879548301</v>
      </c>
      <c r="K2465" s="12">
        <v>18.248188354984102</v>
      </c>
      <c r="L2465" s="12">
        <v>26.141270329096301</v>
      </c>
      <c r="M2465" s="12">
        <v>29.6019345896283</v>
      </c>
      <c r="N2465" s="12"/>
      <c r="O2465" s="12"/>
    </row>
    <row r="2466" spans="1:15" x14ac:dyDescent="0.3">
      <c r="A2466" s="11" t="str">
        <f t="shared" si="38"/>
        <v>DISTRIBUCION VOLUMEN X CRITERIO (kg ó litros)Espum/Lambrusc/MoscaLEVANTE</v>
      </c>
      <c r="B2466" s="11" t="s">
        <v>50</v>
      </c>
      <c r="C2466" s="11" t="s">
        <v>92</v>
      </c>
      <c r="D2466" s="11" t="s">
        <v>145</v>
      </c>
      <c r="E2466" s="12">
        <v>14.6250857126292</v>
      </c>
      <c r="F2466" s="12">
        <v>4.7965048076405798</v>
      </c>
      <c r="G2466" s="12">
        <v>28.909290849820302</v>
      </c>
      <c r="H2466" s="12">
        <v>34.313456907886497</v>
      </c>
      <c r="I2466" s="12">
        <v>23.899396612260901</v>
      </c>
      <c r="J2466" s="12">
        <v>27.129638514914902</v>
      </c>
      <c r="K2466" s="12">
        <v>13.510298905145699</v>
      </c>
      <c r="L2466" s="12">
        <v>1.87757112733021</v>
      </c>
      <c r="M2466" s="12">
        <v>5.5438045495392103</v>
      </c>
      <c r="N2466" s="12"/>
      <c r="O2466" s="12"/>
    </row>
    <row r="2467" spans="1:15" x14ac:dyDescent="0.3">
      <c r="A2467" s="11" t="str">
        <f t="shared" si="38"/>
        <v>DISTRIBUCION VOLUMEN X CRITERIO (kg ó litros)Espum/Lambrusc/MoscaANDALUCIA</v>
      </c>
      <c r="B2467" s="11" t="s">
        <v>50</v>
      </c>
      <c r="C2467" s="11" t="s">
        <v>92</v>
      </c>
      <c r="D2467" s="11" t="s">
        <v>146</v>
      </c>
      <c r="E2467" s="12">
        <v>8.8770607132102199</v>
      </c>
      <c r="F2467" s="12">
        <v>22.618030008202499</v>
      </c>
      <c r="G2467" s="12">
        <v>11.104429693590699</v>
      </c>
      <c r="H2467" s="12">
        <v>7.8188333424251999</v>
      </c>
      <c r="I2467" s="12">
        <v>18.224716990111801</v>
      </c>
      <c r="J2467" s="12">
        <v>6.8593556995210196</v>
      </c>
      <c r="K2467" s="12">
        <v>8.2193748824807091</v>
      </c>
      <c r="L2467" s="12">
        <v>8.0462456313245401</v>
      </c>
      <c r="M2467" s="12">
        <v>11.855642532282699</v>
      </c>
      <c r="N2467" s="12"/>
      <c r="O2467" s="12"/>
    </row>
    <row r="2468" spans="1:15" x14ac:dyDescent="0.3">
      <c r="A2468" s="11" t="str">
        <f t="shared" si="38"/>
        <v>DISTRIBUCION VOLUMEN X CRITERIO (kg ó litros)Espum/Lambrusc/MoscaMDD AM</v>
      </c>
      <c r="B2468" s="11" t="s">
        <v>50</v>
      </c>
      <c r="C2468" s="11" t="s">
        <v>92</v>
      </c>
      <c r="D2468" s="11" t="s">
        <v>147</v>
      </c>
      <c r="E2468" s="12">
        <v>6.9294106081494196</v>
      </c>
      <c r="F2468" s="12">
        <v>15.950150509033699</v>
      </c>
      <c r="G2468" s="12">
        <v>7.0217787323468404</v>
      </c>
      <c r="H2468" s="12">
        <v>1.01894242777875</v>
      </c>
      <c r="I2468" s="12">
        <v>6.0897837019555503</v>
      </c>
      <c r="J2468" s="12">
        <v>6.9966189814697</v>
      </c>
      <c r="K2468" s="12">
        <v>5.0204144941829902</v>
      </c>
      <c r="L2468" s="12">
        <v>9.4627346789795492</v>
      </c>
      <c r="M2468" s="12">
        <v>7.7797925062915203</v>
      </c>
      <c r="N2468" s="12"/>
      <c r="O2468" s="12"/>
    </row>
    <row r="2469" spans="1:15" x14ac:dyDescent="0.3">
      <c r="A2469" s="11" t="str">
        <f t="shared" si="38"/>
        <v>DISTRIBUCION VOLUMEN X CRITERIO (kg ó litros)Espum/Lambrusc/MoscaRTO CENTRO</v>
      </c>
      <c r="B2469" s="11" t="s">
        <v>50</v>
      </c>
      <c r="C2469" s="11" t="s">
        <v>92</v>
      </c>
      <c r="D2469" s="11" t="s">
        <v>148</v>
      </c>
      <c r="E2469" s="12">
        <v>6.4686074662550501</v>
      </c>
      <c r="F2469" s="12">
        <v>4.17010635094839</v>
      </c>
      <c r="G2469" s="12">
        <v>8.8421701578582894</v>
      </c>
      <c r="H2469" s="12">
        <v>5.89074419527077</v>
      </c>
      <c r="I2469" s="12">
        <v>3.12737213367134</v>
      </c>
      <c r="J2469" s="12">
        <v>3.65596940773005</v>
      </c>
      <c r="K2469" s="12">
        <v>4.6206886852167504</v>
      </c>
      <c r="L2469" s="12">
        <v>6.4902503471573896</v>
      </c>
      <c r="M2469" s="12">
        <v>0.92383540718638002</v>
      </c>
      <c r="N2469" s="12"/>
      <c r="O2469" s="12"/>
    </row>
    <row r="2470" spans="1:15" x14ac:dyDescent="0.3">
      <c r="A2470" s="11" t="str">
        <f t="shared" si="38"/>
        <v>DISTRIBUCION VOLUMEN X CRITERIO (kg ó litros)Espum/Lambrusc/MoscaNORTE-CENTRO</v>
      </c>
      <c r="B2470" s="11" t="s">
        <v>50</v>
      </c>
      <c r="C2470" s="11" t="s">
        <v>92</v>
      </c>
      <c r="D2470" s="11" t="s">
        <v>149</v>
      </c>
      <c r="E2470" s="12">
        <v>30.183696669866102</v>
      </c>
      <c r="F2470" s="12">
        <v>28.089853616959299</v>
      </c>
      <c r="G2470" s="12">
        <v>21.1371810073341</v>
      </c>
      <c r="H2470" s="12">
        <v>17.743478373178601</v>
      </c>
      <c r="I2470" s="12">
        <v>15.1385260005364</v>
      </c>
      <c r="J2470" s="12">
        <v>27.912901676069101</v>
      </c>
      <c r="K2470" s="12">
        <v>36.806710104753101</v>
      </c>
      <c r="L2470" s="12">
        <v>33.809012054978503</v>
      </c>
      <c r="M2470" s="12">
        <v>28.588247592646201</v>
      </c>
      <c r="N2470" s="12"/>
      <c r="O2470" s="12"/>
    </row>
    <row r="2471" spans="1:15" x14ac:dyDescent="0.3">
      <c r="A2471" s="11" t="str">
        <f t="shared" si="38"/>
        <v>DISTRIBUCION VOLUMEN X CRITERIO (kg ó litros)Espum/Lambrusc/MoscaNOROESTE</v>
      </c>
      <c r="B2471" s="11" t="s">
        <v>50</v>
      </c>
      <c r="C2471" s="11" t="s">
        <v>92</v>
      </c>
      <c r="D2471" s="11" t="s">
        <v>150</v>
      </c>
      <c r="E2471" s="12">
        <v>5.8315524410163802</v>
      </c>
      <c r="F2471" s="12">
        <v>8.6431350982712001</v>
      </c>
      <c r="G2471" s="12">
        <v>2.3922960964839599</v>
      </c>
      <c r="H2471" s="12">
        <v>8.8171801529574108</v>
      </c>
      <c r="I2471" s="12">
        <v>6.1415369711701304</v>
      </c>
      <c r="J2471" s="12">
        <v>2.7733542138104901</v>
      </c>
      <c r="K2471" s="12">
        <v>4.8039544497028599</v>
      </c>
      <c r="L2471" s="12">
        <v>5.85983751378373</v>
      </c>
      <c r="M2471" s="12">
        <v>3.7713166739429398</v>
      </c>
      <c r="N2471" s="12"/>
      <c r="O2471" s="12"/>
    </row>
    <row r="2472" spans="1:15" x14ac:dyDescent="0.3">
      <c r="A2472" s="11" t="str">
        <f t="shared" si="38"/>
        <v>DISTRIBUCION VOLUMEN X CRITERIO (kg ó litros)Espum/Lambrusc/Mosca&lt;2MIL</v>
      </c>
      <c r="B2472" s="11" t="s">
        <v>50</v>
      </c>
      <c r="C2472" s="11" t="s">
        <v>92</v>
      </c>
      <c r="D2472" s="11" t="s">
        <v>151</v>
      </c>
      <c r="E2472" s="12">
        <v>2.9912528135616698</v>
      </c>
      <c r="F2472" s="12">
        <v>2.38674741532432</v>
      </c>
      <c r="G2472" s="12">
        <v>9.2110298854732697</v>
      </c>
      <c r="H2472" s="12">
        <v>6.4780381392577597</v>
      </c>
      <c r="I2472" s="12">
        <v>0.318063366722386</v>
      </c>
      <c r="J2472" s="12">
        <v>7.4434993112569696</v>
      </c>
      <c r="K2472" s="12">
        <v>6.6339634405029404</v>
      </c>
      <c r="L2472" s="12">
        <v>8.9606409700667609</v>
      </c>
      <c r="M2472" s="12">
        <v>3.7998079123576498</v>
      </c>
      <c r="N2472" s="12"/>
      <c r="O2472" s="12"/>
    </row>
    <row r="2473" spans="1:15" x14ac:dyDescent="0.3">
      <c r="A2473" s="11" t="str">
        <f t="shared" si="38"/>
        <v>DISTRIBUCION VOLUMEN X CRITERIO (kg ó litros)Espum/Lambrusc/Mosca2-5MIL</v>
      </c>
      <c r="B2473" s="11" t="s">
        <v>50</v>
      </c>
      <c r="C2473" s="11" t="s">
        <v>92</v>
      </c>
      <c r="D2473" s="11" t="s">
        <v>152</v>
      </c>
      <c r="E2473" s="12">
        <v>1.4601881819590801</v>
      </c>
      <c r="F2473" s="12">
        <v>1.0785489900527601</v>
      </c>
      <c r="G2473" s="12">
        <v>1.48257662208786</v>
      </c>
      <c r="H2473" s="12">
        <v>2.9901652390743401</v>
      </c>
      <c r="I2473" s="12">
        <v>0.448307732576047</v>
      </c>
      <c r="J2473" s="12">
        <v>2.8504098580542498</v>
      </c>
      <c r="K2473" s="12">
        <v>0.44021597418487302</v>
      </c>
      <c r="L2473" s="12">
        <v>3.68088427183454</v>
      </c>
      <c r="M2473" s="12">
        <v>3.16430816184547</v>
      </c>
      <c r="N2473" s="12"/>
      <c r="O2473" s="12"/>
    </row>
    <row r="2474" spans="1:15" x14ac:dyDescent="0.3">
      <c r="A2474" s="11" t="str">
        <f t="shared" si="38"/>
        <v>DISTRIBUCION VOLUMEN X CRITERIO (kg ó litros)Espum/Lambrusc/Mosca5-10MIL</v>
      </c>
      <c r="B2474" s="11" t="s">
        <v>50</v>
      </c>
      <c r="C2474" s="11" t="s">
        <v>92</v>
      </c>
      <c r="D2474" s="11" t="s">
        <v>153</v>
      </c>
      <c r="E2474" s="12">
        <v>13.3233759968449</v>
      </c>
      <c r="F2474" s="12">
        <v>0.99969064630308502</v>
      </c>
      <c r="G2474" s="12">
        <v>22.067122434338302</v>
      </c>
      <c r="H2474" s="12">
        <v>21.295839725252399</v>
      </c>
      <c r="I2474" s="12">
        <v>16.673859826115901</v>
      </c>
      <c r="J2474" s="12">
        <v>18.148151338902299</v>
      </c>
      <c r="K2474" s="12">
        <v>12.0262479260068</v>
      </c>
      <c r="L2474" s="12" t="s">
        <v>134</v>
      </c>
      <c r="M2474" s="12">
        <v>3.1648358412665698</v>
      </c>
      <c r="N2474" s="12"/>
      <c r="O2474" s="12"/>
    </row>
    <row r="2475" spans="1:15" x14ac:dyDescent="0.3">
      <c r="A2475" s="11" t="str">
        <f t="shared" si="38"/>
        <v>DISTRIBUCION VOLUMEN X CRITERIO (kg ó litros)Espum/Lambrusc/Mosca10-30MIL</v>
      </c>
      <c r="B2475" s="11" t="s">
        <v>50</v>
      </c>
      <c r="C2475" s="11" t="s">
        <v>92</v>
      </c>
      <c r="D2475" s="11" t="s">
        <v>154</v>
      </c>
      <c r="E2475" s="12">
        <v>18.330036912475801</v>
      </c>
      <c r="F2475" s="12">
        <v>11.375696528684401</v>
      </c>
      <c r="G2475" s="12">
        <v>12.4889926213378</v>
      </c>
      <c r="H2475" s="12">
        <v>13.6381452396963</v>
      </c>
      <c r="I2475" s="12">
        <v>13.237047491465701</v>
      </c>
      <c r="J2475" s="12">
        <v>15.334657371420599</v>
      </c>
      <c r="K2475" s="12">
        <v>21.144146234791801</v>
      </c>
      <c r="L2475" s="12">
        <v>20.864314148376199</v>
      </c>
      <c r="M2475" s="12">
        <v>16.566413938958799</v>
      </c>
      <c r="N2475" s="12"/>
      <c r="O2475" s="12"/>
    </row>
    <row r="2476" spans="1:15" x14ac:dyDescent="0.3">
      <c r="A2476" s="11" t="str">
        <f t="shared" si="38"/>
        <v>DISTRIBUCION VOLUMEN X CRITERIO (kg ó litros)Espum/Lambrusc/Mosca30-100MIL</v>
      </c>
      <c r="B2476" s="11" t="s">
        <v>50</v>
      </c>
      <c r="C2476" s="11" t="s">
        <v>92</v>
      </c>
      <c r="D2476" s="11" t="s">
        <v>155</v>
      </c>
      <c r="E2476" s="12">
        <v>15.109409463073399</v>
      </c>
      <c r="F2476" s="12">
        <v>20.6950472026173</v>
      </c>
      <c r="G2476" s="12">
        <v>20.527686041478098</v>
      </c>
      <c r="H2476" s="12">
        <v>20.094622494830801</v>
      </c>
      <c r="I2476" s="12">
        <v>31.6868903978079</v>
      </c>
      <c r="J2476" s="12">
        <v>27.978860356392701</v>
      </c>
      <c r="K2476" s="12">
        <v>13.4609018465302</v>
      </c>
      <c r="L2476" s="12">
        <v>23.884579770415499</v>
      </c>
      <c r="M2476" s="12">
        <v>30.4655251280162</v>
      </c>
      <c r="N2476" s="12"/>
      <c r="O2476" s="12"/>
    </row>
    <row r="2477" spans="1:15" x14ac:dyDescent="0.3">
      <c r="A2477" s="11" t="str">
        <f t="shared" si="38"/>
        <v>DISTRIBUCION VOLUMEN X CRITERIO (kg ó litros)Espum/Lambrusc/Mosca100-200MIL</v>
      </c>
      <c r="B2477" s="11" t="s">
        <v>50</v>
      </c>
      <c r="C2477" s="11" t="s">
        <v>92</v>
      </c>
      <c r="D2477" s="11" t="s">
        <v>156</v>
      </c>
      <c r="E2477" s="12">
        <v>4.3337306878010997</v>
      </c>
      <c r="F2477" s="12">
        <v>11.053115965910299</v>
      </c>
      <c r="G2477" s="12">
        <v>11.1103785684495</v>
      </c>
      <c r="H2477" s="12">
        <v>4.9656110929557098</v>
      </c>
      <c r="I2477" s="12">
        <v>11.8513680513349</v>
      </c>
      <c r="J2477" s="12">
        <v>5.1004813689875297</v>
      </c>
      <c r="K2477" s="12">
        <v>11.973702369276801</v>
      </c>
      <c r="L2477" s="12">
        <v>14.1605444434304</v>
      </c>
      <c r="M2477" s="12">
        <v>9.2449504316833195</v>
      </c>
      <c r="N2477" s="12"/>
      <c r="O2477" s="12"/>
    </row>
    <row r="2478" spans="1:15" x14ac:dyDescent="0.3">
      <c r="A2478" s="11" t="str">
        <f t="shared" si="38"/>
        <v>DISTRIBUCION VOLUMEN X CRITERIO (kg ó litros)Espum/Lambrusc/Mosca200-500MIL</v>
      </c>
      <c r="B2478" s="11" t="s">
        <v>50</v>
      </c>
      <c r="C2478" s="11" t="s">
        <v>92</v>
      </c>
      <c r="D2478" s="11" t="s">
        <v>157</v>
      </c>
      <c r="E2478" s="12">
        <v>34.940078530746497</v>
      </c>
      <c r="F2478" s="12">
        <v>34.196340757598598</v>
      </c>
      <c r="G2478" s="12">
        <v>17.305129532444401</v>
      </c>
      <c r="H2478" s="12">
        <v>21.950767820517498</v>
      </c>
      <c r="I2478" s="12">
        <v>15.9308574087928</v>
      </c>
      <c r="J2478" s="12">
        <v>16.023896148649499</v>
      </c>
      <c r="K2478" s="12">
        <v>21.563404718735601</v>
      </c>
      <c r="L2478" s="12">
        <v>17.200140034521802</v>
      </c>
      <c r="M2478" s="12">
        <v>26.0325371476989</v>
      </c>
      <c r="N2478" s="12"/>
      <c r="O2478" s="12"/>
    </row>
    <row r="2479" spans="1:15" x14ac:dyDescent="0.3">
      <c r="A2479" s="11" t="str">
        <f t="shared" si="38"/>
        <v>DISTRIBUCION VOLUMEN X CRITERIO (kg ó litros)Espum/Lambrusc/Mosca&gt;500MIL</v>
      </c>
      <c r="B2479" s="11" t="s">
        <v>50</v>
      </c>
      <c r="C2479" s="11" t="s">
        <v>92</v>
      </c>
      <c r="D2479" s="11" t="s">
        <v>158</v>
      </c>
      <c r="E2479" s="12">
        <v>9.5119214377732106</v>
      </c>
      <c r="F2479" s="12">
        <v>18.2148159094892</v>
      </c>
      <c r="G2479" s="12">
        <v>5.8070745772919699</v>
      </c>
      <c r="H2479" s="12">
        <v>8.5868089313696991</v>
      </c>
      <c r="I2479" s="12">
        <v>9.8536066363387906</v>
      </c>
      <c r="J2479" s="12">
        <v>7.1200390343923896</v>
      </c>
      <c r="K2479" s="12">
        <v>12.757402706413799</v>
      </c>
      <c r="L2479" s="12">
        <v>11.2488967936668</v>
      </c>
      <c r="M2479" s="12">
        <v>7.5616284856444897</v>
      </c>
      <c r="N2479" s="12"/>
      <c r="O2479" s="12"/>
    </row>
    <row r="2480" spans="1:15" x14ac:dyDescent="0.3">
      <c r="A2480" s="11" t="str">
        <f t="shared" si="38"/>
        <v>DISTRIBUCION VOLUMEN X CRITERIO (kg ó litros)Espum/Lambrusc/MoscaDE 15 A 19 AÑOS</v>
      </c>
      <c r="B2480" s="11" t="s">
        <v>50</v>
      </c>
      <c r="C2480" s="11" t="s">
        <v>92</v>
      </c>
      <c r="D2480" s="11" t="s">
        <v>159</v>
      </c>
      <c r="E2480" s="12" t="s">
        <v>134</v>
      </c>
      <c r="F2480" s="12">
        <v>3.4212871546480201</v>
      </c>
      <c r="G2480" s="12" t="s">
        <v>134</v>
      </c>
      <c r="H2480" s="12" t="s">
        <v>134</v>
      </c>
      <c r="I2480" s="12">
        <v>3.0385306261638698</v>
      </c>
      <c r="J2480" s="12" t="s">
        <v>134</v>
      </c>
      <c r="K2480" s="12" t="s">
        <v>134</v>
      </c>
      <c r="L2480" s="12" t="s">
        <v>134</v>
      </c>
      <c r="M2480" s="12" t="s">
        <v>134</v>
      </c>
      <c r="N2480" s="12"/>
      <c r="O2480" s="12"/>
    </row>
    <row r="2481" spans="1:15" x14ac:dyDescent="0.3">
      <c r="A2481" s="11" t="str">
        <f t="shared" si="38"/>
        <v>DISTRIBUCION VOLUMEN X CRITERIO (kg ó litros)Espum/Lambrusc/MoscaDE 20 A 24 AÑOS</v>
      </c>
      <c r="B2481" s="11" t="s">
        <v>50</v>
      </c>
      <c r="C2481" s="11" t="s">
        <v>92</v>
      </c>
      <c r="D2481" s="11" t="s">
        <v>160</v>
      </c>
      <c r="E2481" s="12">
        <v>28.288004043250002</v>
      </c>
      <c r="F2481" s="12">
        <v>13.7237983564284</v>
      </c>
      <c r="G2481" s="12">
        <v>25.897508934621001</v>
      </c>
      <c r="H2481" s="12">
        <v>22.631814159615399</v>
      </c>
      <c r="I2481" s="12">
        <v>16.297571563817101</v>
      </c>
      <c r="J2481" s="12">
        <v>22.571891865045</v>
      </c>
      <c r="K2481" s="12">
        <v>10.7156556191941</v>
      </c>
      <c r="L2481" s="12" t="s">
        <v>134</v>
      </c>
      <c r="M2481" s="12" t="s">
        <v>134</v>
      </c>
      <c r="N2481" s="12"/>
      <c r="O2481" s="12"/>
    </row>
    <row r="2482" spans="1:15" x14ac:dyDescent="0.3">
      <c r="A2482" s="11" t="str">
        <f t="shared" si="38"/>
        <v>DISTRIBUCION VOLUMEN X CRITERIO (kg ó litros)Espum/Lambrusc/MoscaDE 25 A 34 AÑOS</v>
      </c>
      <c r="B2482" s="11" t="s">
        <v>50</v>
      </c>
      <c r="C2482" s="11" t="s">
        <v>92</v>
      </c>
      <c r="D2482" s="11" t="s">
        <v>161</v>
      </c>
      <c r="E2482" s="12">
        <v>3.3539996379523398</v>
      </c>
      <c r="F2482" s="12">
        <v>7.4700898233520201</v>
      </c>
      <c r="G2482" s="12">
        <v>4.5087264405171696</v>
      </c>
      <c r="H2482" s="12">
        <v>2.6082879037615299</v>
      </c>
      <c r="I2482" s="12">
        <v>8.4354746080539993</v>
      </c>
      <c r="J2482" s="12">
        <v>1.1799542207393099</v>
      </c>
      <c r="K2482" s="12">
        <v>5.7828243514433497</v>
      </c>
      <c r="L2482" s="12">
        <v>3.6665920351950398</v>
      </c>
      <c r="M2482" s="12">
        <v>10.199650827156599</v>
      </c>
      <c r="N2482" s="12"/>
      <c r="O2482" s="12"/>
    </row>
    <row r="2483" spans="1:15" x14ac:dyDescent="0.3">
      <c r="A2483" s="11" t="str">
        <f t="shared" si="38"/>
        <v>DISTRIBUCION VOLUMEN X CRITERIO (kg ó litros)Espum/Lambrusc/MoscaDE 35 A 49 AÑOS</v>
      </c>
      <c r="B2483" s="11" t="s">
        <v>50</v>
      </c>
      <c r="C2483" s="11" t="s">
        <v>92</v>
      </c>
      <c r="D2483" s="11" t="s">
        <v>162</v>
      </c>
      <c r="E2483" s="12">
        <v>7.9352769622469603</v>
      </c>
      <c r="F2483" s="12">
        <v>18.372862765815501</v>
      </c>
      <c r="G2483" s="12">
        <v>12.066035459569701</v>
      </c>
      <c r="H2483" s="12">
        <v>17.380541851201698</v>
      </c>
      <c r="I2483" s="12">
        <v>10.9497946910857</v>
      </c>
      <c r="J2483" s="12">
        <v>13.188289437014999</v>
      </c>
      <c r="K2483" s="12">
        <v>10.690098444905599</v>
      </c>
      <c r="L2483" s="12">
        <v>18.7955954664126</v>
      </c>
      <c r="M2483" s="12">
        <v>16.559343710098702</v>
      </c>
      <c r="N2483" s="12"/>
      <c r="O2483" s="12"/>
    </row>
    <row r="2484" spans="1:15" x14ac:dyDescent="0.3">
      <c r="A2484" s="11" t="str">
        <f t="shared" si="38"/>
        <v>DISTRIBUCION VOLUMEN X CRITERIO (kg ó litros)Espum/Lambrusc/MoscaDE 50 A 59 AÑOS</v>
      </c>
      <c r="B2484" s="11" t="s">
        <v>50</v>
      </c>
      <c r="C2484" s="11" t="s">
        <v>92</v>
      </c>
      <c r="D2484" s="11" t="s">
        <v>163</v>
      </c>
      <c r="E2484" s="12">
        <v>18.793441304599199</v>
      </c>
      <c r="F2484" s="12">
        <v>25.2244865486851</v>
      </c>
      <c r="G2484" s="12">
        <v>26.594308346796801</v>
      </c>
      <c r="H2484" s="12">
        <v>21.659679527998101</v>
      </c>
      <c r="I2484" s="12">
        <v>27.795298096783601</v>
      </c>
      <c r="J2484" s="12">
        <v>16.374219396463101</v>
      </c>
      <c r="K2484" s="12">
        <v>23.259461896100699</v>
      </c>
      <c r="L2484" s="12">
        <v>23.6257657813679</v>
      </c>
      <c r="M2484" s="12">
        <v>21.6712571888797</v>
      </c>
      <c r="N2484" s="12"/>
      <c r="O2484" s="12"/>
    </row>
    <row r="2485" spans="1:15" x14ac:dyDescent="0.3">
      <c r="A2485" s="11" t="str">
        <f t="shared" si="38"/>
        <v>DISTRIBUCION VOLUMEN X CRITERIO (kg ó litros)Espum/Lambrusc/MoscaDE 60 A 75 AÑOS</v>
      </c>
      <c r="B2485" s="11" t="s">
        <v>50</v>
      </c>
      <c r="C2485" s="11" t="s">
        <v>92</v>
      </c>
      <c r="D2485" s="11" t="s">
        <v>164</v>
      </c>
      <c r="E2485" s="12">
        <v>41.629284027715897</v>
      </c>
      <c r="F2485" s="12">
        <v>31.787484290083899</v>
      </c>
      <c r="G2485" s="12">
        <v>30.933412106613702</v>
      </c>
      <c r="H2485" s="12">
        <v>35.719683779930698</v>
      </c>
      <c r="I2485" s="12">
        <v>33.483331628968301</v>
      </c>
      <c r="J2485" s="12">
        <v>46.6856483611963</v>
      </c>
      <c r="K2485" s="12">
        <v>49.551950338755198</v>
      </c>
      <c r="L2485" s="12">
        <v>53.912041529279698</v>
      </c>
      <c r="M2485" s="12">
        <v>51.5697581843717</v>
      </c>
      <c r="N2485" s="12"/>
      <c r="O2485" s="12"/>
    </row>
    <row r="2486" spans="1:15" x14ac:dyDescent="0.3">
      <c r="A2486" s="11" t="str">
        <f t="shared" si="38"/>
        <v>DISTRIBUCION VOLUMEN X CRITERIO (kg ó litros)Espum/Lambrusc/MoscaNIVEL ALTO</v>
      </c>
      <c r="B2486" s="11" t="s">
        <v>50</v>
      </c>
      <c r="C2486" s="11" t="s">
        <v>92</v>
      </c>
      <c r="D2486" s="11" t="s">
        <v>165</v>
      </c>
      <c r="E2486" s="12">
        <v>10.9259002290325</v>
      </c>
      <c r="F2486" s="12">
        <v>18.4499342966588</v>
      </c>
      <c r="G2486" s="12">
        <v>21.517225115590801</v>
      </c>
      <c r="H2486" s="12">
        <v>18.484546298226999</v>
      </c>
      <c r="I2486" s="12">
        <v>14.8440788460824</v>
      </c>
      <c r="J2486" s="12">
        <v>9.0039436018639094</v>
      </c>
      <c r="K2486" s="12">
        <v>10.4902335426445</v>
      </c>
      <c r="L2486" s="12">
        <v>7.5143232550296597</v>
      </c>
      <c r="M2486" s="12">
        <v>15.447734300344299</v>
      </c>
      <c r="N2486" s="12"/>
      <c r="O2486" s="12"/>
    </row>
    <row r="2487" spans="1:15" x14ac:dyDescent="0.3">
      <c r="A2487" s="11" t="str">
        <f t="shared" si="38"/>
        <v>DISTRIBUCION VOLUMEN X CRITERIO (kg ó litros)Espum/Lambrusc/MoscaNIVEL MEDIO ALTO</v>
      </c>
      <c r="B2487" s="11" t="s">
        <v>50</v>
      </c>
      <c r="C2487" s="11" t="s">
        <v>92</v>
      </c>
      <c r="D2487" s="11" t="s">
        <v>166</v>
      </c>
      <c r="E2487" s="12">
        <v>36.511806147351301</v>
      </c>
      <c r="F2487" s="12">
        <v>24.547711326964901</v>
      </c>
      <c r="G2487" s="12">
        <v>14.236969010396299</v>
      </c>
      <c r="H2487" s="12">
        <v>15.327575975255201</v>
      </c>
      <c r="I2487" s="12">
        <v>16.393099122700999</v>
      </c>
      <c r="J2487" s="12">
        <v>12.0734626528977</v>
      </c>
      <c r="K2487" s="12">
        <v>12.0452068391452</v>
      </c>
      <c r="L2487" s="12">
        <v>5.8455438072832404</v>
      </c>
      <c r="M2487" s="12">
        <v>14.017662872019301</v>
      </c>
      <c r="N2487" s="12"/>
      <c r="O2487" s="12"/>
    </row>
    <row r="2488" spans="1:15" x14ac:dyDescent="0.3">
      <c r="A2488" s="11" t="str">
        <f t="shared" si="38"/>
        <v>DISTRIBUCION VOLUMEN X CRITERIO (kg ó litros)Espum/Lambrusc/MoscaNIVEL MEDIO</v>
      </c>
      <c r="B2488" s="11" t="s">
        <v>50</v>
      </c>
      <c r="C2488" s="11" t="s">
        <v>92</v>
      </c>
      <c r="D2488" s="11" t="s">
        <v>167</v>
      </c>
      <c r="E2488" s="12">
        <v>14.561524494936</v>
      </c>
      <c r="F2488" s="12">
        <v>20.0678732865548</v>
      </c>
      <c r="G2488" s="12">
        <v>13.257164793852301</v>
      </c>
      <c r="H2488" s="12">
        <v>18.370591275245001</v>
      </c>
      <c r="I2488" s="12">
        <v>21.907867524095401</v>
      </c>
      <c r="J2488" s="12">
        <v>29.64156543488</v>
      </c>
      <c r="K2488" s="12">
        <v>12.874809322079599</v>
      </c>
      <c r="L2488" s="12">
        <v>10.1804548346517</v>
      </c>
      <c r="M2488" s="12">
        <v>12.4395952783997</v>
      </c>
      <c r="N2488" s="12"/>
      <c r="O2488" s="12"/>
    </row>
    <row r="2489" spans="1:15" x14ac:dyDescent="0.3">
      <c r="A2489" s="11" t="str">
        <f t="shared" si="38"/>
        <v>DISTRIBUCION VOLUMEN X CRITERIO (kg ó litros)Espum/Lambrusc/MoscaNIVEL MEDIO BAJO</v>
      </c>
      <c r="B2489" s="11" t="s">
        <v>50</v>
      </c>
      <c r="C2489" s="11" t="s">
        <v>92</v>
      </c>
      <c r="D2489" s="11" t="s">
        <v>168</v>
      </c>
      <c r="E2489" s="12">
        <v>16.555407296177599</v>
      </c>
      <c r="F2489" s="12">
        <v>19.686416872974299</v>
      </c>
      <c r="G2489" s="12">
        <v>36.461908520618998</v>
      </c>
      <c r="H2489" s="12">
        <v>33.367869664500098</v>
      </c>
      <c r="I2489" s="12">
        <v>33.336714728747999</v>
      </c>
      <c r="J2489" s="12">
        <v>37.539603873884502</v>
      </c>
      <c r="K2489" s="12">
        <v>30.2218820139488</v>
      </c>
      <c r="L2489" s="12">
        <v>40.449083172041298</v>
      </c>
      <c r="M2489" s="12">
        <v>32.845860054689801</v>
      </c>
      <c r="N2489" s="12"/>
      <c r="O2489" s="12"/>
    </row>
    <row r="2490" spans="1:15" x14ac:dyDescent="0.3">
      <c r="A2490" s="11" t="str">
        <f t="shared" si="38"/>
        <v>DISTRIBUCION VOLUMEN X CRITERIO (kg ó litros)Espum/Lambrusc/MoscaNIVEL BAJO</v>
      </c>
      <c r="B2490" s="11" t="s">
        <v>50</v>
      </c>
      <c r="C2490" s="11" t="s">
        <v>92</v>
      </c>
      <c r="D2490" s="11" t="s">
        <v>169</v>
      </c>
      <c r="E2490" s="12">
        <v>21.445360039773298</v>
      </c>
      <c r="F2490" s="12">
        <v>17.248069963355501</v>
      </c>
      <c r="G2490" s="12">
        <v>14.5267308841799</v>
      </c>
      <c r="H2490" s="12">
        <v>14.4494172116261</v>
      </c>
      <c r="I2490" s="12">
        <v>13.5182367411917</v>
      </c>
      <c r="J2490" s="12">
        <v>11.7414262759835</v>
      </c>
      <c r="K2490" s="12">
        <v>34.367858692847499</v>
      </c>
      <c r="L2490" s="12">
        <v>36.010587149377102</v>
      </c>
      <c r="M2490" s="12">
        <v>25.2491409609536</v>
      </c>
      <c r="N2490" s="12"/>
      <c r="O2490" s="12"/>
    </row>
    <row r="2491" spans="1:15" x14ac:dyDescent="0.3">
      <c r="A2491" s="11" t="str">
        <f t="shared" si="38"/>
        <v>DISTRIBUCION VOLUMEN X CRITERIO (kg ó litros)Espum/Lambrusc/MoscaHOMBRE</v>
      </c>
      <c r="B2491" s="11" t="s">
        <v>50</v>
      </c>
      <c r="C2491" s="11" t="s">
        <v>92</v>
      </c>
      <c r="D2491" s="11" t="s">
        <v>170</v>
      </c>
      <c r="E2491" s="12">
        <v>49.364025990535403</v>
      </c>
      <c r="F2491" s="12">
        <v>41.767978406154199</v>
      </c>
      <c r="G2491" s="12">
        <v>51.329686115261097</v>
      </c>
      <c r="H2491" s="12">
        <v>59.363517806369799</v>
      </c>
      <c r="I2491" s="12">
        <v>49.868148357691197</v>
      </c>
      <c r="J2491" s="12">
        <v>59.668578632441204</v>
      </c>
      <c r="K2491" s="12">
        <v>41.384938016540502</v>
      </c>
      <c r="L2491" s="12">
        <v>40.216866750053903</v>
      </c>
      <c r="M2491" s="12">
        <v>48.378747557151897</v>
      </c>
      <c r="N2491" s="12"/>
      <c r="O2491" s="12"/>
    </row>
    <row r="2492" spans="1:15" x14ac:dyDescent="0.3">
      <c r="A2492" s="11" t="str">
        <f t="shared" si="38"/>
        <v>DISTRIBUCION VOLUMEN X CRITERIO (kg ó litros)Espum/Lambrusc/MoscaMUJER</v>
      </c>
      <c r="B2492" s="11" t="s">
        <v>50</v>
      </c>
      <c r="C2492" s="11" t="s">
        <v>92</v>
      </c>
      <c r="D2492" s="11" t="s">
        <v>171</v>
      </c>
      <c r="E2492" s="12">
        <v>50.635962057935899</v>
      </c>
      <c r="F2492" s="12">
        <v>58.232034363864301</v>
      </c>
      <c r="G2492" s="12">
        <v>48.670303832567797</v>
      </c>
      <c r="H2492" s="12">
        <v>40.636482193630201</v>
      </c>
      <c r="I2492" s="12">
        <v>50.131848605127303</v>
      </c>
      <c r="J2492" s="12">
        <v>40.331421367558796</v>
      </c>
      <c r="K2492" s="12">
        <v>58.615057987903498</v>
      </c>
      <c r="L2492" s="12">
        <v>59.783133249946097</v>
      </c>
      <c r="M2492" s="12">
        <v>51.621252442848103</v>
      </c>
      <c r="N2492" s="12"/>
      <c r="O2492" s="12"/>
    </row>
    <row r="2493" spans="1:15" x14ac:dyDescent="0.3">
      <c r="A2493" s="11" t="str">
        <f t="shared" si="38"/>
        <v>DISTRIBUCION VOLUMEN X CRITERIO (kg ó litros)SidraT.ESPAÑA</v>
      </c>
      <c r="B2493" s="11" t="s">
        <v>50</v>
      </c>
      <c r="C2493" s="11" t="s">
        <v>93</v>
      </c>
      <c r="D2493" s="11" t="s">
        <v>142</v>
      </c>
      <c r="E2493" s="12">
        <v>100</v>
      </c>
      <c r="F2493" s="12">
        <v>100</v>
      </c>
      <c r="G2493" s="12">
        <v>100</v>
      </c>
      <c r="H2493" s="12">
        <v>100</v>
      </c>
      <c r="I2493" s="12">
        <v>100</v>
      </c>
      <c r="J2493" s="12">
        <v>100</v>
      </c>
      <c r="K2493" s="12">
        <v>100</v>
      </c>
      <c r="L2493" s="12">
        <v>100</v>
      </c>
      <c r="M2493" s="12">
        <v>100</v>
      </c>
      <c r="N2493" s="12"/>
      <c r="O2493" s="12"/>
    </row>
    <row r="2494" spans="1:15" x14ac:dyDescent="0.3">
      <c r="A2494" s="11" t="str">
        <f t="shared" si="38"/>
        <v>DISTRIBUCION VOLUMEN X CRITERIO (kg ó litros)SidraBCN AM</v>
      </c>
      <c r="B2494" s="11" t="s">
        <v>50</v>
      </c>
      <c r="C2494" s="11" t="s">
        <v>93</v>
      </c>
      <c r="D2494" s="11" t="s">
        <v>143</v>
      </c>
      <c r="E2494" s="12">
        <v>1.2409695662118601</v>
      </c>
      <c r="F2494" s="12">
        <v>0.62893703701336601</v>
      </c>
      <c r="G2494" s="12">
        <v>0.63118438252102704</v>
      </c>
      <c r="H2494" s="12">
        <v>0.81466950910580305</v>
      </c>
      <c r="I2494" s="12">
        <v>0.669185196197845</v>
      </c>
      <c r="J2494" s="12">
        <v>1.4897549824683201</v>
      </c>
      <c r="K2494" s="12">
        <v>0.137634270703483</v>
      </c>
      <c r="L2494" s="12">
        <v>2.54434407351726</v>
      </c>
      <c r="M2494" s="12">
        <v>1.30430048468856</v>
      </c>
      <c r="N2494" s="12"/>
      <c r="O2494" s="12"/>
    </row>
    <row r="2495" spans="1:15" x14ac:dyDescent="0.3">
      <c r="A2495" s="11" t="str">
        <f t="shared" si="38"/>
        <v>DISTRIBUCION VOLUMEN X CRITERIO (kg ó litros)SidraREST.CAT ARAGON</v>
      </c>
      <c r="B2495" s="11" t="s">
        <v>50</v>
      </c>
      <c r="C2495" s="11" t="s">
        <v>93</v>
      </c>
      <c r="D2495" s="11" t="s">
        <v>144</v>
      </c>
      <c r="E2495" s="12">
        <v>3.86660709100844</v>
      </c>
      <c r="F2495" s="12">
        <v>2.1027878330731502</v>
      </c>
      <c r="G2495" s="12">
        <v>1.7963441629915999</v>
      </c>
      <c r="H2495" s="12">
        <v>0.69278111895267003</v>
      </c>
      <c r="I2495" s="12">
        <v>2.1733767865316702</v>
      </c>
      <c r="J2495" s="12">
        <v>1.6375266228883401</v>
      </c>
      <c r="K2495" s="12">
        <v>2.86637847271466</v>
      </c>
      <c r="L2495" s="12">
        <v>1.5357347048658601</v>
      </c>
      <c r="M2495" s="12">
        <v>2.6670797585465702</v>
      </c>
      <c r="N2495" s="12"/>
      <c r="O2495" s="12"/>
    </row>
    <row r="2496" spans="1:15" x14ac:dyDescent="0.3">
      <c r="A2496" s="11" t="str">
        <f t="shared" si="38"/>
        <v>DISTRIBUCION VOLUMEN X CRITERIO (kg ó litros)SidraLEVANTE</v>
      </c>
      <c r="B2496" s="11" t="s">
        <v>50</v>
      </c>
      <c r="C2496" s="11" t="s">
        <v>93</v>
      </c>
      <c r="D2496" s="11" t="s">
        <v>145</v>
      </c>
      <c r="E2496" s="12">
        <v>3.2533586267196499</v>
      </c>
      <c r="F2496" s="12">
        <v>1.71127983743306</v>
      </c>
      <c r="G2496" s="12">
        <v>3.6358299801273999</v>
      </c>
      <c r="H2496" s="12">
        <v>2.4539500685939402</v>
      </c>
      <c r="I2496" s="12">
        <v>3.36205417601083</v>
      </c>
      <c r="J2496" s="12">
        <v>1.4845401677979</v>
      </c>
      <c r="K2496" s="12">
        <v>4.4296603931993301</v>
      </c>
      <c r="L2496" s="12">
        <v>3.50952756376735</v>
      </c>
      <c r="M2496" s="12">
        <v>3.1951817015508799</v>
      </c>
      <c r="N2496" s="12"/>
      <c r="O2496" s="12"/>
    </row>
    <row r="2497" spans="1:15" x14ac:dyDescent="0.3">
      <c r="A2497" s="11" t="str">
        <f t="shared" si="38"/>
        <v>DISTRIBUCION VOLUMEN X CRITERIO (kg ó litros)SidraANDALUCIA</v>
      </c>
      <c r="B2497" s="11" t="s">
        <v>50</v>
      </c>
      <c r="C2497" s="11" t="s">
        <v>93</v>
      </c>
      <c r="D2497" s="11" t="s">
        <v>146</v>
      </c>
      <c r="E2497" s="12">
        <v>4.15059586522458</v>
      </c>
      <c r="F2497" s="12">
        <v>2.74381886285299</v>
      </c>
      <c r="G2497" s="12">
        <v>2.2613643403089099</v>
      </c>
      <c r="H2497" s="12">
        <v>2.6102844881359202</v>
      </c>
      <c r="I2497" s="12">
        <v>2.8120884956562202</v>
      </c>
      <c r="J2497" s="12">
        <v>1.53934410540349</v>
      </c>
      <c r="K2497" s="12">
        <v>3.2691808933224999</v>
      </c>
      <c r="L2497" s="12">
        <v>2.5108803820910199</v>
      </c>
      <c r="M2497" s="12">
        <v>2.80228012005816</v>
      </c>
      <c r="N2497" s="12"/>
      <c r="O2497" s="12"/>
    </row>
    <row r="2498" spans="1:15" x14ac:dyDescent="0.3">
      <c r="A2498" s="11" t="str">
        <f t="shared" si="38"/>
        <v>DISTRIBUCION VOLUMEN X CRITERIO (kg ó litros)SidraMDD AM</v>
      </c>
      <c r="B2498" s="11" t="s">
        <v>50</v>
      </c>
      <c r="C2498" s="11" t="s">
        <v>93</v>
      </c>
      <c r="D2498" s="11" t="s">
        <v>147</v>
      </c>
      <c r="E2498" s="12">
        <v>4.8016513865866699</v>
      </c>
      <c r="F2498" s="12">
        <v>2.7703867588873501</v>
      </c>
      <c r="G2498" s="12">
        <v>2.6813638632933601</v>
      </c>
      <c r="H2498" s="12">
        <v>2.3793884080765602</v>
      </c>
      <c r="I2498" s="12">
        <v>4.1039799047313599</v>
      </c>
      <c r="J2498" s="12">
        <v>6.6265452007223002</v>
      </c>
      <c r="K2498" s="12">
        <v>5.0439049821786197</v>
      </c>
      <c r="L2498" s="12">
        <v>5.1851246926018897</v>
      </c>
      <c r="M2498" s="12">
        <v>4.8769331025697804</v>
      </c>
      <c r="N2498" s="12"/>
      <c r="O2498" s="12"/>
    </row>
    <row r="2499" spans="1:15" x14ac:dyDescent="0.3">
      <c r="A2499" s="11" t="str">
        <f t="shared" si="38"/>
        <v>DISTRIBUCION VOLUMEN X CRITERIO (kg ó litros)SidraRTO CENTRO</v>
      </c>
      <c r="B2499" s="11" t="s">
        <v>50</v>
      </c>
      <c r="C2499" s="11" t="s">
        <v>93</v>
      </c>
      <c r="D2499" s="11" t="s">
        <v>148</v>
      </c>
      <c r="E2499" s="12">
        <v>5.9087627523758099</v>
      </c>
      <c r="F2499" s="12">
        <v>5.0652085730334298</v>
      </c>
      <c r="G2499" s="12">
        <v>3.6837334117712701</v>
      </c>
      <c r="H2499" s="12">
        <v>4.5515052042750597</v>
      </c>
      <c r="I2499" s="12">
        <v>3.4638065718794002</v>
      </c>
      <c r="J2499" s="12">
        <v>9.2430087954145606</v>
      </c>
      <c r="K2499" s="12">
        <v>8.1954200131556707</v>
      </c>
      <c r="L2499" s="12">
        <v>4.7268216653032402</v>
      </c>
      <c r="M2499" s="12">
        <v>5.5227894729292899</v>
      </c>
      <c r="N2499" s="12"/>
      <c r="O2499" s="12"/>
    </row>
    <row r="2500" spans="1:15" x14ac:dyDescent="0.3">
      <c r="A2500" s="11" t="str">
        <f t="shared" ref="A2500:A2521" si="39">B2500&amp;C2500&amp;D2500</f>
        <v>DISTRIBUCION VOLUMEN X CRITERIO (kg ó litros)SidraNORTE-CENTRO</v>
      </c>
      <c r="B2500" s="11" t="s">
        <v>50</v>
      </c>
      <c r="C2500" s="11" t="s">
        <v>93</v>
      </c>
      <c r="D2500" s="11" t="s">
        <v>149</v>
      </c>
      <c r="E2500" s="12">
        <v>10.281600661508399</v>
      </c>
      <c r="F2500" s="12">
        <v>10.180874390885499</v>
      </c>
      <c r="G2500" s="12">
        <v>10.651351573984099</v>
      </c>
      <c r="H2500" s="12">
        <v>12.6811210509468</v>
      </c>
      <c r="I2500" s="12">
        <v>16.881725408214201</v>
      </c>
      <c r="J2500" s="12">
        <v>12.5874625431306</v>
      </c>
      <c r="K2500" s="12">
        <v>13.977305318786801</v>
      </c>
      <c r="L2500" s="12">
        <v>17.2235523208521</v>
      </c>
      <c r="M2500" s="12">
        <v>13.2745645649554</v>
      </c>
      <c r="N2500" s="12"/>
      <c r="O2500" s="12"/>
    </row>
    <row r="2501" spans="1:15" x14ac:dyDescent="0.3">
      <c r="A2501" s="11" t="str">
        <f t="shared" si="39"/>
        <v>DISTRIBUCION VOLUMEN X CRITERIO (kg ó litros)SidraNOROESTE</v>
      </c>
      <c r="B2501" s="11" t="s">
        <v>50</v>
      </c>
      <c r="C2501" s="11" t="s">
        <v>93</v>
      </c>
      <c r="D2501" s="11" t="s">
        <v>150</v>
      </c>
      <c r="E2501" s="12">
        <v>66.496456735894398</v>
      </c>
      <c r="F2501" s="12">
        <v>74.796706162264201</v>
      </c>
      <c r="G2501" s="12">
        <v>74.6588419853353</v>
      </c>
      <c r="H2501" s="12">
        <v>73.816291536123302</v>
      </c>
      <c r="I2501" s="12">
        <v>66.533783412708104</v>
      </c>
      <c r="J2501" s="12">
        <v>65.391813334053097</v>
      </c>
      <c r="K2501" s="12">
        <v>62.080517144905897</v>
      </c>
      <c r="L2501" s="12">
        <v>62.764020104923702</v>
      </c>
      <c r="M2501" s="12">
        <v>66.356865520451294</v>
      </c>
      <c r="N2501" s="12"/>
      <c r="O2501" s="12"/>
    </row>
    <row r="2502" spans="1:15" x14ac:dyDescent="0.3">
      <c r="A2502" s="11" t="str">
        <f t="shared" si="39"/>
        <v>DISTRIBUCION VOLUMEN X CRITERIO (kg ó litros)Sidra&lt;2MIL</v>
      </c>
      <c r="B2502" s="11" t="s">
        <v>50</v>
      </c>
      <c r="C2502" s="11" t="s">
        <v>93</v>
      </c>
      <c r="D2502" s="11" t="s">
        <v>151</v>
      </c>
      <c r="E2502" s="12">
        <v>1.6894955333938899</v>
      </c>
      <c r="F2502" s="12">
        <v>1.3065536417538399</v>
      </c>
      <c r="G2502" s="12">
        <v>0.67030341082479505</v>
      </c>
      <c r="H2502" s="12">
        <v>1.2269202545976099</v>
      </c>
      <c r="I2502" s="12">
        <v>0.65813274176780201</v>
      </c>
      <c r="J2502" s="12">
        <v>7.8194317801702301E-2</v>
      </c>
      <c r="K2502" s="12" t="s">
        <v>134</v>
      </c>
      <c r="L2502" s="12">
        <v>0.50621133531450102</v>
      </c>
      <c r="M2502" s="12">
        <v>0.95801178612970395</v>
      </c>
      <c r="N2502" s="12"/>
      <c r="O2502" s="12"/>
    </row>
    <row r="2503" spans="1:15" x14ac:dyDescent="0.3">
      <c r="A2503" s="11" t="str">
        <f t="shared" si="39"/>
        <v>DISTRIBUCION VOLUMEN X CRITERIO (kg ó litros)Sidra2-5MIL</v>
      </c>
      <c r="B2503" s="11" t="s">
        <v>50</v>
      </c>
      <c r="C2503" s="11" t="s">
        <v>93</v>
      </c>
      <c r="D2503" s="11" t="s">
        <v>152</v>
      </c>
      <c r="E2503" s="12">
        <v>3.0182536425150301</v>
      </c>
      <c r="F2503" s="12">
        <v>0.93190141852859598</v>
      </c>
      <c r="G2503" s="12">
        <v>0.935779892808839</v>
      </c>
      <c r="H2503" s="12">
        <v>1.73673404083206</v>
      </c>
      <c r="I2503" s="12">
        <v>0.97387509244327197</v>
      </c>
      <c r="J2503" s="12">
        <v>0.56824329911499505</v>
      </c>
      <c r="K2503" s="12">
        <v>0.51468089440078302</v>
      </c>
      <c r="L2503" s="12">
        <v>2.7219548326364702</v>
      </c>
      <c r="M2503" s="12">
        <v>1.06404967718598</v>
      </c>
      <c r="N2503" s="12"/>
      <c r="O2503" s="12"/>
    </row>
    <row r="2504" spans="1:15" x14ac:dyDescent="0.3">
      <c r="A2504" s="11" t="str">
        <f t="shared" si="39"/>
        <v>DISTRIBUCION VOLUMEN X CRITERIO (kg ó litros)Sidra5-10MIL</v>
      </c>
      <c r="B2504" s="11" t="s">
        <v>50</v>
      </c>
      <c r="C2504" s="11" t="s">
        <v>93</v>
      </c>
      <c r="D2504" s="11" t="s">
        <v>153</v>
      </c>
      <c r="E2504" s="12">
        <v>3.0059029459401101</v>
      </c>
      <c r="F2504" s="12">
        <v>1.44242757125489</v>
      </c>
      <c r="G2504" s="12">
        <v>1.0010891371463999</v>
      </c>
      <c r="H2504" s="12">
        <v>2.1809080805788201</v>
      </c>
      <c r="I2504" s="12">
        <v>3.0828520102402499</v>
      </c>
      <c r="J2504" s="12">
        <v>1.19442567297364</v>
      </c>
      <c r="K2504" s="12">
        <v>0.89899574780007097</v>
      </c>
      <c r="L2504" s="12">
        <v>1.2603562735468601</v>
      </c>
      <c r="M2504" s="12">
        <v>4.2845184300418904</v>
      </c>
      <c r="N2504" s="12"/>
      <c r="O2504" s="12"/>
    </row>
    <row r="2505" spans="1:15" x14ac:dyDescent="0.3">
      <c r="A2505" s="11" t="str">
        <f t="shared" si="39"/>
        <v>DISTRIBUCION VOLUMEN X CRITERIO (kg ó litros)Sidra10-30MIL</v>
      </c>
      <c r="B2505" s="11" t="s">
        <v>50</v>
      </c>
      <c r="C2505" s="11" t="s">
        <v>93</v>
      </c>
      <c r="D2505" s="11" t="s">
        <v>154</v>
      </c>
      <c r="E2505" s="12">
        <v>9.3515613334579601</v>
      </c>
      <c r="F2505" s="12">
        <v>9.3896144902177507</v>
      </c>
      <c r="G2505" s="12">
        <v>9.84636305853242</v>
      </c>
      <c r="H2505" s="12">
        <v>12.0860819138935</v>
      </c>
      <c r="I2505" s="12">
        <v>13.4473482101599</v>
      </c>
      <c r="J2505" s="12">
        <v>12.206416202601</v>
      </c>
      <c r="K2505" s="12">
        <v>14.299120113368801</v>
      </c>
      <c r="L2505" s="12">
        <v>10.693691537261101</v>
      </c>
      <c r="M2505" s="12">
        <v>13.626137695149099</v>
      </c>
      <c r="N2505" s="12"/>
      <c r="O2505" s="12"/>
    </row>
    <row r="2506" spans="1:15" x14ac:dyDescent="0.3">
      <c r="A2506" s="11" t="str">
        <f t="shared" si="39"/>
        <v>DISTRIBUCION VOLUMEN X CRITERIO (kg ó litros)Sidra30-100MIL</v>
      </c>
      <c r="B2506" s="11" t="s">
        <v>50</v>
      </c>
      <c r="C2506" s="11" t="s">
        <v>93</v>
      </c>
      <c r="D2506" s="11" t="s">
        <v>155</v>
      </c>
      <c r="E2506" s="12">
        <v>43.2131138257187</v>
      </c>
      <c r="F2506" s="12">
        <v>37.9567807331644</v>
      </c>
      <c r="G2506" s="12">
        <v>36.9517136036811</v>
      </c>
      <c r="H2506" s="12">
        <v>30.430808747396899</v>
      </c>
      <c r="I2506" s="12">
        <v>29.8411956007842</v>
      </c>
      <c r="J2506" s="12">
        <v>22.553315773742099</v>
      </c>
      <c r="K2506" s="12">
        <v>24.958913596349301</v>
      </c>
      <c r="L2506" s="12">
        <v>26.652101569850998</v>
      </c>
      <c r="M2506" s="12">
        <v>18.8400199238482</v>
      </c>
      <c r="N2506" s="12"/>
      <c r="O2506" s="12"/>
    </row>
    <row r="2507" spans="1:15" x14ac:dyDescent="0.3">
      <c r="A2507" s="11" t="str">
        <f t="shared" si="39"/>
        <v>DISTRIBUCION VOLUMEN X CRITERIO (kg ó litros)Sidra100-200MIL</v>
      </c>
      <c r="B2507" s="11" t="s">
        <v>50</v>
      </c>
      <c r="C2507" s="11" t="s">
        <v>93</v>
      </c>
      <c r="D2507" s="11" t="s">
        <v>156</v>
      </c>
      <c r="E2507" s="12">
        <v>6.4330387981939303</v>
      </c>
      <c r="F2507" s="12">
        <v>4.5391945001510203</v>
      </c>
      <c r="G2507" s="12">
        <v>6.0817002502776996</v>
      </c>
      <c r="H2507" s="12">
        <v>6.4360193263204799</v>
      </c>
      <c r="I2507" s="12">
        <v>9.5006830232355597</v>
      </c>
      <c r="J2507" s="12">
        <v>9.9308178720893494</v>
      </c>
      <c r="K2507" s="12">
        <v>9.7244379371400296</v>
      </c>
      <c r="L2507" s="12">
        <v>7.9059948557415201</v>
      </c>
      <c r="M2507" s="12">
        <v>9.9325750822190102</v>
      </c>
      <c r="N2507" s="12"/>
      <c r="O2507" s="12"/>
    </row>
    <row r="2508" spans="1:15" x14ac:dyDescent="0.3">
      <c r="A2508" s="11" t="str">
        <f t="shared" si="39"/>
        <v>DISTRIBUCION VOLUMEN X CRITERIO (kg ó litros)Sidra200-500MIL</v>
      </c>
      <c r="B2508" s="11" t="s">
        <v>50</v>
      </c>
      <c r="C2508" s="11" t="s">
        <v>93</v>
      </c>
      <c r="D2508" s="11" t="s">
        <v>157</v>
      </c>
      <c r="E2508" s="12">
        <v>28.282576539943602</v>
      </c>
      <c r="F2508" s="12">
        <v>41.322092609522599</v>
      </c>
      <c r="G2508" s="12">
        <v>42.662777149765397</v>
      </c>
      <c r="H2508" s="12">
        <v>43.364431209349</v>
      </c>
      <c r="I2508" s="12">
        <v>38.684161296733897</v>
      </c>
      <c r="J2508" s="12">
        <v>47.3328236297057</v>
      </c>
      <c r="K2508" s="12">
        <v>45.025665142813502</v>
      </c>
      <c r="L2508" s="12">
        <v>45.931876283017402</v>
      </c>
      <c r="M2508" s="12">
        <v>47.918689703741997</v>
      </c>
      <c r="N2508" s="12"/>
      <c r="O2508" s="12"/>
    </row>
    <row r="2509" spans="1:15" x14ac:dyDescent="0.3">
      <c r="A2509" s="11" t="str">
        <f t="shared" si="39"/>
        <v>DISTRIBUCION VOLUMEN X CRITERIO (kg ó litros)Sidra&gt;500MIL</v>
      </c>
      <c r="B2509" s="11" t="s">
        <v>50</v>
      </c>
      <c r="C2509" s="11" t="s">
        <v>93</v>
      </c>
      <c r="D2509" s="11" t="s">
        <v>158</v>
      </c>
      <c r="E2509" s="12">
        <v>5.0060588148603697</v>
      </c>
      <c r="F2509" s="12">
        <v>3.11143374477416</v>
      </c>
      <c r="G2509" s="12">
        <v>1.8502889231420201</v>
      </c>
      <c r="H2509" s="12">
        <v>2.5380942939783599</v>
      </c>
      <c r="I2509" s="12">
        <v>3.81175414944286</v>
      </c>
      <c r="J2509" s="12">
        <v>6.1357604675473496</v>
      </c>
      <c r="K2509" s="12">
        <v>4.5781872911776</v>
      </c>
      <c r="L2509" s="12">
        <v>4.3278143980006201</v>
      </c>
      <c r="M2509" s="12">
        <v>3.37598329719235</v>
      </c>
      <c r="N2509" s="12"/>
      <c r="O2509" s="12"/>
    </row>
    <row r="2510" spans="1:15" x14ac:dyDescent="0.3">
      <c r="A2510" s="11" t="str">
        <f t="shared" si="39"/>
        <v>DISTRIBUCION VOLUMEN X CRITERIO (kg ó litros)SidraDE 15 A 19 AÑOS</v>
      </c>
      <c r="B2510" s="11" t="s">
        <v>50</v>
      </c>
      <c r="C2510" s="11" t="s">
        <v>93</v>
      </c>
      <c r="D2510" s="11" t="s">
        <v>159</v>
      </c>
      <c r="E2510" s="12" t="s">
        <v>134</v>
      </c>
      <c r="F2510" s="12">
        <v>0.49938488349287602</v>
      </c>
      <c r="G2510" s="12">
        <v>0.79300047490123604</v>
      </c>
      <c r="H2510" s="12">
        <v>2.1055309941324798</v>
      </c>
      <c r="I2510" s="12">
        <v>4.1253654447940704</v>
      </c>
      <c r="J2510" s="12" t="s">
        <v>134</v>
      </c>
      <c r="K2510" s="12" t="s">
        <v>134</v>
      </c>
      <c r="L2510" s="12" t="s">
        <v>134</v>
      </c>
      <c r="M2510" s="12" t="s">
        <v>134</v>
      </c>
      <c r="N2510" s="12"/>
      <c r="O2510" s="12"/>
    </row>
    <row r="2511" spans="1:15" x14ac:dyDescent="0.3">
      <c r="A2511" s="11" t="str">
        <f t="shared" si="39"/>
        <v>DISTRIBUCION VOLUMEN X CRITERIO (kg ó litros)SidraDE 20 A 24 AÑOS</v>
      </c>
      <c r="B2511" s="11" t="s">
        <v>50</v>
      </c>
      <c r="C2511" s="11" t="s">
        <v>93</v>
      </c>
      <c r="D2511" s="11" t="s">
        <v>160</v>
      </c>
      <c r="E2511" s="12">
        <v>0.64993890830737899</v>
      </c>
      <c r="F2511" s="12">
        <v>0.69318069045025399</v>
      </c>
      <c r="G2511" s="12">
        <v>0.50251244087357405</v>
      </c>
      <c r="H2511" s="12">
        <v>0.95545802111254596</v>
      </c>
      <c r="I2511" s="12">
        <v>0.64626655234017305</v>
      </c>
      <c r="J2511" s="12">
        <v>0.67402018125035801</v>
      </c>
      <c r="K2511" s="12">
        <v>0.862051433397647</v>
      </c>
      <c r="L2511" s="12">
        <v>1.8490973177415999</v>
      </c>
      <c r="M2511" s="12">
        <v>0.38813407057442101</v>
      </c>
      <c r="N2511" s="12"/>
      <c r="O2511" s="12"/>
    </row>
    <row r="2512" spans="1:15" x14ac:dyDescent="0.3">
      <c r="A2512" s="11" t="str">
        <f t="shared" si="39"/>
        <v>DISTRIBUCION VOLUMEN X CRITERIO (kg ó litros)SidraDE 25 A 34 AÑOS</v>
      </c>
      <c r="B2512" s="11" t="s">
        <v>50</v>
      </c>
      <c r="C2512" s="11" t="s">
        <v>93</v>
      </c>
      <c r="D2512" s="11" t="s">
        <v>161</v>
      </c>
      <c r="E2512" s="12">
        <v>3.3883181087431899</v>
      </c>
      <c r="F2512" s="12">
        <v>1.45217182514355</v>
      </c>
      <c r="G2512" s="12">
        <v>1.43524859367488</v>
      </c>
      <c r="H2512" s="12">
        <v>3.8475922497442099</v>
      </c>
      <c r="I2512" s="12">
        <v>2.1460246816953998</v>
      </c>
      <c r="J2512" s="12">
        <v>1.94259206967594</v>
      </c>
      <c r="K2512" s="12">
        <v>3.3571415896303298</v>
      </c>
      <c r="L2512" s="12">
        <v>1.7965937552109501</v>
      </c>
      <c r="M2512" s="12">
        <v>4.4988316495523799</v>
      </c>
      <c r="N2512" s="12"/>
      <c r="O2512" s="12"/>
    </row>
    <row r="2513" spans="1:15" x14ac:dyDescent="0.3">
      <c r="A2513" s="11" t="str">
        <f t="shared" si="39"/>
        <v>DISTRIBUCION VOLUMEN X CRITERIO (kg ó litros)SidraDE 35 A 49 AÑOS</v>
      </c>
      <c r="B2513" s="11" t="s">
        <v>50</v>
      </c>
      <c r="C2513" s="11" t="s">
        <v>93</v>
      </c>
      <c r="D2513" s="11" t="s">
        <v>162</v>
      </c>
      <c r="E2513" s="12">
        <v>12.890457400928099</v>
      </c>
      <c r="F2513" s="12">
        <v>11.822799032966</v>
      </c>
      <c r="G2513" s="12">
        <v>10.8431758972509</v>
      </c>
      <c r="H2513" s="12">
        <v>10.614232339904399</v>
      </c>
      <c r="I2513" s="12">
        <v>12.959577959432499</v>
      </c>
      <c r="J2513" s="12">
        <v>17.1549468792957</v>
      </c>
      <c r="K2513" s="12">
        <v>9.8254542473124005</v>
      </c>
      <c r="L2513" s="12">
        <v>13.5316976901263</v>
      </c>
      <c r="M2513" s="12">
        <v>14.2548459966876</v>
      </c>
      <c r="N2513" s="12"/>
      <c r="O2513" s="12"/>
    </row>
    <row r="2514" spans="1:15" x14ac:dyDescent="0.3">
      <c r="A2514" s="11" t="str">
        <f t="shared" si="39"/>
        <v>DISTRIBUCION VOLUMEN X CRITERIO (kg ó litros)SidraDE 50 A 59 AÑOS</v>
      </c>
      <c r="B2514" s="11" t="s">
        <v>50</v>
      </c>
      <c r="C2514" s="11" t="s">
        <v>93</v>
      </c>
      <c r="D2514" s="11" t="s">
        <v>163</v>
      </c>
      <c r="E2514" s="12">
        <v>34.190984097280001</v>
      </c>
      <c r="F2514" s="12">
        <v>36.680176795891697</v>
      </c>
      <c r="G2514" s="12">
        <v>36.470203179225301</v>
      </c>
      <c r="H2514" s="12">
        <v>34.2109306012145</v>
      </c>
      <c r="I2514" s="12">
        <v>32.728024834235399</v>
      </c>
      <c r="J2514" s="12">
        <v>39.596101462286398</v>
      </c>
      <c r="K2514" s="12">
        <v>45.407996754737503</v>
      </c>
      <c r="L2514" s="12">
        <v>42.469967969439097</v>
      </c>
      <c r="M2514" s="12">
        <v>35.7416752256119</v>
      </c>
      <c r="N2514" s="12"/>
      <c r="O2514" s="12"/>
    </row>
    <row r="2515" spans="1:15" x14ac:dyDescent="0.3">
      <c r="A2515" s="11" t="str">
        <f t="shared" si="39"/>
        <v>DISTRIBUCION VOLUMEN X CRITERIO (kg ó litros)SidraDE 60 A 75 AÑOS</v>
      </c>
      <c r="B2515" s="11" t="s">
        <v>50</v>
      </c>
      <c r="C2515" s="11" t="s">
        <v>93</v>
      </c>
      <c r="D2515" s="11" t="s">
        <v>164</v>
      </c>
      <c r="E2515" s="12">
        <v>48.880306628515299</v>
      </c>
      <c r="F2515" s="12">
        <v>48.852279586166603</v>
      </c>
      <c r="G2515" s="12">
        <v>49.955865964281699</v>
      </c>
      <c r="H2515" s="12">
        <v>48.266248827712403</v>
      </c>
      <c r="I2515" s="12">
        <v>47.394746416924001</v>
      </c>
      <c r="J2515" s="12">
        <v>40.632340513261298</v>
      </c>
      <c r="K2515" s="12">
        <v>40.547357920185398</v>
      </c>
      <c r="L2515" s="12">
        <v>40.352647812805003</v>
      </c>
      <c r="M2515" s="12">
        <v>45.116515243918698</v>
      </c>
      <c r="N2515" s="12"/>
      <c r="O2515" s="12"/>
    </row>
    <row r="2516" spans="1:15" x14ac:dyDescent="0.3">
      <c r="A2516" s="11" t="str">
        <f t="shared" si="39"/>
        <v>DISTRIBUCION VOLUMEN X CRITERIO (kg ó litros)SidraNIVEL ALTO</v>
      </c>
      <c r="B2516" s="11" t="s">
        <v>50</v>
      </c>
      <c r="C2516" s="11" t="s">
        <v>93</v>
      </c>
      <c r="D2516" s="11" t="s">
        <v>165</v>
      </c>
      <c r="E2516" s="12">
        <v>11.000493933304099</v>
      </c>
      <c r="F2516" s="12">
        <v>5.5615265852514399</v>
      </c>
      <c r="G2516" s="12">
        <v>4.8038963567758497</v>
      </c>
      <c r="H2516" s="12">
        <v>6.7277669571309904</v>
      </c>
      <c r="I2516" s="12">
        <v>13.4127692374636</v>
      </c>
      <c r="J2516" s="12">
        <v>15.868022143436701</v>
      </c>
      <c r="K2516" s="12">
        <v>15.5608657166027</v>
      </c>
      <c r="L2516" s="12">
        <v>15.5253166657603</v>
      </c>
      <c r="M2516" s="12">
        <v>18.474498473337899</v>
      </c>
      <c r="N2516" s="12"/>
      <c r="O2516" s="12"/>
    </row>
    <row r="2517" spans="1:15" x14ac:dyDescent="0.3">
      <c r="A2517" s="11" t="str">
        <f t="shared" si="39"/>
        <v>DISTRIBUCION VOLUMEN X CRITERIO (kg ó litros)SidraNIVEL MEDIO ALTO</v>
      </c>
      <c r="B2517" s="11" t="s">
        <v>50</v>
      </c>
      <c r="C2517" s="11" t="s">
        <v>93</v>
      </c>
      <c r="D2517" s="11" t="s">
        <v>166</v>
      </c>
      <c r="E2517" s="12">
        <v>11.5597141922385</v>
      </c>
      <c r="F2517" s="12">
        <v>9.7643215837914692</v>
      </c>
      <c r="G2517" s="12">
        <v>12.8637728346089</v>
      </c>
      <c r="H2517" s="12">
        <v>12.629150332652801</v>
      </c>
      <c r="I2517" s="12">
        <v>15.2771755801878</v>
      </c>
      <c r="J2517" s="12">
        <v>15.3554582332886</v>
      </c>
      <c r="K2517" s="12">
        <v>9.7625889061176903</v>
      </c>
      <c r="L2517" s="12">
        <v>16.7074637672739</v>
      </c>
      <c r="M2517" s="12">
        <v>12.250380515477501</v>
      </c>
      <c r="N2517" s="12"/>
      <c r="O2517" s="12"/>
    </row>
    <row r="2518" spans="1:15" x14ac:dyDescent="0.3">
      <c r="A2518" s="11" t="str">
        <f t="shared" si="39"/>
        <v>DISTRIBUCION VOLUMEN X CRITERIO (kg ó litros)SidraNIVEL MEDIO</v>
      </c>
      <c r="B2518" s="11" t="s">
        <v>50</v>
      </c>
      <c r="C2518" s="11" t="s">
        <v>93</v>
      </c>
      <c r="D2518" s="11" t="s">
        <v>167</v>
      </c>
      <c r="E2518" s="12">
        <v>16.401371969462101</v>
      </c>
      <c r="F2518" s="12">
        <v>20.741032958327899</v>
      </c>
      <c r="G2518" s="12">
        <v>20.978993495497701</v>
      </c>
      <c r="H2518" s="12">
        <v>24.459835921253401</v>
      </c>
      <c r="I2518" s="12">
        <v>28.588358072267201</v>
      </c>
      <c r="J2518" s="12">
        <v>33.972957356456902</v>
      </c>
      <c r="K2518" s="12">
        <v>42.795546960054999</v>
      </c>
      <c r="L2518" s="12">
        <v>35.358074749961801</v>
      </c>
      <c r="M2518" s="12">
        <v>24.373596395853099</v>
      </c>
      <c r="N2518" s="12"/>
      <c r="O2518" s="12"/>
    </row>
    <row r="2519" spans="1:15" x14ac:dyDescent="0.3">
      <c r="A2519" s="11" t="str">
        <f t="shared" si="39"/>
        <v>DISTRIBUCION VOLUMEN X CRITERIO (kg ó litros)SidraNIVEL MEDIO BAJO</v>
      </c>
      <c r="B2519" s="11" t="s">
        <v>50</v>
      </c>
      <c r="C2519" s="11" t="s">
        <v>93</v>
      </c>
      <c r="D2519" s="11" t="s">
        <v>168</v>
      </c>
      <c r="E2519" s="12">
        <v>16.714142273945502</v>
      </c>
      <c r="F2519" s="12">
        <v>23.101330066699699</v>
      </c>
      <c r="G2519" s="12">
        <v>36.218919147399497</v>
      </c>
      <c r="H2519" s="12">
        <v>42.0494025998795</v>
      </c>
      <c r="I2519" s="12">
        <v>32.387204838118102</v>
      </c>
      <c r="J2519" s="12">
        <v>23.464139694425999</v>
      </c>
      <c r="K2519" s="12">
        <v>23.099308354281799</v>
      </c>
      <c r="L2519" s="12">
        <v>21.307410699934401</v>
      </c>
      <c r="M2519" s="12">
        <v>23.982354657923999</v>
      </c>
      <c r="N2519" s="12"/>
      <c r="O2519" s="12"/>
    </row>
    <row r="2520" spans="1:15" x14ac:dyDescent="0.3">
      <c r="A2520" s="11" t="str">
        <f t="shared" si="39"/>
        <v>DISTRIBUCION VOLUMEN X CRITERIO (kg ó litros)SidraNIVEL BAJO</v>
      </c>
      <c r="B2520" s="11" t="s">
        <v>50</v>
      </c>
      <c r="C2520" s="11" t="s">
        <v>93</v>
      </c>
      <c r="D2520" s="11" t="s">
        <v>169</v>
      </c>
      <c r="E2520" s="12">
        <v>44.324291774706303</v>
      </c>
      <c r="F2520" s="12">
        <v>40.831788669593898</v>
      </c>
      <c r="G2520" s="12">
        <v>25.1344285652529</v>
      </c>
      <c r="H2520" s="12">
        <v>14.1338359019565</v>
      </c>
      <c r="I2520" s="12">
        <v>10.3344929003805</v>
      </c>
      <c r="J2520" s="12">
        <v>11.339415506523601</v>
      </c>
      <c r="K2520" s="12">
        <v>8.7816976807930693</v>
      </c>
      <c r="L2520" s="12">
        <v>11.101724240644099</v>
      </c>
      <c r="M2520" s="12">
        <v>20.919159589055798</v>
      </c>
      <c r="N2520" s="12"/>
      <c r="O2520" s="12"/>
    </row>
    <row r="2521" spans="1:15" x14ac:dyDescent="0.3">
      <c r="A2521" s="11" t="str">
        <f t="shared" si="39"/>
        <v>DISTRIBUCION VOLUMEN X CRITERIO (kg ó litros)SidraHOMBRE</v>
      </c>
      <c r="B2521" s="11" t="s">
        <v>50</v>
      </c>
      <c r="C2521" s="11" t="s">
        <v>93</v>
      </c>
      <c r="D2521" s="11" t="s">
        <v>170</v>
      </c>
      <c r="E2521" s="12">
        <v>48.102743651559798</v>
      </c>
      <c r="F2521" s="12">
        <v>57.174747839973499</v>
      </c>
      <c r="G2521" s="12">
        <v>63.763212588087796</v>
      </c>
      <c r="H2521" s="12">
        <v>61.183527032565898</v>
      </c>
      <c r="I2521" s="12">
        <v>63.5776048201853</v>
      </c>
      <c r="J2521" s="12">
        <v>76.734244451385507</v>
      </c>
      <c r="K2521" s="12">
        <v>75.317520019856502</v>
      </c>
      <c r="L2521" s="12">
        <v>79.718154915939806</v>
      </c>
      <c r="M2521" s="12">
        <v>77.6849378514694</v>
      </c>
      <c r="N2521" s="12"/>
      <c r="O2521" s="12"/>
    </row>
    <row r="2522" spans="1:15" x14ac:dyDescent="0.3">
      <c r="A2522" s="11" t="str">
        <f t="shared" ref="A2522:A2551" si="40">B2522&amp;C2523&amp;D2522</f>
        <v>DISTRIBUCION VOLUMEN X CRITERIO (kg ó litros)CervezaMUJER</v>
      </c>
      <c r="B2522" s="11" t="s">
        <v>50</v>
      </c>
      <c r="C2522" s="11" t="s">
        <v>93</v>
      </c>
      <c r="D2522" s="11" t="s">
        <v>171</v>
      </c>
      <c r="E2522" s="12">
        <v>51.897267583585801</v>
      </c>
      <c r="F2522" s="12">
        <v>42.825252160026501</v>
      </c>
      <c r="G2522" s="12">
        <v>36.2368018468892</v>
      </c>
      <c r="H2522" s="12">
        <v>38.816456093389398</v>
      </c>
      <c r="I2522" s="12">
        <v>36.4223951798147</v>
      </c>
      <c r="J2522" s="12">
        <v>23.265755629704302</v>
      </c>
      <c r="K2522" s="12">
        <v>24.682499356081099</v>
      </c>
      <c r="L2522" s="12">
        <v>20.281835772068</v>
      </c>
      <c r="M2522" s="12">
        <v>22.315062094486098</v>
      </c>
      <c r="N2522" s="12"/>
      <c r="O2522" s="12"/>
    </row>
    <row r="2523" spans="1:15" x14ac:dyDescent="0.3">
      <c r="A2523" s="11" t="str">
        <f t="shared" si="40"/>
        <v>DISTRIBUCION VOLUMEN X CRITERIO (kg ó litros)CervezaT.ESPAÑA</v>
      </c>
      <c r="B2523" s="11" t="s">
        <v>50</v>
      </c>
      <c r="C2523" s="11" t="s">
        <v>94</v>
      </c>
      <c r="D2523" s="11" t="s">
        <v>142</v>
      </c>
      <c r="E2523" s="12">
        <v>100</v>
      </c>
      <c r="F2523" s="12">
        <v>100</v>
      </c>
      <c r="G2523" s="12">
        <v>100</v>
      </c>
      <c r="H2523" s="12">
        <v>100</v>
      </c>
      <c r="I2523" s="12">
        <v>100</v>
      </c>
      <c r="J2523" s="12">
        <v>100</v>
      </c>
      <c r="K2523" s="12">
        <v>100</v>
      </c>
      <c r="L2523" s="12">
        <v>100</v>
      </c>
      <c r="M2523" s="12">
        <v>100</v>
      </c>
      <c r="N2523" s="12"/>
      <c r="O2523" s="12"/>
    </row>
    <row r="2524" spans="1:15" x14ac:dyDescent="0.3">
      <c r="A2524" s="11" t="str">
        <f t="shared" si="40"/>
        <v>DISTRIBUCION VOLUMEN X CRITERIO (kg ó litros)CervezaBCN AM</v>
      </c>
      <c r="B2524" s="11" t="s">
        <v>50</v>
      </c>
      <c r="C2524" s="11" t="s">
        <v>94</v>
      </c>
      <c r="D2524" s="11" t="s">
        <v>143</v>
      </c>
      <c r="E2524" s="12">
        <v>7.5154546393806099</v>
      </c>
      <c r="F2524" s="12">
        <v>6.2575853671052002</v>
      </c>
      <c r="G2524" s="12">
        <v>6.5306923194985398</v>
      </c>
      <c r="H2524" s="12">
        <v>6.1354553536874796</v>
      </c>
      <c r="I2524" s="12">
        <v>6.5165215680431396</v>
      </c>
      <c r="J2524" s="12">
        <v>7.00416538966586</v>
      </c>
      <c r="K2524" s="12">
        <v>7.0259918372607704</v>
      </c>
      <c r="L2524" s="12">
        <v>7.1336117222323896</v>
      </c>
      <c r="M2524" s="12">
        <v>6.8922486850411202</v>
      </c>
      <c r="N2524" s="12"/>
      <c r="O2524" s="12"/>
    </row>
    <row r="2525" spans="1:15" x14ac:dyDescent="0.3">
      <c r="A2525" s="11" t="str">
        <f t="shared" si="40"/>
        <v>DISTRIBUCION VOLUMEN X CRITERIO (kg ó litros)CervezaREST.CAT ARAGON</v>
      </c>
      <c r="B2525" s="11" t="s">
        <v>50</v>
      </c>
      <c r="C2525" s="11" t="s">
        <v>94</v>
      </c>
      <c r="D2525" s="11" t="s">
        <v>144</v>
      </c>
      <c r="E2525" s="12">
        <v>12.2218216444069</v>
      </c>
      <c r="F2525" s="12">
        <v>10.575480616954399</v>
      </c>
      <c r="G2525" s="12">
        <v>12.1181500662309</v>
      </c>
      <c r="H2525" s="12">
        <v>12.504346744492199</v>
      </c>
      <c r="I2525" s="12">
        <v>13.605502843768701</v>
      </c>
      <c r="J2525" s="12">
        <v>12.3522816472105</v>
      </c>
      <c r="K2525" s="12">
        <v>12.041160185026801</v>
      </c>
      <c r="L2525" s="12">
        <v>13.3685495519043</v>
      </c>
      <c r="M2525" s="12">
        <v>14.723679814012099</v>
      </c>
      <c r="N2525" s="12"/>
      <c r="O2525" s="12"/>
    </row>
    <row r="2526" spans="1:15" x14ac:dyDescent="0.3">
      <c r="A2526" s="11" t="str">
        <f t="shared" si="40"/>
        <v>DISTRIBUCION VOLUMEN X CRITERIO (kg ó litros)CervezaLEVANTE</v>
      </c>
      <c r="B2526" s="11" t="s">
        <v>50</v>
      </c>
      <c r="C2526" s="11" t="s">
        <v>94</v>
      </c>
      <c r="D2526" s="11" t="s">
        <v>145</v>
      </c>
      <c r="E2526" s="12">
        <v>13.045236948395599</v>
      </c>
      <c r="F2526" s="12">
        <v>13.4759518160916</v>
      </c>
      <c r="G2526" s="12">
        <v>12.7165584020862</v>
      </c>
      <c r="H2526" s="12">
        <v>11.5959596753264</v>
      </c>
      <c r="I2526" s="12">
        <v>11.7795682176637</v>
      </c>
      <c r="J2526" s="12">
        <v>12.1576789886876</v>
      </c>
      <c r="K2526" s="12">
        <v>13.132792661773401</v>
      </c>
      <c r="L2526" s="12">
        <v>11.435480611528501</v>
      </c>
      <c r="M2526" s="12">
        <v>12.613879314580201</v>
      </c>
      <c r="N2526" s="12"/>
      <c r="O2526" s="12"/>
    </row>
    <row r="2527" spans="1:15" x14ac:dyDescent="0.3">
      <c r="A2527" s="11" t="str">
        <f t="shared" si="40"/>
        <v>DISTRIBUCION VOLUMEN X CRITERIO (kg ó litros)CervezaANDALUCIA</v>
      </c>
      <c r="B2527" s="11" t="s">
        <v>50</v>
      </c>
      <c r="C2527" s="11" t="s">
        <v>94</v>
      </c>
      <c r="D2527" s="11" t="s">
        <v>146</v>
      </c>
      <c r="E2527" s="12">
        <v>22.4488869961882</v>
      </c>
      <c r="F2527" s="12">
        <v>25.049776148361602</v>
      </c>
      <c r="G2527" s="12">
        <v>25.7353439013892</v>
      </c>
      <c r="H2527" s="12">
        <v>26.935403872865301</v>
      </c>
      <c r="I2527" s="12">
        <v>24.715844343461701</v>
      </c>
      <c r="J2527" s="12">
        <v>26.432390501579501</v>
      </c>
      <c r="K2527" s="12">
        <v>25.785814520009499</v>
      </c>
      <c r="L2527" s="12">
        <v>25.830510174801098</v>
      </c>
      <c r="M2527" s="12">
        <v>23.871529313163698</v>
      </c>
      <c r="N2527" s="12"/>
      <c r="O2527" s="12"/>
    </row>
    <row r="2528" spans="1:15" x14ac:dyDescent="0.3">
      <c r="A2528" s="11" t="str">
        <f t="shared" si="40"/>
        <v>DISTRIBUCION VOLUMEN X CRITERIO (kg ó litros)CervezaMDD AM</v>
      </c>
      <c r="B2528" s="11" t="s">
        <v>50</v>
      </c>
      <c r="C2528" s="11" t="s">
        <v>94</v>
      </c>
      <c r="D2528" s="11" t="s">
        <v>147</v>
      </c>
      <c r="E2528" s="12">
        <v>13.7820258773239</v>
      </c>
      <c r="F2528" s="12">
        <v>14.5068376573177</v>
      </c>
      <c r="G2528" s="12">
        <v>15.060739570258701</v>
      </c>
      <c r="H2528" s="12">
        <v>14.842640226670801</v>
      </c>
      <c r="I2528" s="12">
        <v>13.967063413387599</v>
      </c>
      <c r="J2528" s="12">
        <v>14.208477180650201</v>
      </c>
      <c r="K2528" s="12">
        <v>12.7605736193526</v>
      </c>
      <c r="L2528" s="12">
        <v>13.7792693214209</v>
      </c>
      <c r="M2528" s="12">
        <v>13.015384364961699</v>
      </c>
      <c r="N2528" s="12"/>
      <c r="O2528" s="12"/>
    </row>
    <row r="2529" spans="1:15" x14ac:dyDescent="0.3">
      <c r="A2529" s="11" t="str">
        <f t="shared" si="40"/>
        <v>DISTRIBUCION VOLUMEN X CRITERIO (kg ó litros)CervezaRTO CENTRO</v>
      </c>
      <c r="B2529" s="11" t="s">
        <v>50</v>
      </c>
      <c r="C2529" s="11" t="s">
        <v>94</v>
      </c>
      <c r="D2529" s="11" t="s">
        <v>148</v>
      </c>
      <c r="E2529" s="12">
        <v>9.6317017690717908</v>
      </c>
      <c r="F2529" s="12">
        <v>9.0810357435868401</v>
      </c>
      <c r="G2529" s="12">
        <v>8.82606836415464</v>
      </c>
      <c r="H2529" s="12">
        <v>9.2931243811788296</v>
      </c>
      <c r="I2529" s="12">
        <v>10.0744203979266</v>
      </c>
      <c r="J2529" s="12">
        <v>9.4090760978534593</v>
      </c>
      <c r="K2529" s="12">
        <v>9.8550767968324795</v>
      </c>
      <c r="L2529" s="12">
        <v>9.8589765794327704</v>
      </c>
      <c r="M2529" s="12">
        <v>9.3396129992172696</v>
      </c>
      <c r="N2529" s="12"/>
      <c r="O2529" s="12"/>
    </row>
    <row r="2530" spans="1:15" x14ac:dyDescent="0.3">
      <c r="A2530" s="11" t="str">
        <f t="shared" si="40"/>
        <v>DISTRIBUCION VOLUMEN X CRITERIO (kg ó litros)CervezaNORTE-CENTRO</v>
      </c>
      <c r="B2530" s="11" t="s">
        <v>50</v>
      </c>
      <c r="C2530" s="11" t="s">
        <v>94</v>
      </c>
      <c r="D2530" s="11" t="s">
        <v>149</v>
      </c>
      <c r="E2530" s="12">
        <v>11.431833058051501</v>
      </c>
      <c r="F2530" s="12">
        <v>11.1778956201711</v>
      </c>
      <c r="G2530" s="12">
        <v>9.7204825373633295</v>
      </c>
      <c r="H2530" s="12">
        <v>9.3971015340737303</v>
      </c>
      <c r="I2530" s="12">
        <v>10.7573654688325</v>
      </c>
      <c r="J2530" s="12">
        <v>10.0868142536928</v>
      </c>
      <c r="K2530" s="12">
        <v>10.0456559689468</v>
      </c>
      <c r="L2530" s="12">
        <v>9.8840525894102491</v>
      </c>
      <c r="M2530" s="12">
        <v>10.7114815294861</v>
      </c>
      <c r="N2530" s="12"/>
      <c r="O2530" s="12"/>
    </row>
    <row r="2531" spans="1:15" x14ac:dyDescent="0.3">
      <c r="A2531" s="11" t="str">
        <f t="shared" si="40"/>
        <v>DISTRIBUCION VOLUMEN X CRITERIO (kg ó litros)CervezaNOROESTE</v>
      </c>
      <c r="B2531" s="11" t="s">
        <v>50</v>
      </c>
      <c r="C2531" s="11" t="s">
        <v>94</v>
      </c>
      <c r="D2531" s="11" t="s">
        <v>150</v>
      </c>
      <c r="E2531" s="12">
        <v>9.9230580502205292</v>
      </c>
      <c r="F2531" s="12">
        <v>9.8754378971088599</v>
      </c>
      <c r="G2531" s="12">
        <v>9.2919636635918703</v>
      </c>
      <c r="H2531" s="12">
        <v>9.2959737231486805</v>
      </c>
      <c r="I2531" s="12">
        <v>8.5837148006426798</v>
      </c>
      <c r="J2531" s="12">
        <v>8.3491183879364108</v>
      </c>
      <c r="K2531" s="12">
        <v>9.3529467415664396</v>
      </c>
      <c r="L2531" s="12">
        <v>8.7095574868523808</v>
      </c>
      <c r="M2531" s="12">
        <v>8.8321862659881205</v>
      </c>
      <c r="N2531" s="12"/>
      <c r="O2531" s="12"/>
    </row>
    <row r="2532" spans="1:15" x14ac:dyDescent="0.3">
      <c r="A2532" s="11" t="str">
        <f t="shared" si="40"/>
        <v>DISTRIBUCION VOLUMEN X CRITERIO (kg ó litros)Cerveza&lt;2MIL</v>
      </c>
      <c r="B2532" s="11" t="s">
        <v>50</v>
      </c>
      <c r="C2532" s="11" t="s">
        <v>94</v>
      </c>
      <c r="D2532" s="11" t="s">
        <v>151</v>
      </c>
      <c r="E2532" s="12">
        <v>5.6760228126907597</v>
      </c>
      <c r="F2532" s="12">
        <v>5.0919522515126099</v>
      </c>
      <c r="G2532" s="12">
        <v>5.2643382268067196</v>
      </c>
      <c r="H2532" s="12">
        <v>6.0303208167740898</v>
      </c>
      <c r="I2532" s="12">
        <v>5.9548622430181002</v>
      </c>
      <c r="J2532" s="12">
        <v>5.6362939108779697</v>
      </c>
      <c r="K2532" s="12">
        <v>7.6382921211288997</v>
      </c>
      <c r="L2532" s="12">
        <v>6.2403875423960598</v>
      </c>
      <c r="M2532" s="12">
        <v>6.9363641644317697</v>
      </c>
      <c r="N2532" s="12"/>
      <c r="O2532" s="12"/>
    </row>
    <row r="2533" spans="1:15" x14ac:dyDescent="0.3">
      <c r="A2533" s="11" t="str">
        <f t="shared" si="40"/>
        <v>DISTRIBUCION VOLUMEN X CRITERIO (kg ó litros)Cerveza2-5MIL</v>
      </c>
      <c r="B2533" s="11" t="s">
        <v>50</v>
      </c>
      <c r="C2533" s="11" t="s">
        <v>94</v>
      </c>
      <c r="D2533" s="11" t="s">
        <v>152</v>
      </c>
      <c r="E2533" s="12">
        <v>4.8388162674375401</v>
      </c>
      <c r="F2533" s="12">
        <v>4.9019491382176597</v>
      </c>
      <c r="G2533" s="12">
        <v>4.6153841275977197</v>
      </c>
      <c r="H2533" s="12">
        <v>4.2736888097738301</v>
      </c>
      <c r="I2533" s="12">
        <v>5.0071864851230297</v>
      </c>
      <c r="J2533" s="12">
        <v>4.0753172571188898</v>
      </c>
      <c r="K2533" s="12">
        <v>3.8594080674839999</v>
      </c>
      <c r="L2533" s="12">
        <v>4.1856329678428299</v>
      </c>
      <c r="M2533" s="12">
        <v>3.88747931149374</v>
      </c>
      <c r="N2533" s="12"/>
      <c r="O2533" s="12"/>
    </row>
    <row r="2534" spans="1:15" x14ac:dyDescent="0.3">
      <c r="A2534" s="11" t="str">
        <f t="shared" si="40"/>
        <v>DISTRIBUCION VOLUMEN X CRITERIO (kg ó litros)Cerveza5-10MIL</v>
      </c>
      <c r="B2534" s="11" t="s">
        <v>50</v>
      </c>
      <c r="C2534" s="11" t="s">
        <v>94</v>
      </c>
      <c r="D2534" s="11" t="s">
        <v>153</v>
      </c>
      <c r="E2534" s="12">
        <v>7.6415371320081</v>
      </c>
      <c r="F2534" s="12">
        <v>7.3647648911022596</v>
      </c>
      <c r="G2534" s="12">
        <v>7.0110460097773499</v>
      </c>
      <c r="H2534" s="12">
        <v>7.7493752185836797</v>
      </c>
      <c r="I2534" s="12">
        <v>7.2387106449963703</v>
      </c>
      <c r="J2534" s="12">
        <v>7.6129310298859902</v>
      </c>
      <c r="K2534" s="12">
        <v>6.6429246931758001</v>
      </c>
      <c r="L2534" s="12">
        <v>7.2576199998705402</v>
      </c>
      <c r="M2534" s="12">
        <v>7.7123953482227297</v>
      </c>
      <c r="N2534" s="12"/>
      <c r="O2534" s="12"/>
    </row>
    <row r="2535" spans="1:15" x14ac:dyDescent="0.3">
      <c r="A2535" s="11" t="str">
        <f t="shared" si="40"/>
        <v>DISTRIBUCION VOLUMEN X CRITERIO (kg ó litros)Cerveza10-30MIL</v>
      </c>
      <c r="B2535" s="11" t="s">
        <v>50</v>
      </c>
      <c r="C2535" s="11" t="s">
        <v>94</v>
      </c>
      <c r="D2535" s="11" t="s">
        <v>154</v>
      </c>
      <c r="E2535" s="12">
        <v>17.110111996383701</v>
      </c>
      <c r="F2535" s="12">
        <v>18.327071514183999</v>
      </c>
      <c r="G2535" s="12">
        <v>17.6245654173206</v>
      </c>
      <c r="H2535" s="12">
        <v>17.465339608727</v>
      </c>
      <c r="I2535" s="12">
        <v>19.412070307252002</v>
      </c>
      <c r="J2535" s="12">
        <v>19.6331064028825</v>
      </c>
      <c r="K2535" s="12">
        <v>20.1696742753937</v>
      </c>
      <c r="L2535" s="12">
        <v>20.2247904993968</v>
      </c>
      <c r="M2535" s="12">
        <v>19.777064396228599</v>
      </c>
      <c r="N2535" s="12"/>
      <c r="O2535" s="12"/>
    </row>
    <row r="2536" spans="1:15" x14ac:dyDescent="0.3">
      <c r="A2536" s="11" t="str">
        <f t="shared" si="40"/>
        <v>DISTRIBUCION VOLUMEN X CRITERIO (kg ó litros)Cerveza30-100MIL</v>
      </c>
      <c r="B2536" s="11" t="s">
        <v>50</v>
      </c>
      <c r="C2536" s="11" t="s">
        <v>94</v>
      </c>
      <c r="D2536" s="11" t="s">
        <v>155</v>
      </c>
      <c r="E2536" s="12">
        <v>19.8685675345452</v>
      </c>
      <c r="F2536" s="12">
        <v>20.749996271963099</v>
      </c>
      <c r="G2536" s="12">
        <v>19.435443318822799</v>
      </c>
      <c r="H2536" s="12">
        <v>19.629130457109699</v>
      </c>
      <c r="I2536" s="12">
        <v>19.328645902965999</v>
      </c>
      <c r="J2536" s="12">
        <v>20.4232934631112</v>
      </c>
      <c r="K2536" s="12">
        <v>20.407153546739401</v>
      </c>
      <c r="L2536" s="12">
        <v>21.335570032560501</v>
      </c>
      <c r="M2536" s="12">
        <v>19.359584217134199</v>
      </c>
      <c r="N2536" s="12"/>
      <c r="O2536" s="12"/>
    </row>
    <row r="2537" spans="1:15" x14ac:dyDescent="0.3">
      <c r="A2537" s="11" t="str">
        <f t="shared" si="40"/>
        <v>DISTRIBUCION VOLUMEN X CRITERIO (kg ó litros)Cerveza100-200MIL</v>
      </c>
      <c r="B2537" s="11" t="s">
        <v>50</v>
      </c>
      <c r="C2537" s="11" t="s">
        <v>94</v>
      </c>
      <c r="D2537" s="11" t="s">
        <v>156</v>
      </c>
      <c r="E2537" s="12">
        <v>9.9970200831007894</v>
      </c>
      <c r="F2537" s="12">
        <v>10.2361340224318</v>
      </c>
      <c r="G2537" s="12">
        <v>11.4390122700796</v>
      </c>
      <c r="H2537" s="12">
        <v>10.9492061868241</v>
      </c>
      <c r="I2537" s="12">
        <v>10.836076059827301</v>
      </c>
      <c r="J2537" s="12">
        <v>10.508293866837199</v>
      </c>
      <c r="K2537" s="12">
        <v>9.7912021299373908</v>
      </c>
      <c r="L2537" s="12">
        <v>9.2805727624828798</v>
      </c>
      <c r="M2537" s="12">
        <v>9.2911103470623004</v>
      </c>
      <c r="N2537" s="12"/>
      <c r="O2537" s="12"/>
    </row>
    <row r="2538" spans="1:15" x14ac:dyDescent="0.3">
      <c r="A2538" s="11" t="str">
        <f t="shared" si="40"/>
        <v>DISTRIBUCION VOLUMEN X CRITERIO (kg ó litros)Cerveza200-500MIL</v>
      </c>
      <c r="B2538" s="11" t="s">
        <v>50</v>
      </c>
      <c r="C2538" s="11" t="s">
        <v>94</v>
      </c>
      <c r="D2538" s="11" t="s">
        <v>157</v>
      </c>
      <c r="E2538" s="12">
        <v>14.4112420098661</v>
      </c>
      <c r="F2538" s="12">
        <v>13.3146917120319</v>
      </c>
      <c r="G2538" s="12">
        <v>12.217040309085601</v>
      </c>
      <c r="H2538" s="12">
        <v>13.241208006367</v>
      </c>
      <c r="I2538" s="12">
        <v>13.3207358021677</v>
      </c>
      <c r="J2538" s="12">
        <v>12.992036452802701</v>
      </c>
      <c r="K2538" s="12">
        <v>13.206695636208901</v>
      </c>
      <c r="L2538" s="12">
        <v>11.754968347202301</v>
      </c>
      <c r="M2538" s="12">
        <v>13.880767724274101</v>
      </c>
      <c r="N2538" s="12"/>
      <c r="O2538" s="12"/>
    </row>
    <row r="2539" spans="1:15" x14ac:dyDescent="0.3">
      <c r="A2539" s="11" t="str">
        <f t="shared" si="40"/>
        <v>DISTRIBUCION VOLUMEN X CRITERIO (kg ó litros)Cerveza&gt;500MIL</v>
      </c>
      <c r="B2539" s="11" t="s">
        <v>50</v>
      </c>
      <c r="C2539" s="11" t="s">
        <v>94</v>
      </c>
      <c r="D2539" s="11" t="s">
        <v>158</v>
      </c>
      <c r="E2539" s="12">
        <v>20.4566993721572</v>
      </c>
      <c r="F2539" s="12">
        <v>20.013441132659601</v>
      </c>
      <c r="G2539" s="12">
        <v>22.393169615770699</v>
      </c>
      <c r="H2539" s="12">
        <v>20.661737840274899</v>
      </c>
      <c r="I2539" s="12">
        <v>18.901711960239499</v>
      </c>
      <c r="J2539" s="12">
        <v>19.118732788926899</v>
      </c>
      <c r="K2539" s="12">
        <v>18.284662292191701</v>
      </c>
      <c r="L2539" s="12">
        <v>19.7204603334018</v>
      </c>
      <c r="M2539" s="12">
        <v>19.155237804683601</v>
      </c>
      <c r="N2539" s="12"/>
      <c r="O2539" s="12"/>
    </row>
    <row r="2540" spans="1:15" x14ac:dyDescent="0.3">
      <c r="A2540" s="11" t="str">
        <f t="shared" si="40"/>
        <v>DISTRIBUCION VOLUMEN X CRITERIO (kg ó litros)CervezaDE 15 A 19 AÑOS</v>
      </c>
      <c r="B2540" s="11" t="s">
        <v>50</v>
      </c>
      <c r="C2540" s="11" t="s">
        <v>94</v>
      </c>
      <c r="D2540" s="11" t="s">
        <v>159</v>
      </c>
      <c r="E2540" s="12">
        <v>0.43739294193308298</v>
      </c>
      <c r="F2540" s="12">
        <v>0.27273609954393802</v>
      </c>
      <c r="G2540" s="12">
        <v>9.6332252121509199E-2</v>
      </c>
      <c r="H2540" s="12">
        <v>0.15384820554328299</v>
      </c>
      <c r="I2540" s="12">
        <v>0.50573971220024105</v>
      </c>
      <c r="J2540" s="12">
        <v>0.63682835649914304</v>
      </c>
      <c r="K2540" s="12">
        <v>0.29655213276304498</v>
      </c>
      <c r="L2540" s="12">
        <v>0.220755992906362</v>
      </c>
      <c r="M2540" s="12">
        <v>0.33063717379839203</v>
      </c>
      <c r="N2540" s="12"/>
      <c r="O2540" s="12"/>
    </row>
    <row r="2541" spans="1:15" x14ac:dyDescent="0.3">
      <c r="A2541" s="11" t="str">
        <f t="shared" si="40"/>
        <v>DISTRIBUCION VOLUMEN X CRITERIO (kg ó litros)CervezaDE 20 A 24 AÑOS</v>
      </c>
      <c r="B2541" s="11" t="s">
        <v>50</v>
      </c>
      <c r="C2541" s="11" t="s">
        <v>94</v>
      </c>
      <c r="D2541" s="11" t="s">
        <v>160</v>
      </c>
      <c r="E2541" s="12">
        <v>1.27844074959125</v>
      </c>
      <c r="F2541" s="12">
        <v>1.2006460146998801</v>
      </c>
      <c r="G2541" s="12">
        <v>1.17143515234331</v>
      </c>
      <c r="H2541" s="12">
        <v>1.3307780568451799</v>
      </c>
      <c r="I2541" s="12">
        <v>1.2067485980511501</v>
      </c>
      <c r="J2541" s="12">
        <v>1.2739526914758399</v>
      </c>
      <c r="K2541" s="12">
        <v>1.4864856336924901</v>
      </c>
      <c r="L2541" s="12">
        <v>1.35756939162696</v>
      </c>
      <c r="M2541" s="12">
        <v>1.95909246591519</v>
      </c>
      <c r="N2541" s="12"/>
      <c r="O2541" s="12"/>
    </row>
    <row r="2542" spans="1:15" x14ac:dyDescent="0.3">
      <c r="A2542" s="11" t="str">
        <f t="shared" si="40"/>
        <v>DISTRIBUCION VOLUMEN X CRITERIO (kg ó litros)CervezaDE 25 A 34 AÑOS</v>
      </c>
      <c r="B2542" s="11" t="s">
        <v>50</v>
      </c>
      <c r="C2542" s="11" t="s">
        <v>94</v>
      </c>
      <c r="D2542" s="11" t="s">
        <v>161</v>
      </c>
      <c r="E2542" s="12">
        <v>6.0391088461009099</v>
      </c>
      <c r="F2542" s="12">
        <v>6.8402471130526603</v>
      </c>
      <c r="G2542" s="12">
        <v>6.2574947853159504</v>
      </c>
      <c r="H2542" s="12">
        <v>5.83486969481263</v>
      </c>
      <c r="I2542" s="12">
        <v>5.5013806756057804</v>
      </c>
      <c r="J2542" s="12">
        <v>6.2599322316024102</v>
      </c>
      <c r="K2542" s="12">
        <v>5.2164123373647104</v>
      </c>
      <c r="L2542" s="12">
        <v>4.8383330692853503</v>
      </c>
      <c r="M2542" s="12">
        <v>4.6954294745131202</v>
      </c>
      <c r="N2542" s="12"/>
      <c r="O2542" s="12"/>
    </row>
    <row r="2543" spans="1:15" x14ac:dyDescent="0.3">
      <c r="A2543" s="11" t="str">
        <f t="shared" si="40"/>
        <v>DISTRIBUCION VOLUMEN X CRITERIO (kg ó litros)CervezaDE 35 A 49 AÑOS</v>
      </c>
      <c r="B2543" s="11" t="s">
        <v>50</v>
      </c>
      <c r="C2543" s="11" t="s">
        <v>94</v>
      </c>
      <c r="D2543" s="11" t="s">
        <v>162</v>
      </c>
      <c r="E2543" s="12">
        <v>20.853446852518001</v>
      </c>
      <c r="F2543" s="12">
        <v>21.420136162300199</v>
      </c>
      <c r="G2543" s="12">
        <v>20.0620045807485</v>
      </c>
      <c r="H2543" s="12">
        <v>20.448207265940098</v>
      </c>
      <c r="I2543" s="12">
        <v>18.957669904841701</v>
      </c>
      <c r="J2543" s="12">
        <v>19.865229605569301</v>
      </c>
      <c r="K2543" s="12">
        <v>19.712812326356801</v>
      </c>
      <c r="L2543" s="12">
        <v>19.520449742402199</v>
      </c>
      <c r="M2543" s="12">
        <v>18.4800616292342</v>
      </c>
      <c r="N2543" s="12"/>
      <c r="O2543" s="12"/>
    </row>
    <row r="2544" spans="1:15" x14ac:dyDescent="0.3">
      <c r="A2544" s="11" t="str">
        <f t="shared" si="40"/>
        <v>DISTRIBUCION VOLUMEN X CRITERIO (kg ó litros)CervezaDE 50 A 59 AÑOS</v>
      </c>
      <c r="B2544" s="11" t="s">
        <v>50</v>
      </c>
      <c r="C2544" s="11" t="s">
        <v>94</v>
      </c>
      <c r="D2544" s="11" t="s">
        <v>163</v>
      </c>
      <c r="E2544" s="12">
        <v>26.431262492724901</v>
      </c>
      <c r="F2544" s="12">
        <v>25.280298452696599</v>
      </c>
      <c r="G2544" s="12">
        <v>25.761778019796701</v>
      </c>
      <c r="H2544" s="12">
        <v>25.487040799157199</v>
      </c>
      <c r="I2544" s="12">
        <v>26.8746144489938</v>
      </c>
      <c r="J2544" s="12">
        <v>26.427664426808398</v>
      </c>
      <c r="K2544" s="12">
        <v>26.8000607137839</v>
      </c>
      <c r="L2544" s="12">
        <v>26.498621343209901</v>
      </c>
      <c r="M2544" s="12">
        <v>26.003728190351399</v>
      </c>
      <c r="N2544" s="12"/>
      <c r="O2544" s="12"/>
    </row>
    <row r="2545" spans="1:15" x14ac:dyDescent="0.3">
      <c r="A2545" s="11" t="str">
        <f t="shared" si="40"/>
        <v>DISTRIBUCION VOLUMEN X CRITERIO (kg ó litros)CervezaDE 60 A 75 AÑOS</v>
      </c>
      <c r="B2545" s="11" t="s">
        <v>50</v>
      </c>
      <c r="C2545" s="11" t="s">
        <v>94</v>
      </c>
      <c r="D2545" s="11" t="s">
        <v>164</v>
      </c>
      <c r="E2545" s="12">
        <v>44.960370119720302</v>
      </c>
      <c r="F2545" s="12">
        <v>44.985940377299301</v>
      </c>
      <c r="G2545" s="12">
        <v>46.650953193991903</v>
      </c>
      <c r="H2545" s="12">
        <v>46.745261880559603</v>
      </c>
      <c r="I2545" s="12">
        <v>46.953848761327897</v>
      </c>
      <c r="J2545" s="12">
        <v>45.536392804322098</v>
      </c>
      <c r="K2545" s="12">
        <v>46.487682910058602</v>
      </c>
      <c r="L2545" s="12">
        <v>47.564276470674102</v>
      </c>
      <c r="M2545" s="12">
        <v>48.531057515149897</v>
      </c>
      <c r="N2545" s="12"/>
      <c r="O2545" s="12"/>
    </row>
    <row r="2546" spans="1:15" x14ac:dyDescent="0.3">
      <c r="A2546" s="11" t="str">
        <f t="shared" si="40"/>
        <v>DISTRIBUCION VOLUMEN X CRITERIO (kg ó litros)CervezaNIVEL ALTO</v>
      </c>
      <c r="B2546" s="11" t="s">
        <v>50</v>
      </c>
      <c r="C2546" s="11" t="s">
        <v>94</v>
      </c>
      <c r="D2546" s="11" t="s">
        <v>165</v>
      </c>
      <c r="E2546" s="12">
        <v>25.238050243010701</v>
      </c>
      <c r="F2546" s="12">
        <v>25.257668325398502</v>
      </c>
      <c r="G2546" s="12">
        <v>24.1218178159499</v>
      </c>
      <c r="H2546" s="12">
        <v>25.262734747504901</v>
      </c>
      <c r="I2546" s="12">
        <v>24.171505028832101</v>
      </c>
      <c r="J2546" s="12">
        <v>22.9376203299263</v>
      </c>
      <c r="K2546" s="12">
        <v>22.034567676700799</v>
      </c>
      <c r="L2546" s="12">
        <v>19.365926723552199</v>
      </c>
      <c r="M2546" s="12">
        <v>22.122367670811801</v>
      </c>
      <c r="N2546" s="12"/>
      <c r="O2546" s="12"/>
    </row>
    <row r="2547" spans="1:15" x14ac:dyDescent="0.3">
      <c r="A2547" s="11" t="str">
        <f t="shared" si="40"/>
        <v>DISTRIBUCION VOLUMEN X CRITERIO (kg ó litros)CervezaNIVEL MEDIO ALTO</v>
      </c>
      <c r="B2547" s="11" t="s">
        <v>50</v>
      </c>
      <c r="C2547" s="11" t="s">
        <v>94</v>
      </c>
      <c r="D2547" s="11" t="s">
        <v>166</v>
      </c>
      <c r="E2547" s="12">
        <v>13.925781392065501</v>
      </c>
      <c r="F2547" s="12">
        <v>13.6031999396304</v>
      </c>
      <c r="G2547" s="12">
        <v>13.565618190805599</v>
      </c>
      <c r="H2547" s="12">
        <v>12.318577417741301</v>
      </c>
      <c r="I2547" s="12">
        <v>12.789955556370799</v>
      </c>
      <c r="J2547" s="12">
        <v>12.971074443866099</v>
      </c>
      <c r="K2547" s="12">
        <v>13.804096935823701</v>
      </c>
      <c r="L2547" s="12">
        <v>13.8196383795265</v>
      </c>
      <c r="M2547" s="12">
        <v>12.200313979837199</v>
      </c>
      <c r="N2547" s="12"/>
      <c r="O2547" s="12"/>
    </row>
    <row r="2548" spans="1:15" x14ac:dyDescent="0.3">
      <c r="A2548" s="11" t="str">
        <f t="shared" si="40"/>
        <v>DISTRIBUCION VOLUMEN X CRITERIO (kg ó litros)CervezaNIVEL MEDIO</v>
      </c>
      <c r="B2548" s="11" t="s">
        <v>50</v>
      </c>
      <c r="C2548" s="11" t="s">
        <v>94</v>
      </c>
      <c r="D2548" s="11" t="s">
        <v>167</v>
      </c>
      <c r="E2548" s="12">
        <v>25.197533791323</v>
      </c>
      <c r="F2548" s="12">
        <v>23.303567143810099</v>
      </c>
      <c r="G2548" s="12">
        <v>23.006401634171301</v>
      </c>
      <c r="H2548" s="12">
        <v>23.007664888901601</v>
      </c>
      <c r="I2548" s="12">
        <v>24.403998690909201</v>
      </c>
      <c r="J2548" s="12">
        <v>23.039968498685798</v>
      </c>
      <c r="K2548" s="12">
        <v>23.418492420842998</v>
      </c>
      <c r="L2548" s="12">
        <v>24.050078986468201</v>
      </c>
      <c r="M2548" s="12">
        <v>25.605121170300201</v>
      </c>
      <c r="N2548" s="12"/>
      <c r="O2548" s="12"/>
    </row>
    <row r="2549" spans="1:15" x14ac:dyDescent="0.3">
      <c r="A2549" s="11" t="str">
        <f t="shared" si="40"/>
        <v>DISTRIBUCION VOLUMEN X CRITERIO (kg ó litros)CervezaNIVEL MEDIO BAJO</v>
      </c>
      <c r="B2549" s="11" t="s">
        <v>50</v>
      </c>
      <c r="C2549" s="11" t="s">
        <v>94</v>
      </c>
      <c r="D2549" s="11" t="s">
        <v>168</v>
      </c>
      <c r="E2549" s="12">
        <v>15.230823280574301</v>
      </c>
      <c r="F2549" s="12">
        <v>16.973361899289301</v>
      </c>
      <c r="G2549" s="12">
        <v>16.6250897924733</v>
      </c>
      <c r="H2549" s="12">
        <v>16.1475131320732</v>
      </c>
      <c r="I2549" s="12">
        <v>16.353038468522101</v>
      </c>
      <c r="J2549" s="12">
        <v>18.761331634927298</v>
      </c>
      <c r="K2549" s="12">
        <v>20.0238996447133</v>
      </c>
      <c r="L2549" s="12">
        <v>20.265024300827701</v>
      </c>
      <c r="M2549" s="12">
        <v>17.641434328701099</v>
      </c>
      <c r="N2549" s="12"/>
      <c r="O2549" s="12"/>
    </row>
    <row r="2550" spans="1:15" x14ac:dyDescent="0.3">
      <c r="A2550" s="11" t="str">
        <f t="shared" si="40"/>
        <v>DISTRIBUCION VOLUMEN X CRITERIO (kg ó litros)CervezaNIVEL BAJO</v>
      </c>
      <c r="B2550" s="11" t="s">
        <v>50</v>
      </c>
      <c r="C2550" s="11" t="s">
        <v>94</v>
      </c>
      <c r="D2550" s="11" t="s">
        <v>169</v>
      </c>
      <c r="E2550" s="12">
        <v>20.407831588436299</v>
      </c>
      <c r="F2550" s="12">
        <v>20.862204377511301</v>
      </c>
      <c r="G2550" s="12">
        <v>22.681074977935602</v>
      </c>
      <c r="H2550" s="12">
        <v>23.263515767993901</v>
      </c>
      <c r="I2550" s="12">
        <v>22.281509384832798</v>
      </c>
      <c r="J2550" s="12">
        <v>22.2900118615587</v>
      </c>
      <c r="K2550" s="12">
        <v>20.718945072293401</v>
      </c>
      <c r="L2550" s="12">
        <v>22.499335458204801</v>
      </c>
      <c r="M2550" s="12">
        <v>22.430766631192</v>
      </c>
      <c r="N2550" s="12"/>
      <c r="O2550" s="12"/>
    </row>
    <row r="2551" spans="1:15" x14ac:dyDescent="0.3">
      <c r="A2551" s="11" t="str">
        <f t="shared" si="40"/>
        <v>DISTRIBUCION VOLUMEN X CRITERIO (kg ó litros)CervezaHOMBRE</v>
      </c>
      <c r="B2551" s="11" t="s">
        <v>50</v>
      </c>
      <c r="C2551" s="11" t="s">
        <v>94</v>
      </c>
      <c r="D2551" s="11" t="s">
        <v>170</v>
      </c>
      <c r="E2551" s="12">
        <v>62.584572661902897</v>
      </c>
      <c r="F2551" s="12">
        <v>65.192920369448103</v>
      </c>
      <c r="G2551" s="12">
        <v>65.380453056358505</v>
      </c>
      <c r="H2551" s="12">
        <v>62.646906696258</v>
      </c>
      <c r="I2551" s="12">
        <v>63.450440518705001</v>
      </c>
      <c r="J2551" s="12">
        <v>65.304784525830797</v>
      </c>
      <c r="K2551" s="12">
        <v>64.674996723405002</v>
      </c>
      <c r="L2551" s="12">
        <v>65.148675892443606</v>
      </c>
      <c r="M2551" s="12">
        <v>63.3671832762615</v>
      </c>
      <c r="N2551" s="12"/>
      <c r="O2551" s="12"/>
    </row>
    <row r="2552" spans="1:15" x14ac:dyDescent="0.3">
      <c r="A2552" s="11" t="e">
        <f>B2552&amp;#REF!&amp;D2552</f>
        <v>#REF!</v>
      </c>
      <c r="B2552" s="11" t="s">
        <v>50</v>
      </c>
      <c r="C2552" s="11" t="s">
        <v>94</v>
      </c>
      <c r="D2552" s="11" t="s">
        <v>171</v>
      </c>
      <c r="E2552" s="12">
        <v>37.415441076126598</v>
      </c>
      <c r="F2552" s="12">
        <v>34.8070758493173</v>
      </c>
      <c r="G2552" s="12">
        <v>34.619548663812701</v>
      </c>
      <c r="H2552" s="12">
        <v>37.353099162923002</v>
      </c>
      <c r="I2552" s="12">
        <v>36.549557527324097</v>
      </c>
      <c r="J2552" s="12">
        <v>34.6952198232756</v>
      </c>
      <c r="K2552" s="12">
        <v>35.325012684044701</v>
      </c>
      <c r="L2552" s="12">
        <v>34.851323719040202</v>
      </c>
      <c r="M2552" s="12">
        <v>36.632816753205397</v>
      </c>
      <c r="N2552" s="12"/>
      <c r="O2552" s="12"/>
    </row>
    <row r="2553" spans="1:15" x14ac:dyDescent="0.3">
      <c r="A2553" s="11" t="str">
        <f t="shared" ref="A2553:A2616" si="41">B2553&amp;C2553&amp;D2553</f>
        <v>DISTRIBUCION VOLUMEN X CRITERIO (kg ó litros)Con alcoholT.ESPAÑA</v>
      </c>
      <c r="B2553" s="11" t="s">
        <v>50</v>
      </c>
      <c r="C2553" s="11" t="s">
        <v>95</v>
      </c>
      <c r="D2553" s="11" t="s">
        <v>142</v>
      </c>
      <c r="E2553" s="12">
        <v>100</v>
      </c>
      <c r="F2553" s="12">
        <v>100</v>
      </c>
      <c r="G2553" s="12">
        <v>100</v>
      </c>
      <c r="H2553" s="12">
        <v>100</v>
      </c>
      <c r="I2553" s="12">
        <v>100</v>
      </c>
      <c r="J2553" s="12">
        <v>100</v>
      </c>
      <c r="K2553" s="12">
        <v>100</v>
      </c>
      <c r="L2553" s="12">
        <v>100</v>
      </c>
      <c r="M2553" s="12">
        <v>100</v>
      </c>
      <c r="N2553" s="12"/>
      <c r="O2553" s="12"/>
    </row>
    <row r="2554" spans="1:15" x14ac:dyDescent="0.3">
      <c r="A2554" s="11" t="str">
        <f t="shared" si="41"/>
        <v>DISTRIBUCION VOLUMEN X CRITERIO (kg ó litros)Con alcoholBCN AM</v>
      </c>
      <c r="B2554" s="11" t="s">
        <v>50</v>
      </c>
      <c r="C2554" s="11" t="s">
        <v>95</v>
      </c>
      <c r="D2554" s="11" t="s">
        <v>143</v>
      </c>
      <c r="E2554" s="12">
        <v>7.7470561739250901</v>
      </c>
      <c r="F2554" s="12">
        <v>6.43754233657911</v>
      </c>
      <c r="G2554" s="12">
        <v>6.59687620888608</v>
      </c>
      <c r="H2554" s="12">
        <v>6.2576221297566699</v>
      </c>
      <c r="I2554" s="12">
        <v>6.6472058342541303</v>
      </c>
      <c r="J2554" s="12">
        <v>7.3816063789214299</v>
      </c>
      <c r="K2554" s="12">
        <v>7.3599450119976799</v>
      </c>
      <c r="L2554" s="12">
        <v>7.2079942540672599</v>
      </c>
      <c r="M2554" s="12">
        <v>6.9354388097816502</v>
      </c>
      <c r="N2554" s="12"/>
      <c r="O2554" s="12"/>
    </row>
    <row r="2555" spans="1:15" x14ac:dyDescent="0.3">
      <c r="A2555" s="11" t="str">
        <f t="shared" si="41"/>
        <v>DISTRIBUCION VOLUMEN X CRITERIO (kg ó litros)Con alcoholREST.CAT ARAGON</v>
      </c>
      <c r="B2555" s="11" t="s">
        <v>50</v>
      </c>
      <c r="C2555" s="11" t="s">
        <v>95</v>
      </c>
      <c r="D2555" s="11" t="s">
        <v>144</v>
      </c>
      <c r="E2555" s="12">
        <v>12.2873009110628</v>
      </c>
      <c r="F2555" s="12">
        <v>10.6341448287523</v>
      </c>
      <c r="G2555" s="12">
        <v>12.4277515298136</v>
      </c>
      <c r="H2555" s="12">
        <v>12.835773817724601</v>
      </c>
      <c r="I2555" s="12">
        <v>13.8888864089202</v>
      </c>
      <c r="J2555" s="12">
        <v>12.532931892754799</v>
      </c>
      <c r="K2555" s="12">
        <v>12.268509983468499</v>
      </c>
      <c r="L2555" s="12">
        <v>13.635728258655099</v>
      </c>
      <c r="M2555" s="12">
        <v>15.0540708961192</v>
      </c>
      <c r="N2555" s="12"/>
      <c r="O2555" s="12"/>
    </row>
    <row r="2556" spans="1:15" x14ac:dyDescent="0.3">
      <c r="A2556" s="11" t="str">
        <f t="shared" si="41"/>
        <v>DISTRIBUCION VOLUMEN X CRITERIO (kg ó litros)Con alcoholLEVANTE</v>
      </c>
      <c r="B2556" s="11" t="s">
        <v>50</v>
      </c>
      <c r="C2556" s="11" t="s">
        <v>95</v>
      </c>
      <c r="D2556" s="11" t="s">
        <v>145</v>
      </c>
      <c r="E2556" s="12">
        <v>13.2414300545326</v>
      </c>
      <c r="F2556" s="12">
        <v>13.6308364263079</v>
      </c>
      <c r="G2556" s="12">
        <v>13.178703027992301</v>
      </c>
      <c r="H2556" s="12">
        <v>11.9630066631223</v>
      </c>
      <c r="I2556" s="12">
        <v>12.025547193074599</v>
      </c>
      <c r="J2556" s="12">
        <v>12.172373846257599</v>
      </c>
      <c r="K2556" s="12">
        <v>13.199092206948601</v>
      </c>
      <c r="L2556" s="12">
        <v>11.2798504529226</v>
      </c>
      <c r="M2556" s="12">
        <v>12.8521703893687</v>
      </c>
      <c r="N2556" s="12"/>
      <c r="O2556" s="12"/>
    </row>
    <row r="2557" spans="1:15" x14ac:dyDescent="0.3">
      <c r="A2557" s="11" t="str">
        <f t="shared" si="41"/>
        <v>DISTRIBUCION VOLUMEN X CRITERIO (kg ó litros)Con alcoholANDALUCIA</v>
      </c>
      <c r="B2557" s="11" t="s">
        <v>50</v>
      </c>
      <c r="C2557" s="11" t="s">
        <v>95</v>
      </c>
      <c r="D2557" s="11" t="s">
        <v>146</v>
      </c>
      <c r="E2557" s="12">
        <v>22.1258473201156</v>
      </c>
      <c r="F2557" s="12">
        <v>24.7642246059558</v>
      </c>
      <c r="G2557" s="12">
        <v>25.058028697447799</v>
      </c>
      <c r="H2557" s="12">
        <v>26.364919534225201</v>
      </c>
      <c r="I2557" s="12">
        <v>24.210732998703499</v>
      </c>
      <c r="J2557" s="12">
        <v>26.196017382147499</v>
      </c>
      <c r="K2557" s="12">
        <v>25.1935385435687</v>
      </c>
      <c r="L2557" s="12">
        <v>25.954305235708102</v>
      </c>
      <c r="M2557" s="12">
        <v>23.732627125674799</v>
      </c>
      <c r="N2557" s="12"/>
      <c r="O2557" s="12"/>
    </row>
    <row r="2558" spans="1:15" x14ac:dyDescent="0.3">
      <c r="A2558" s="11" t="str">
        <f t="shared" si="41"/>
        <v>DISTRIBUCION VOLUMEN X CRITERIO (kg ó litros)Con alcoholMDD AM</v>
      </c>
      <c r="B2558" s="11" t="s">
        <v>50</v>
      </c>
      <c r="C2558" s="11" t="s">
        <v>95</v>
      </c>
      <c r="D2558" s="11" t="s">
        <v>147</v>
      </c>
      <c r="E2558" s="12">
        <v>13.276497813541001</v>
      </c>
      <c r="F2558" s="12">
        <v>14.0378609603701</v>
      </c>
      <c r="G2558" s="12">
        <v>14.761964295580499</v>
      </c>
      <c r="H2558" s="12">
        <v>14.432802290196101</v>
      </c>
      <c r="I2558" s="12">
        <v>13.734768911424601</v>
      </c>
      <c r="J2558" s="12">
        <v>14.1076438025865</v>
      </c>
      <c r="K2558" s="12">
        <v>12.3518836173055</v>
      </c>
      <c r="L2558" s="12">
        <v>13.2857745983481</v>
      </c>
      <c r="M2558" s="12">
        <v>12.925021583888901</v>
      </c>
      <c r="N2558" s="12"/>
      <c r="O2558" s="12"/>
    </row>
    <row r="2559" spans="1:15" x14ac:dyDescent="0.3">
      <c r="A2559" s="11" t="str">
        <f t="shared" si="41"/>
        <v>DISTRIBUCION VOLUMEN X CRITERIO (kg ó litros)Con alcoholRTO CENTRO</v>
      </c>
      <c r="B2559" s="11" t="s">
        <v>50</v>
      </c>
      <c r="C2559" s="11" t="s">
        <v>95</v>
      </c>
      <c r="D2559" s="11" t="s">
        <v>148</v>
      </c>
      <c r="E2559" s="12">
        <v>9.3429276939285799</v>
      </c>
      <c r="F2559" s="12">
        <v>9.0216605141693496</v>
      </c>
      <c r="G2559" s="12">
        <v>8.5994859325068393</v>
      </c>
      <c r="H2559" s="12">
        <v>9.2738916527473005</v>
      </c>
      <c r="I2559" s="12">
        <v>9.9736819228913998</v>
      </c>
      <c r="J2559" s="12">
        <v>9.3799485456626996</v>
      </c>
      <c r="K2559" s="12">
        <v>10.188962060213299</v>
      </c>
      <c r="L2559" s="12">
        <v>10.1458603029853</v>
      </c>
      <c r="M2559" s="12">
        <v>9.4363207351948493</v>
      </c>
      <c r="N2559" s="12"/>
      <c r="O2559" s="12"/>
    </row>
    <row r="2560" spans="1:15" x14ac:dyDescent="0.3">
      <c r="A2560" s="11" t="str">
        <f t="shared" si="41"/>
        <v>DISTRIBUCION VOLUMEN X CRITERIO (kg ó litros)Con alcoholNORTE-CENTRO</v>
      </c>
      <c r="B2560" s="11" t="s">
        <v>50</v>
      </c>
      <c r="C2560" s="11" t="s">
        <v>95</v>
      </c>
      <c r="D2560" s="11" t="s">
        <v>149</v>
      </c>
      <c r="E2560" s="12">
        <v>11.9332080397905</v>
      </c>
      <c r="F2560" s="12">
        <v>11.5407016823823</v>
      </c>
      <c r="G2560" s="12">
        <v>9.9191403715639197</v>
      </c>
      <c r="H2560" s="12">
        <v>9.4669005770713603</v>
      </c>
      <c r="I2560" s="12">
        <v>10.954100993008799</v>
      </c>
      <c r="J2560" s="12">
        <v>9.8158926130910302</v>
      </c>
      <c r="K2560" s="12">
        <v>9.8504802498004498</v>
      </c>
      <c r="L2560" s="12">
        <v>9.7062741224168096</v>
      </c>
      <c r="M2560" s="12">
        <v>10.156238966721601</v>
      </c>
      <c r="N2560" s="12"/>
      <c r="O2560" s="12"/>
    </row>
    <row r="2561" spans="1:15" x14ac:dyDescent="0.3">
      <c r="A2561" s="11" t="str">
        <f t="shared" si="41"/>
        <v>DISTRIBUCION VOLUMEN X CRITERIO (kg ó litros)Con alcoholNOROESTE</v>
      </c>
      <c r="B2561" s="11" t="s">
        <v>50</v>
      </c>
      <c r="C2561" s="11" t="s">
        <v>95</v>
      </c>
      <c r="D2561" s="11" t="s">
        <v>150</v>
      </c>
      <c r="E2561" s="12">
        <v>10.045752872121801</v>
      </c>
      <c r="F2561" s="12">
        <v>9.9330291109021598</v>
      </c>
      <c r="G2561" s="12">
        <v>9.4580491292571303</v>
      </c>
      <c r="H2561" s="12">
        <v>9.4050902175018898</v>
      </c>
      <c r="I2561" s="12">
        <v>8.5650763117438604</v>
      </c>
      <c r="J2561" s="12">
        <v>8.4135882627544891</v>
      </c>
      <c r="K2561" s="12">
        <v>9.5876030814128601</v>
      </c>
      <c r="L2561" s="12">
        <v>8.7842225916345509</v>
      </c>
      <c r="M2561" s="12">
        <v>8.9081131828960096</v>
      </c>
      <c r="N2561" s="12"/>
      <c r="O2561" s="12"/>
    </row>
    <row r="2562" spans="1:15" x14ac:dyDescent="0.3">
      <c r="A2562" s="11" t="str">
        <f t="shared" si="41"/>
        <v>DISTRIBUCION VOLUMEN X CRITERIO (kg ó litros)Con alcohol&lt;2MIL</v>
      </c>
      <c r="B2562" s="11" t="s">
        <v>50</v>
      </c>
      <c r="C2562" s="11" t="s">
        <v>95</v>
      </c>
      <c r="D2562" s="11" t="s">
        <v>151</v>
      </c>
      <c r="E2562" s="12">
        <v>5.7818644984054304</v>
      </c>
      <c r="F2562" s="12">
        <v>5.19830002447571</v>
      </c>
      <c r="G2562" s="12">
        <v>5.42764163967923</v>
      </c>
      <c r="H2562" s="12">
        <v>6.27924383661031</v>
      </c>
      <c r="I2562" s="12">
        <v>5.9982571700788903</v>
      </c>
      <c r="J2562" s="12">
        <v>5.6485850718890802</v>
      </c>
      <c r="K2562" s="12">
        <v>7.5384872410380304</v>
      </c>
      <c r="L2562" s="12">
        <v>6.5467935333585103</v>
      </c>
      <c r="M2562" s="12">
        <v>7.1127667586968304</v>
      </c>
      <c r="N2562" s="12"/>
      <c r="O2562" s="12"/>
    </row>
    <row r="2563" spans="1:15" x14ac:dyDescent="0.3">
      <c r="A2563" s="11" t="str">
        <f t="shared" si="41"/>
        <v>DISTRIBUCION VOLUMEN X CRITERIO (kg ó litros)Con alcohol2-5MIL</v>
      </c>
      <c r="B2563" s="11" t="s">
        <v>50</v>
      </c>
      <c r="C2563" s="11" t="s">
        <v>95</v>
      </c>
      <c r="D2563" s="11" t="s">
        <v>152</v>
      </c>
      <c r="E2563" s="12">
        <v>4.9208906314244798</v>
      </c>
      <c r="F2563" s="12">
        <v>5.02145229897907</v>
      </c>
      <c r="G2563" s="12">
        <v>4.7409289668974903</v>
      </c>
      <c r="H2563" s="12">
        <v>4.4194376847400703</v>
      </c>
      <c r="I2563" s="12">
        <v>5.0959228754392996</v>
      </c>
      <c r="J2563" s="12">
        <v>4.0782664938834996</v>
      </c>
      <c r="K2563" s="12">
        <v>3.68217222312198</v>
      </c>
      <c r="L2563" s="12">
        <v>4.1311781917958301</v>
      </c>
      <c r="M2563" s="12">
        <v>3.7916637187380502</v>
      </c>
      <c r="N2563" s="12"/>
      <c r="O2563" s="12"/>
    </row>
    <row r="2564" spans="1:15" x14ac:dyDescent="0.3">
      <c r="A2564" s="11" t="str">
        <f t="shared" si="41"/>
        <v>DISTRIBUCION VOLUMEN X CRITERIO (kg ó litros)Con alcohol5-10MIL</v>
      </c>
      <c r="B2564" s="11" t="s">
        <v>50</v>
      </c>
      <c r="C2564" s="11" t="s">
        <v>95</v>
      </c>
      <c r="D2564" s="11" t="s">
        <v>153</v>
      </c>
      <c r="E2564" s="12">
        <v>7.8343672904994497</v>
      </c>
      <c r="F2564" s="12">
        <v>7.4231776720038303</v>
      </c>
      <c r="G2564" s="12">
        <v>6.9665525485587096</v>
      </c>
      <c r="H2564" s="12">
        <v>7.8709664009117404</v>
      </c>
      <c r="I2564" s="12">
        <v>7.2881900340305501</v>
      </c>
      <c r="J2564" s="12">
        <v>7.8695633852790303</v>
      </c>
      <c r="K2564" s="12">
        <v>6.7297444374571498</v>
      </c>
      <c r="L2564" s="12">
        <v>7.2486605930390704</v>
      </c>
      <c r="M2564" s="12">
        <v>7.7669749808734796</v>
      </c>
      <c r="N2564" s="12"/>
      <c r="O2564" s="12"/>
    </row>
    <row r="2565" spans="1:15" x14ac:dyDescent="0.3">
      <c r="A2565" s="11" t="str">
        <f t="shared" si="41"/>
        <v>DISTRIBUCION VOLUMEN X CRITERIO (kg ó litros)Con alcohol10-30MIL</v>
      </c>
      <c r="B2565" s="11" t="s">
        <v>50</v>
      </c>
      <c r="C2565" s="11" t="s">
        <v>95</v>
      </c>
      <c r="D2565" s="11" t="s">
        <v>154</v>
      </c>
      <c r="E2565" s="12">
        <v>17.2944714483612</v>
      </c>
      <c r="F2565" s="12">
        <v>18.270145555905799</v>
      </c>
      <c r="G2565" s="12">
        <v>17.5480651147953</v>
      </c>
      <c r="H2565" s="12">
        <v>17.4600994084722</v>
      </c>
      <c r="I2565" s="12">
        <v>19.6179078187409</v>
      </c>
      <c r="J2565" s="12">
        <v>19.589035660930701</v>
      </c>
      <c r="K2565" s="12">
        <v>20.449512340792001</v>
      </c>
      <c r="L2565" s="12">
        <v>20.5125534574113</v>
      </c>
      <c r="M2565" s="12">
        <v>19.6160803011234</v>
      </c>
      <c r="N2565" s="12"/>
      <c r="O2565" s="12"/>
    </row>
    <row r="2566" spans="1:15" x14ac:dyDescent="0.3">
      <c r="A2566" s="11" t="str">
        <f t="shared" si="41"/>
        <v>DISTRIBUCION VOLUMEN X CRITERIO (kg ó litros)Con alcohol30-100MIL</v>
      </c>
      <c r="B2566" s="11" t="s">
        <v>50</v>
      </c>
      <c r="C2566" s="11" t="s">
        <v>95</v>
      </c>
      <c r="D2566" s="11" t="s">
        <v>155</v>
      </c>
      <c r="E2566" s="12">
        <v>19.563398661341299</v>
      </c>
      <c r="F2566" s="12">
        <v>20.6082006221678</v>
      </c>
      <c r="G2566" s="12">
        <v>19.284470046298502</v>
      </c>
      <c r="H2566" s="12">
        <v>19.4822703343638</v>
      </c>
      <c r="I2566" s="12">
        <v>19.113543453273</v>
      </c>
      <c r="J2566" s="12">
        <v>20.430717965413599</v>
      </c>
      <c r="K2566" s="12">
        <v>20.4085333130175</v>
      </c>
      <c r="L2566" s="12">
        <v>20.803794111575201</v>
      </c>
      <c r="M2566" s="12">
        <v>19.0066443412232</v>
      </c>
      <c r="N2566" s="12"/>
      <c r="O2566" s="12"/>
    </row>
    <row r="2567" spans="1:15" x14ac:dyDescent="0.3">
      <c r="A2567" s="11" t="str">
        <f t="shared" si="41"/>
        <v>DISTRIBUCION VOLUMEN X CRITERIO (kg ó litros)Con alcohol100-200MIL</v>
      </c>
      <c r="B2567" s="11" t="s">
        <v>50</v>
      </c>
      <c r="C2567" s="11" t="s">
        <v>95</v>
      </c>
      <c r="D2567" s="11" t="s">
        <v>156</v>
      </c>
      <c r="E2567" s="12">
        <v>9.6530010305205796</v>
      </c>
      <c r="F2567" s="12">
        <v>9.9116102622072706</v>
      </c>
      <c r="G2567" s="12">
        <v>10.800558443922601</v>
      </c>
      <c r="H2567" s="12">
        <v>10.1514971512595</v>
      </c>
      <c r="I2567" s="12">
        <v>10.168288198080599</v>
      </c>
      <c r="J2567" s="12">
        <v>9.9102978676601694</v>
      </c>
      <c r="K2567" s="12">
        <v>9.1118237877502199</v>
      </c>
      <c r="L2567" s="12">
        <v>8.8753685356898195</v>
      </c>
      <c r="M2567" s="12">
        <v>9.0598829215359906</v>
      </c>
      <c r="N2567" s="12"/>
      <c r="O2567" s="12"/>
    </row>
    <row r="2568" spans="1:15" x14ac:dyDescent="0.3">
      <c r="A2568" s="11" t="str">
        <f t="shared" si="41"/>
        <v>DISTRIBUCION VOLUMEN X CRITERIO (kg ó litros)Con alcohol200-500MIL</v>
      </c>
      <c r="B2568" s="11" t="s">
        <v>50</v>
      </c>
      <c r="C2568" s="11" t="s">
        <v>95</v>
      </c>
      <c r="D2568" s="11" t="s">
        <v>157</v>
      </c>
      <c r="E2568" s="12">
        <v>14.248187377889501</v>
      </c>
      <c r="F2568" s="12">
        <v>13.223492583885999</v>
      </c>
      <c r="G2568" s="12">
        <v>12.264713723395801</v>
      </c>
      <c r="H2568" s="12">
        <v>13.270568467756499</v>
      </c>
      <c r="I2568" s="12">
        <v>13.1841118946928</v>
      </c>
      <c r="J2568" s="12">
        <v>12.9925167797249</v>
      </c>
      <c r="K2568" s="12">
        <v>13.433264714020799</v>
      </c>
      <c r="L2568" s="12">
        <v>11.9143526856574</v>
      </c>
      <c r="M2568" s="12">
        <v>13.946765843891001</v>
      </c>
      <c r="N2568" s="12"/>
      <c r="O2568" s="12"/>
    </row>
    <row r="2569" spans="1:15" x14ac:dyDescent="0.3">
      <c r="A2569" s="11" t="str">
        <f t="shared" si="41"/>
        <v>DISTRIBUCION VOLUMEN X CRITERIO (kg ó litros)Con alcohol&gt;500MIL</v>
      </c>
      <c r="B2569" s="11" t="s">
        <v>50</v>
      </c>
      <c r="C2569" s="11" t="s">
        <v>95</v>
      </c>
      <c r="D2569" s="11" t="s">
        <v>158</v>
      </c>
      <c r="E2569" s="12">
        <v>20.703838153685801</v>
      </c>
      <c r="F2569" s="12">
        <v>20.343621831681599</v>
      </c>
      <c r="G2569" s="12">
        <v>22.967068770314398</v>
      </c>
      <c r="H2569" s="12">
        <v>21.0659251656392</v>
      </c>
      <c r="I2569" s="12">
        <v>19.5337778766716</v>
      </c>
      <c r="J2569" s="12">
        <v>19.481022311150198</v>
      </c>
      <c r="K2569" s="12">
        <v>18.646476971715899</v>
      </c>
      <c r="L2569" s="12">
        <v>19.967302211465402</v>
      </c>
      <c r="M2569" s="12">
        <v>19.699224306535999</v>
      </c>
      <c r="N2569" s="12"/>
      <c r="O2569" s="12"/>
    </row>
    <row r="2570" spans="1:15" x14ac:dyDescent="0.3">
      <c r="A2570" s="11" t="str">
        <f t="shared" si="41"/>
        <v>DISTRIBUCION VOLUMEN X CRITERIO (kg ó litros)Con alcoholDE 15 A 19 AÑOS</v>
      </c>
      <c r="B2570" s="11" t="s">
        <v>50</v>
      </c>
      <c r="C2570" s="11" t="s">
        <v>95</v>
      </c>
      <c r="D2570" s="11" t="s">
        <v>159</v>
      </c>
      <c r="E2570" s="12">
        <v>0.37707963771757902</v>
      </c>
      <c r="F2570" s="12">
        <v>0.302741744936813</v>
      </c>
      <c r="G2570" s="12">
        <v>8.2349385505146505E-2</v>
      </c>
      <c r="H2570" s="12">
        <v>0.14827778930212901</v>
      </c>
      <c r="I2570" s="12">
        <v>0.50061856859229603</v>
      </c>
      <c r="J2570" s="12">
        <v>0.71014346649011395</v>
      </c>
      <c r="K2570" s="12">
        <v>0.33193397134689501</v>
      </c>
      <c r="L2570" s="12">
        <v>0.194359465820829</v>
      </c>
      <c r="M2570" s="12">
        <v>0.36937029524643999</v>
      </c>
      <c r="N2570" s="12"/>
      <c r="O2570" s="12"/>
    </row>
    <row r="2571" spans="1:15" x14ac:dyDescent="0.3">
      <c r="A2571" s="11" t="str">
        <f t="shared" si="41"/>
        <v>DISTRIBUCION VOLUMEN X CRITERIO (kg ó litros)Con alcoholDE 20 A 24 AÑOS</v>
      </c>
      <c r="B2571" s="11" t="s">
        <v>50</v>
      </c>
      <c r="C2571" s="11" t="s">
        <v>95</v>
      </c>
      <c r="D2571" s="11" t="s">
        <v>160</v>
      </c>
      <c r="E2571" s="12">
        <v>1.3845532982947799</v>
      </c>
      <c r="F2571" s="12">
        <v>1.3137907914900799</v>
      </c>
      <c r="G2571" s="12">
        <v>1.2197619891456899</v>
      </c>
      <c r="H2571" s="12">
        <v>1.3708143969619</v>
      </c>
      <c r="I2571" s="12">
        <v>1.3006423637043201</v>
      </c>
      <c r="J2571" s="12">
        <v>1.34040100897672</v>
      </c>
      <c r="K2571" s="12">
        <v>1.60130797661452</v>
      </c>
      <c r="L2571" s="12">
        <v>1.3793466643868</v>
      </c>
      <c r="M2571" s="12">
        <v>2.0629109972614099</v>
      </c>
      <c r="N2571" s="12"/>
      <c r="O2571" s="12"/>
    </row>
    <row r="2572" spans="1:15" x14ac:dyDescent="0.3">
      <c r="A2572" s="11" t="str">
        <f t="shared" si="41"/>
        <v>DISTRIBUCION VOLUMEN X CRITERIO (kg ó litros)Con alcoholDE 25 A 34 AÑOS</v>
      </c>
      <c r="B2572" s="11" t="s">
        <v>50</v>
      </c>
      <c r="C2572" s="11" t="s">
        <v>95</v>
      </c>
      <c r="D2572" s="11" t="s">
        <v>161</v>
      </c>
      <c r="E2572" s="12">
        <v>6.3540858480616702</v>
      </c>
      <c r="F2572" s="12">
        <v>7.2328823119618297</v>
      </c>
      <c r="G2572" s="12">
        <v>6.7757010622135896</v>
      </c>
      <c r="H2572" s="12">
        <v>6.32246453573193</v>
      </c>
      <c r="I2572" s="12">
        <v>5.9017183273237297</v>
      </c>
      <c r="J2572" s="12">
        <v>6.7755773656523504</v>
      </c>
      <c r="K2572" s="12">
        <v>5.5040160249716203</v>
      </c>
      <c r="L2572" s="12">
        <v>5.0965188024714596</v>
      </c>
      <c r="M2572" s="12">
        <v>4.9831503059408497</v>
      </c>
      <c r="N2572" s="12"/>
      <c r="O2572" s="12"/>
    </row>
    <row r="2573" spans="1:15" x14ac:dyDescent="0.3">
      <c r="A2573" s="11" t="str">
        <f t="shared" si="41"/>
        <v>DISTRIBUCION VOLUMEN X CRITERIO (kg ó litros)Con alcoholDE 35 A 49 AÑOS</v>
      </c>
      <c r="B2573" s="11" t="s">
        <v>50</v>
      </c>
      <c r="C2573" s="11" t="s">
        <v>95</v>
      </c>
      <c r="D2573" s="11" t="s">
        <v>162</v>
      </c>
      <c r="E2573" s="12">
        <v>21.523131867610999</v>
      </c>
      <c r="F2573" s="12">
        <v>22.159258899713102</v>
      </c>
      <c r="G2573" s="12">
        <v>20.853023308874601</v>
      </c>
      <c r="H2573" s="12">
        <v>21.229980601352299</v>
      </c>
      <c r="I2573" s="12">
        <v>19.863357207064499</v>
      </c>
      <c r="J2573" s="12">
        <v>20.6825086065916</v>
      </c>
      <c r="K2573" s="12">
        <v>20.480301244665</v>
      </c>
      <c r="L2573" s="12">
        <v>20.742670189334302</v>
      </c>
      <c r="M2573" s="12">
        <v>19.136601867489201</v>
      </c>
      <c r="N2573" s="12"/>
      <c r="O2573" s="12"/>
    </row>
    <row r="2574" spans="1:15" x14ac:dyDescent="0.3">
      <c r="A2574" s="11" t="str">
        <f t="shared" si="41"/>
        <v>DISTRIBUCION VOLUMEN X CRITERIO (kg ó litros)Con alcoholDE 50 A 59 AÑOS</v>
      </c>
      <c r="B2574" s="11" t="s">
        <v>50</v>
      </c>
      <c r="C2574" s="11" t="s">
        <v>95</v>
      </c>
      <c r="D2574" s="11" t="s">
        <v>163</v>
      </c>
      <c r="E2574" s="12">
        <v>26.4793641389792</v>
      </c>
      <c r="F2574" s="12">
        <v>25.513534998166602</v>
      </c>
      <c r="G2574" s="12">
        <v>25.571025017356199</v>
      </c>
      <c r="H2574" s="12">
        <v>25.415769695253001</v>
      </c>
      <c r="I2574" s="12">
        <v>26.931754027372101</v>
      </c>
      <c r="J2574" s="12">
        <v>26.946272470955201</v>
      </c>
      <c r="K2574" s="12">
        <v>27.386908388033099</v>
      </c>
      <c r="L2574" s="12">
        <v>26.880881257519501</v>
      </c>
      <c r="M2574" s="12">
        <v>26.4765094956506</v>
      </c>
      <c r="N2574" s="12"/>
      <c r="O2574" s="12"/>
    </row>
    <row r="2575" spans="1:15" x14ac:dyDescent="0.3">
      <c r="A2575" s="11" t="str">
        <f t="shared" si="41"/>
        <v>DISTRIBUCION VOLUMEN X CRITERIO (kg ó litros)Con alcoholDE 60 A 75 AÑOS</v>
      </c>
      <c r="B2575" s="11" t="s">
        <v>50</v>
      </c>
      <c r="C2575" s="11" t="s">
        <v>95</v>
      </c>
      <c r="D2575" s="11" t="s">
        <v>164</v>
      </c>
      <c r="E2575" s="12">
        <v>43.881808471660797</v>
      </c>
      <c r="F2575" s="12">
        <v>43.477794909812602</v>
      </c>
      <c r="G2575" s="12">
        <v>45.498136543453803</v>
      </c>
      <c r="H2575" s="12">
        <v>45.512700221854502</v>
      </c>
      <c r="I2575" s="12">
        <v>45.501912767897302</v>
      </c>
      <c r="J2575" s="12">
        <v>43.545098164757597</v>
      </c>
      <c r="K2575" s="12">
        <v>44.695539812181998</v>
      </c>
      <c r="L2575" s="12">
        <v>45.706231553127097</v>
      </c>
      <c r="M2575" s="12">
        <v>46.971463631922603</v>
      </c>
      <c r="N2575" s="12"/>
      <c r="O2575" s="12"/>
    </row>
    <row r="2576" spans="1:15" x14ac:dyDescent="0.3">
      <c r="A2576" s="11" t="str">
        <f t="shared" si="41"/>
        <v>DISTRIBUCION VOLUMEN X CRITERIO (kg ó litros)Con alcoholNIVEL ALTO</v>
      </c>
      <c r="B2576" s="11" t="s">
        <v>50</v>
      </c>
      <c r="C2576" s="11" t="s">
        <v>95</v>
      </c>
      <c r="D2576" s="11" t="s">
        <v>165</v>
      </c>
      <c r="E2576" s="12">
        <v>25.756244622783498</v>
      </c>
      <c r="F2576" s="12">
        <v>25.5287124969853</v>
      </c>
      <c r="G2576" s="12">
        <v>24.5361109853038</v>
      </c>
      <c r="H2576" s="12">
        <v>25.766065307515799</v>
      </c>
      <c r="I2576" s="12">
        <v>24.6231238462683</v>
      </c>
      <c r="J2576" s="12">
        <v>23.284539118083501</v>
      </c>
      <c r="K2576" s="12">
        <v>22.301486208506098</v>
      </c>
      <c r="L2576" s="12">
        <v>19.515674182895498</v>
      </c>
      <c r="M2576" s="12">
        <v>22.338442816376499</v>
      </c>
      <c r="N2576" s="12"/>
      <c r="O2576" s="12"/>
    </row>
    <row r="2577" spans="1:15" x14ac:dyDescent="0.3">
      <c r="A2577" s="11" t="str">
        <f t="shared" si="41"/>
        <v>DISTRIBUCION VOLUMEN X CRITERIO (kg ó litros)Con alcoholNIVEL MEDIO ALTO</v>
      </c>
      <c r="B2577" s="11" t="s">
        <v>50</v>
      </c>
      <c r="C2577" s="11" t="s">
        <v>95</v>
      </c>
      <c r="D2577" s="11" t="s">
        <v>166</v>
      </c>
      <c r="E2577" s="12">
        <v>13.8917847072968</v>
      </c>
      <c r="F2577" s="12">
        <v>13.6408562647101</v>
      </c>
      <c r="G2577" s="12">
        <v>13.4810453236162</v>
      </c>
      <c r="H2577" s="12">
        <v>12.1558375066517</v>
      </c>
      <c r="I2577" s="12">
        <v>12.960285350932301</v>
      </c>
      <c r="J2577" s="12">
        <v>13.2184560906213</v>
      </c>
      <c r="K2577" s="12">
        <v>13.8335941438785</v>
      </c>
      <c r="L2577" s="12">
        <v>14.074991390093</v>
      </c>
      <c r="M2577" s="12">
        <v>12.4304218891555</v>
      </c>
      <c r="N2577" s="12"/>
      <c r="O2577" s="12"/>
    </row>
    <row r="2578" spans="1:15" x14ac:dyDescent="0.3">
      <c r="A2578" s="11" t="str">
        <f t="shared" si="41"/>
        <v>DISTRIBUCION VOLUMEN X CRITERIO (kg ó litros)Con alcoholNIVEL MEDIO</v>
      </c>
      <c r="B2578" s="11" t="s">
        <v>50</v>
      </c>
      <c r="C2578" s="11" t="s">
        <v>95</v>
      </c>
      <c r="D2578" s="11" t="s">
        <v>167</v>
      </c>
      <c r="E2578" s="12">
        <v>25.102848418700098</v>
      </c>
      <c r="F2578" s="12">
        <v>23.362616354546699</v>
      </c>
      <c r="G2578" s="12">
        <v>23.1517389349704</v>
      </c>
      <c r="H2578" s="12">
        <v>23.165459584596299</v>
      </c>
      <c r="I2578" s="12">
        <v>24.534702127832698</v>
      </c>
      <c r="J2578" s="12">
        <v>23.195264434678599</v>
      </c>
      <c r="K2578" s="12">
        <v>23.540258268837999</v>
      </c>
      <c r="L2578" s="12">
        <v>24.313857527333202</v>
      </c>
      <c r="M2578" s="12">
        <v>25.940238153914201</v>
      </c>
      <c r="N2578" s="12"/>
      <c r="O2578" s="12"/>
    </row>
    <row r="2579" spans="1:15" x14ac:dyDescent="0.3">
      <c r="A2579" s="11" t="str">
        <f t="shared" si="41"/>
        <v>DISTRIBUCION VOLUMEN X CRITERIO (kg ó litros)Con alcoholNIVEL MEDIO BAJO</v>
      </c>
      <c r="B2579" s="11" t="s">
        <v>50</v>
      </c>
      <c r="C2579" s="11" t="s">
        <v>95</v>
      </c>
      <c r="D2579" s="11" t="s">
        <v>168</v>
      </c>
      <c r="E2579" s="12">
        <v>15.2640026938428</v>
      </c>
      <c r="F2579" s="12">
        <v>17.146768542442398</v>
      </c>
      <c r="G2579" s="12">
        <v>16.749596178389201</v>
      </c>
      <c r="H2579" s="12">
        <v>16.306864954586</v>
      </c>
      <c r="I2579" s="12">
        <v>16.578896493114001</v>
      </c>
      <c r="J2579" s="12">
        <v>19.037992466918901</v>
      </c>
      <c r="K2579" s="12">
        <v>20.5925779760884</v>
      </c>
      <c r="L2579" s="12">
        <v>20.675839963283199</v>
      </c>
      <c r="M2579" s="12">
        <v>17.8820993979928</v>
      </c>
      <c r="N2579" s="12"/>
      <c r="O2579" s="12"/>
    </row>
    <row r="2580" spans="1:15" x14ac:dyDescent="0.3">
      <c r="A2580" s="11" t="str">
        <f t="shared" si="41"/>
        <v>DISTRIBUCION VOLUMEN X CRITERIO (kg ó litros)Con alcoholNIVEL BAJO</v>
      </c>
      <c r="B2580" s="11" t="s">
        <v>50</v>
      </c>
      <c r="C2580" s="11" t="s">
        <v>95</v>
      </c>
      <c r="D2580" s="11" t="s">
        <v>169</v>
      </c>
      <c r="E2580" s="12">
        <v>19.9851419564169</v>
      </c>
      <c r="F2580" s="12">
        <v>20.321047870921198</v>
      </c>
      <c r="G2580" s="12">
        <v>22.081511455511301</v>
      </c>
      <c r="H2580" s="12">
        <v>22.605779690221901</v>
      </c>
      <c r="I2580" s="12">
        <v>21.302999535611399</v>
      </c>
      <c r="J2580" s="12">
        <v>21.263755353299601</v>
      </c>
      <c r="K2580" s="12">
        <v>19.7320860645758</v>
      </c>
      <c r="L2580" s="12">
        <v>21.419641865826598</v>
      </c>
      <c r="M2580" s="12">
        <v>21.408801758665899</v>
      </c>
      <c r="N2580" s="12"/>
      <c r="O2580" s="12"/>
    </row>
    <row r="2581" spans="1:15" x14ac:dyDescent="0.3">
      <c r="A2581" s="11" t="str">
        <f t="shared" si="41"/>
        <v>DISTRIBUCION VOLUMEN X CRITERIO (kg ó litros)Con alcoholHOMBRE</v>
      </c>
      <c r="B2581" s="11" t="s">
        <v>50</v>
      </c>
      <c r="C2581" s="11" t="s">
        <v>95</v>
      </c>
      <c r="D2581" s="11" t="s">
        <v>170</v>
      </c>
      <c r="E2581" s="12">
        <v>63.174845759365802</v>
      </c>
      <c r="F2581" s="12">
        <v>65.570459701473695</v>
      </c>
      <c r="G2581" s="12">
        <v>66.035588687981004</v>
      </c>
      <c r="H2581" s="12">
        <v>63.236605652665901</v>
      </c>
      <c r="I2581" s="12">
        <v>63.946053613707001</v>
      </c>
      <c r="J2581" s="12">
        <v>65.748674267288607</v>
      </c>
      <c r="K2581" s="12">
        <v>65.785487196310399</v>
      </c>
      <c r="L2581" s="12">
        <v>65.661615287077197</v>
      </c>
      <c r="M2581" s="12">
        <v>63.739765153016599</v>
      </c>
      <c r="N2581" s="12"/>
      <c r="O2581" s="12"/>
    </row>
    <row r="2582" spans="1:15" x14ac:dyDescent="0.3">
      <c r="A2582" s="11" t="str">
        <f t="shared" si="41"/>
        <v>DISTRIBUCION VOLUMEN X CRITERIO (kg ó litros)Con alcoholMUJER</v>
      </c>
      <c r="B2582" s="11" t="s">
        <v>50</v>
      </c>
      <c r="C2582" s="11" t="s">
        <v>95</v>
      </c>
      <c r="D2582" s="11" t="s">
        <v>171</v>
      </c>
      <c r="E2582" s="12">
        <v>36.825169820229299</v>
      </c>
      <c r="F2582" s="12">
        <v>34.429535933245198</v>
      </c>
      <c r="G2582" s="12">
        <v>33.964411790464602</v>
      </c>
      <c r="H2582" s="12">
        <v>36.7634013855739</v>
      </c>
      <c r="I2582" s="12">
        <v>36.0539442027099</v>
      </c>
      <c r="J2582" s="12">
        <v>34.251330902205197</v>
      </c>
      <c r="K2582" s="12">
        <v>34.214522856256004</v>
      </c>
      <c r="L2582" s="12">
        <v>34.338385990312197</v>
      </c>
      <c r="M2582" s="12">
        <v>36.260233403800001</v>
      </c>
      <c r="N2582" s="12"/>
      <c r="O2582" s="12"/>
    </row>
    <row r="2583" spans="1:15" x14ac:dyDescent="0.3">
      <c r="A2583" s="11" t="str">
        <f t="shared" si="41"/>
        <v>DISTRIBUCION VOLUMEN X CRITERIO (kg ó litros)Sin alcoholT.ESPAÑA</v>
      </c>
      <c r="B2583" s="11" t="s">
        <v>50</v>
      </c>
      <c r="C2583" s="11" t="s">
        <v>96</v>
      </c>
      <c r="D2583" s="11" t="s">
        <v>142</v>
      </c>
      <c r="E2583" s="12">
        <v>100</v>
      </c>
      <c r="F2583" s="12">
        <v>100</v>
      </c>
      <c r="G2583" s="12">
        <v>100</v>
      </c>
      <c r="H2583" s="12">
        <v>100</v>
      </c>
      <c r="I2583" s="12">
        <v>100</v>
      </c>
      <c r="J2583" s="12">
        <v>100</v>
      </c>
      <c r="K2583" s="12">
        <v>100</v>
      </c>
      <c r="L2583" s="12">
        <v>100</v>
      </c>
      <c r="M2583" s="12">
        <v>100</v>
      </c>
      <c r="N2583" s="12"/>
      <c r="O2583" s="12"/>
    </row>
    <row r="2584" spans="1:15" x14ac:dyDescent="0.3">
      <c r="A2584" s="11" t="str">
        <f t="shared" si="41"/>
        <v>DISTRIBUCION VOLUMEN X CRITERIO (kg ó litros)Sin alcoholBCN AM</v>
      </c>
      <c r="B2584" s="11" t="s">
        <v>50</v>
      </c>
      <c r="C2584" s="11" t="s">
        <v>96</v>
      </c>
      <c r="D2584" s="11" t="s">
        <v>143</v>
      </c>
      <c r="E2584" s="12">
        <v>5.5865069553307301</v>
      </c>
      <c r="F2584" s="12">
        <v>4.6500570886433801</v>
      </c>
      <c r="G2584" s="12">
        <v>5.9783994538540703</v>
      </c>
      <c r="H2584" s="12">
        <v>5.17881464990481</v>
      </c>
      <c r="I2584" s="12">
        <v>5.4460316466759799</v>
      </c>
      <c r="J2584" s="12">
        <v>3.67166187656826</v>
      </c>
      <c r="K2584" s="12">
        <v>4.1450510789574899</v>
      </c>
      <c r="L2584" s="12">
        <v>6.4822639626118299</v>
      </c>
      <c r="M2584" s="12">
        <v>6.4702197785959799</v>
      </c>
      <c r="N2584" s="12"/>
      <c r="O2584" s="12"/>
    </row>
    <row r="2585" spans="1:15" x14ac:dyDescent="0.3">
      <c r="A2585" s="11" t="str">
        <f t="shared" si="41"/>
        <v>DISTRIBUCION VOLUMEN X CRITERIO (kg ó litros)Sin alcoholREST.CAT ARAGON</v>
      </c>
      <c r="B2585" s="11" t="s">
        <v>50</v>
      </c>
      <c r="C2585" s="11" t="s">
        <v>96</v>
      </c>
      <c r="D2585" s="11" t="s">
        <v>144</v>
      </c>
      <c r="E2585" s="12">
        <v>11.7259172600554</v>
      </c>
      <c r="F2585" s="12">
        <v>10.020815005102</v>
      </c>
      <c r="G2585" s="12">
        <v>9.4802557613085803</v>
      </c>
      <c r="H2585" s="12">
        <v>9.8048104087433696</v>
      </c>
      <c r="I2585" s="12">
        <v>11.3592614166886</v>
      </c>
      <c r="J2585" s="12">
        <v>10.890712692231601</v>
      </c>
      <c r="K2585" s="12">
        <v>10.210037457018901</v>
      </c>
      <c r="L2585" s="12">
        <v>11.442639059348799</v>
      </c>
      <c r="M2585" s="12">
        <v>12.0552674302764</v>
      </c>
      <c r="N2585" s="12"/>
      <c r="O2585" s="12"/>
    </row>
    <row r="2586" spans="1:15" x14ac:dyDescent="0.3">
      <c r="A2586" s="11" t="str">
        <f t="shared" si="41"/>
        <v>DISTRIBUCION VOLUMEN X CRITERIO (kg ó litros)Sin alcoholLEVANTE</v>
      </c>
      <c r="B2586" s="11" t="s">
        <v>50</v>
      </c>
      <c r="C2586" s="11" t="s">
        <v>96</v>
      </c>
      <c r="D2586" s="11" t="s">
        <v>145</v>
      </c>
      <c r="E2586" s="12">
        <v>11.306369902615501</v>
      </c>
      <c r="F2586" s="12">
        <v>12.076412387180801</v>
      </c>
      <c r="G2586" s="12">
        <v>8.77453437344432</v>
      </c>
      <c r="H2586" s="12">
        <v>8.6667279864117006</v>
      </c>
      <c r="I2586" s="12">
        <v>9.6995729176107393</v>
      </c>
      <c r="J2586" s="12">
        <v>12.1344675779323</v>
      </c>
      <c r="K2586" s="12">
        <v>12.586250568867399</v>
      </c>
      <c r="L2586" s="12">
        <v>12.68638812543</v>
      </c>
      <c r="M2586" s="12">
        <v>10.715262340111201</v>
      </c>
      <c r="N2586" s="12"/>
      <c r="O2586" s="12"/>
    </row>
    <row r="2587" spans="1:15" x14ac:dyDescent="0.3">
      <c r="A2587" s="11" t="str">
        <f t="shared" si="41"/>
        <v>DISTRIBUCION VOLUMEN X CRITERIO (kg ó litros)Sin alcoholANDALUCIA</v>
      </c>
      <c r="B2587" s="11" t="s">
        <v>50</v>
      </c>
      <c r="C2587" s="11" t="s">
        <v>96</v>
      </c>
      <c r="D2587" s="11" t="s">
        <v>146</v>
      </c>
      <c r="E2587" s="12">
        <v>25.412614128564201</v>
      </c>
      <c r="F2587" s="12">
        <v>27.793798813974401</v>
      </c>
      <c r="G2587" s="12">
        <v>31.798024450207901</v>
      </c>
      <c r="H2587" s="12">
        <v>31.588528203925701</v>
      </c>
      <c r="I2587" s="12">
        <v>29.167096513178301</v>
      </c>
      <c r="J2587" s="12">
        <v>28.8714630637818</v>
      </c>
      <c r="K2587" s="12">
        <v>31.087893759235499</v>
      </c>
      <c r="L2587" s="12">
        <v>25.1492932045781</v>
      </c>
      <c r="M2587" s="12">
        <v>25.286850978981299</v>
      </c>
      <c r="N2587" s="12"/>
      <c r="O2587" s="12"/>
    </row>
    <row r="2588" spans="1:15" x14ac:dyDescent="0.3">
      <c r="A2588" s="11" t="str">
        <f t="shared" si="41"/>
        <v>DISTRIBUCION VOLUMEN X CRITERIO (kg ó litros)Sin alcoholMDD AM</v>
      </c>
      <c r="B2588" s="11" t="s">
        <v>50</v>
      </c>
      <c r="C2588" s="11" t="s">
        <v>96</v>
      </c>
      <c r="D2588" s="11" t="s">
        <v>147</v>
      </c>
      <c r="E2588" s="12">
        <v>18.200796373819699</v>
      </c>
      <c r="F2588" s="12">
        <v>18.7685428601336</v>
      </c>
      <c r="G2588" s="12">
        <v>17.367008323347701</v>
      </c>
      <c r="H2588" s="12">
        <v>18.2364515681261</v>
      </c>
      <c r="I2588" s="12">
        <v>15.9111796934467</v>
      </c>
      <c r="J2588" s="12">
        <v>15.1615652093534</v>
      </c>
      <c r="K2588" s="12">
        <v>16.174747573123199</v>
      </c>
      <c r="L2588" s="12">
        <v>17.555903076743299</v>
      </c>
      <c r="M2588" s="12">
        <v>13.523743320705499</v>
      </c>
      <c r="N2588" s="12"/>
      <c r="O2588" s="12"/>
    </row>
    <row r="2589" spans="1:15" x14ac:dyDescent="0.3">
      <c r="A2589" s="11" t="str">
        <f t="shared" si="41"/>
        <v>DISTRIBUCION VOLUMEN X CRITERIO (kg ó litros)Sin alcoholRTO CENTRO</v>
      </c>
      <c r="B2589" s="11" t="s">
        <v>50</v>
      </c>
      <c r="C2589" s="11" t="s">
        <v>96</v>
      </c>
      <c r="D2589" s="11" t="s">
        <v>148</v>
      </c>
      <c r="E2589" s="12">
        <v>12.1140003835595</v>
      </c>
      <c r="F2589" s="12">
        <v>9.6571502573493202</v>
      </c>
      <c r="G2589" s="12">
        <v>10.8366257580554</v>
      </c>
      <c r="H2589" s="12">
        <v>9.3551332537438601</v>
      </c>
      <c r="I2589" s="12">
        <v>10.6708228504356</v>
      </c>
      <c r="J2589" s="12">
        <v>9.5076105587246307</v>
      </c>
      <c r="K2589" s="12">
        <v>6.9851021570354597</v>
      </c>
      <c r="L2589" s="12">
        <v>7.6848087236895299</v>
      </c>
      <c r="M2589" s="12">
        <v>8.5802250690206598</v>
      </c>
      <c r="N2589" s="12"/>
      <c r="O2589" s="12"/>
    </row>
    <row r="2590" spans="1:15" x14ac:dyDescent="0.3">
      <c r="A2590" s="11" t="str">
        <f t="shared" si="41"/>
        <v>DISTRIBUCION VOLUMEN X CRITERIO (kg ó litros)Sin alcoholNORTE-CENTRO</v>
      </c>
      <c r="B2590" s="11" t="s">
        <v>50</v>
      </c>
      <c r="C2590" s="11" t="s">
        <v>96</v>
      </c>
      <c r="D2590" s="11" t="s">
        <v>149</v>
      </c>
      <c r="E2590" s="12">
        <v>6.8144405240570496</v>
      </c>
      <c r="F2590" s="12">
        <v>7.9010603156366601</v>
      </c>
      <c r="G2590" s="12">
        <v>8.0759355505841501</v>
      </c>
      <c r="H2590" s="12">
        <v>8.8499506136089501</v>
      </c>
      <c r="I2590" s="12">
        <v>9.0752427512464404</v>
      </c>
      <c r="J2590" s="12">
        <v>12.4429434629466</v>
      </c>
      <c r="K2590" s="12">
        <v>11.721067450932299</v>
      </c>
      <c r="L2590" s="12">
        <v>11.2652426475283</v>
      </c>
      <c r="M2590" s="12">
        <v>15.528043248203501</v>
      </c>
      <c r="N2590" s="12"/>
      <c r="O2590" s="12"/>
    </row>
    <row r="2591" spans="1:15" x14ac:dyDescent="0.3">
      <c r="A2591" s="11" t="str">
        <f t="shared" si="41"/>
        <v>DISTRIBUCION VOLUMEN X CRITERIO (kg ó litros)Sin alcoholNOROESTE</v>
      </c>
      <c r="B2591" s="11" t="s">
        <v>50</v>
      </c>
      <c r="C2591" s="11" t="s">
        <v>96</v>
      </c>
      <c r="D2591" s="11" t="s">
        <v>150</v>
      </c>
      <c r="E2591" s="12">
        <v>8.8393571474364201</v>
      </c>
      <c r="F2591" s="12">
        <v>9.1321677089068505</v>
      </c>
      <c r="G2591" s="12">
        <v>7.6892118847514404</v>
      </c>
      <c r="H2591" s="12">
        <v>8.3195777377371698</v>
      </c>
      <c r="I2591" s="12">
        <v>8.6707974345476195</v>
      </c>
      <c r="J2591" s="12">
        <v>7.3195753275401101</v>
      </c>
      <c r="K2591" s="12">
        <v>7.0898419369139098</v>
      </c>
      <c r="L2591" s="12">
        <v>7.7334557588828003</v>
      </c>
      <c r="M2591" s="12">
        <v>7.8403953186234103</v>
      </c>
      <c r="N2591" s="12"/>
      <c r="O2591" s="12"/>
    </row>
    <row r="2592" spans="1:15" x14ac:dyDescent="0.3">
      <c r="A2592" s="11" t="str">
        <f t="shared" si="41"/>
        <v>DISTRIBUCION VOLUMEN X CRITERIO (kg ó litros)Sin alcohol&lt;2MIL</v>
      </c>
      <c r="B2592" s="11" t="s">
        <v>50</v>
      </c>
      <c r="C2592" s="11" t="s">
        <v>96</v>
      </c>
      <c r="D2592" s="11" t="s">
        <v>151</v>
      </c>
      <c r="E2592" s="12">
        <v>4.6510226914514599</v>
      </c>
      <c r="F2592" s="12">
        <v>4.1504656444015504</v>
      </c>
      <c r="G2592" s="12">
        <v>3.8904779589154899</v>
      </c>
      <c r="H2592" s="12">
        <v>4.0439971368577803</v>
      </c>
      <c r="I2592" s="12">
        <v>5.6104248556039797</v>
      </c>
      <c r="J2592" s="12">
        <v>5.6038173746104301</v>
      </c>
      <c r="K2592" s="12">
        <v>8.5679395648398309</v>
      </c>
      <c r="L2592" s="12">
        <v>3.9730351039251799</v>
      </c>
      <c r="M2592" s="12">
        <v>5.44884556800426</v>
      </c>
      <c r="N2592" s="12"/>
      <c r="O2592" s="12"/>
    </row>
    <row r="2593" spans="1:15" x14ac:dyDescent="0.3">
      <c r="A2593" s="11" t="str">
        <f t="shared" si="41"/>
        <v>DISTRIBUCION VOLUMEN X CRITERIO (kg ó litros)Sin alcohol2-5MIL</v>
      </c>
      <c r="B2593" s="11" t="s">
        <v>50</v>
      </c>
      <c r="C2593" s="11" t="s">
        <v>96</v>
      </c>
      <c r="D2593" s="11" t="s">
        <v>152</v>
      </c>
      <c r="E2593" s="12">
        <v>4.1725016476092298</v>
      </c>
      <c r="F2593" s="12">
        <v>3.8281106109450298</v>
      </c>
      <c r="G2593" s="12">
        <v>3.5637671511064002</v>
      </c>
      <c r="H2593" s="12">
        <v>3.0864207822062899</v>
      </c>
      <c r="I2593" s="12">
        <v>4.3225730096594601</v>
      </c>
      <c r="J2593" s="12">
        <v>4.1158731060357798</v>
      </c>
      <c r="K2593" s="12">
        <v>5.33406151410124</v>
      </c>
      <c r="L2593" s="12">
        <v>4.6432277954351697</v>
      </c>
      <c r="M2593" s="12">
        <v>4.76354524398148</v>
      </c>
      <c r="N2593" s="12"/>
      <c r="O2593" s="12"/>
    </row>
    <row r="2594" spans="1:15" x14ac:dyDescent="0.3">
      <c r="A2594" s="11" t="str">
        <f t="shared" si="41"/>
        <v>DISTRIBUCION VOLUMEN X CRITERIO (kg ó litros)Sin alcohol5-10MIL</v>
      </c>
      <c r="B2594" s="11" t="s">
        <v>50</v>
      </c>
      <c r="C2594" s="11" t="s">
        <v>96</v>
      </c>
      <c r="D2594" s="11" t="s">
        <v>153</v>
      </c>
      <c r="E2594" s="12">
        <v>5.9941830011202404</v>
      </c>
      <c r="F2594" s="12">
        <v>6.87550261559955</v>
      </c>
      <c r="G2594" s="12">
        <v>7.4342981163352002</v>
      </c>
      <c r="H2594" s="12">
        <v>6.8066614195049402</v>
      </c>
      <c r="I2594" s="12">
        <v>6.9029094447723098</v>
      </c>
      <c r="J2594" s="12">
        <v>5.4717485046994501</v>
      </c>
      <c r="K2594" s="12">
        <v>5.9802532020058798</v>
      </c>
      <c r="L2594" s="12">
        <v>7.4057587925507402</v>
      </c>
      <c r="M2594" s="12">
        <v>7.3656052291446397</v>
      </c>
      <c r="N2594" s="12"/>
      <c r="O2594" s="12"/>
    </row>
    <row r="2595" spans="1:15" x14ac:dyDescent="0.3">
      <c r="A2595" s="11" t="str">
        <f t="shared" si="41"/>
        <v>DISTRIBUCION VOLUMEN X CRITERIO (kg ó litros)Sin alcohol10-30MIL</v>
      </c>
      <c r="B2595" s="11" t="s">
        <v>50</v>
      </c>
      <c r="C2595" s="11" t="s">
        <v>96</v>
      </c>
      <c r="D2595" s="11" t="s">
        <v>154</v>
      </c>
      <c r="E2595" s="12">
        <v>15.395827821027201</v>
      </c>
      <c r="F2595" s="12">
        <v>18.6940947478484</v>
      </c>
      <c r="G2595" s="12">
        <v>18.1864226799633</v>
      </c>
      <c r="H2595" s="12">
        <v>17.4424060394355</v>
      </c>
      <c r="I2595" s="12">
        <v>17.680543978270901</v>
      </c>
      <c r="J2595" s="12">
        <v>19.559474073885799</v>
      </c>
      <c r="K2595" s="12">
        <v>17.773032444301201</v>
      </c>
      <c r="L2595" s="12">
        <v>17.6752060148835</v>
      </c>
      <c r="M2595" s="12">
        <v>20.921140728689402</v>
      </c>
      <c r="N2595" s="12"/>
      <c r="O2595" s="12"/>
    </row>
    <row r="2596" spans="1:15" x14ac:dyDescent="0.3">
      <c r="A2596" s="11" t="str">
        <f t="shared" si="41"/>
        <v>DISTRIBUCION VOLUMEN X CRITERIO (kg ó litros)Sin alcohol30-100MIL</v>
      </c>
      <c r="B2596" s="11" t="s">
        <v>50</v>
      </c>
      <c r="C2596" s="11" t="s">
        <v>96</v>
      </c>
      <c r="D2596" s="11" t="s">
        <v>155</v>
      </c>
      <c r="E2596" s="12">
        <v>22.589088896229899</v>
      </c>
      <c r="F2596" s="12">
        <v>22.032399533586499</v>
      </c>
      <c r="G2596" s="12">
        <v>20.813638331381</v>
      </c>
      <c r="H2596" s="12">
        <v>20.733339202256001</v>
      </c>
      <c r="I2596" s="12">
        <v>20.810165464155901</v>
      </c>
      <c r="J2596" s="12">
        <v>20.147216330644</v>
      </c>
      <c r="K2596" s="12">
        <v>20.264279325974499</v>
      </c>
      <c r="L2596" s="12">
        <v>25.373261777998401</v>
      </c>
      <c r="M2596" s="12">
        <v>22.3237990306075</v>
      </c>
      <c r="N2596" s="12"/>
      <c r="O2596" s="12"/>
    </row>
    <row r="2597" spans="1:15" x14ac:dyDescent="0.3">
      <c r="A2597" s="11" t="str">
        <f t="shared" si="41"/>
        <v>DISTRIBUCION VOLUMEN X CRITERIO (kg ó litros)Sin alcohol100-200MIL</v>
      </c>
      <c r="B2597" s="11" t="s">
        <v>50</v>
      </c>
      <c r="C2597" s="11" t="s">
        <v>96</v>
      </c>
      <c r="D2597" s="11" t="s">
        <v>156</v>
      </c>
      <c r="E2597" s="12">
        <v>13.043710423439901</v>
      </c>
      <c r="F2597" s="12">
        <v>13.151643908311099</v>
      </c>
      <c r="G2597" s="12">
        <v>16.723911463133</v>
      </c>
      <c r="H2597" s="12">
        <v>17.392851902276099</v>
      </c>
      <c r="I2597" s="12">
        <v>16.4153855570435</v>
      </c>
      <c r="J2597" s="12">
        <v>15.837212817978299</v>
      </c>
      <c r="K2597" s="12">
        <v>15.511104430742</v>
      </c>
      <c r="L2597" s="12">
        <v>12.3313410904255</v>
      </c>
      <c r="M2597" s="12">
        <v>11.131033264074</v>
      </c>
      <c r="N2597" s="12"/>
      <c r="O2597" s="12"/>
    </row>
    <row r="2598" spans="1:15" x14ac:dyDescent="0.3">
      <c r="A2598" s="11" t="str">
        <f t="shared" si="41"/>
        <v>DISTRIBUCION VOLUMEN X CRITERIO (kg ó litros)Sin alcohol200-500MIL</v>
      </c>
      <c r="B2598" s="11" t="s">
        <v>50</v>
      </c>
      <c r="C2598" s="11" t="s">
        <v>96</v>
      </c>
      <c r="D2598" s="11" t="s">
        <v>157</v>
      </c>
      <c r="E2598" s="12">
        <v>15.685615425241</v>
      </c>
      <c r="F2598" s="12">
        <v>14.209801362209101</v>
      </c>
      <c r="G2598" s="12">
        <v>11.8412307152044</v>
      </c>
      <c r="H2598" s="12">
        <v>13.051241826843</v>
      </c>
      <c r="I2598" s="12">
        <v>14.5579027374605</v>
      </c>
      <c r="J2598" s="12">
        <v>13.1114254263848</v>
      </c>
      <c r="K2598" s="12">
        <v>11.352490778939901</v>
      </c>
      <c r="L2598" s="12">
        <v>10.5209906216311</v>
      </c>
      <c r="M2598" s="12">
        <v>13.3498721535092</v>
      </c>
      <c r="N2598" s="12"/>
      <c r="O2598" s="12"/>
    </row>
    <row r="2599" spans="1:15" x14ac:dyDescent="0.3">
      <c r="A2599" s="11" t="str">
        <f t="shared" si="41"/>
        <v>DISTRIBUCION VOLUMEN X CRITERIO (kg ó litros)Sin alcohol&gt;500MIL</v>
      </c>
      <c r="B2599" s="11" t="s">
        <v>50</v>
      </c>
      <c r="C2599" s="11" t="s">
        <v>96</v>
      </c>
      <c r="D2599" s="11" t="s">
        <v>158</v>
      </c>
      <c r="E2599" s="12">
        <v>18.468051130312301</v>
      </c>
      <c r="F2599" s="12">
        <v>17.057983242625799</v>
      </c>
      <c r="G2599" s="12">
        <v>17.5462531688033</v>
      </c>
      <c r="H2599" s="12">
        <v>17.443076470058301</v>
      </c>
      <c r="I2599" s="12">
        <v>13.7000952580284</v>
      </c>
      <c r="J2599" s="12">
        <v>16.153234064931802</v>
      </c>
      <c r="K2599" s="12">
        <v>15.216832367879899</v>
      </c>
      <c r="L2599" s="12">
        <v>18.077174898768099</v>
      </c>
      <c r="M2599" s="12">
        <v>14.696163244767</v>
      </c>
      <c r="N2599" s="12"/>
      <c r="O2599" s="12"/>
    </row>
    <row r="2600" spans="1:15" x14ac:dyDescent="0.3">
      <c r="A2600" s="11" t="str">
        <f t="shared" si="41"/>
        <v>DISTRIBUCION VOLUMEN X CRITERIO (kg ó litros)Sin alcoholDE 15 A 19 AÑOS</v>
      </c>
      <c r="B2600" s="11" t="s">
        <v>50</v>
      </c>
      <c r="C2600" s="11" t="s">
        <v>96</v>
      </c>
      <c r="D2600" s="11" t="s">
        <v>159</v>
      </c>
      <c r="E2600" s="12">
        <v>0.96444501398979698</v>
      </c>
      <c r="F2600" s="12" t="s">
        <v>134</v>
      </c>
      <c r="G2600" s="12">
        <v>0.21838151122596799</v>
      </c>
      <c r="H2600" s="12">
        <v>0.199954187002056</v>
      </c>
      <c r="I2600" s="12">
        <v>0.55433063711625696</v>
      </c>
      <c r="J2600" s="12" t="s">
        <v>134</v>
      </c>
      <c r="K2600" s="12" t="s">
        <v>134</v>
      </c>
      <c r="L2600" s="12">
        <v>0.42554661270523497</v>
      </c>
      <c r="M2600" s="12" t="s">
        <v>134</v>
      </c>
      <c r="N2600" s="12"/>
      <c r="O2600" s="12"/>
    </row>
    <row r="2601" spans="1:15" x14ac:dyDescent="0.3">
      <c r="A2601" s="11" t="str">
        <f t="shared" si="41"/>
        <v>DISTRIBUCION VOLUMEN X CRITERIO (kg ó litros)Sin alcoholDE 20 A 24 AÑOS</v>
      </c>
      <c r="B2601" s="11" t="s">
        <v>50</v>
      </c>
      <c r="C2601" s="11" t="s">
        <v>96</v>
      </c>
      <c r="D2601" s="11" t="s">
        <v>160</v>
      </c>
      <c r="E2601" s="12">
        <v>0.372309580147966</v>
      </c>
      <c r="F2601" s="12">
        <v>0.173267747821302</v>
      </c>
      <c r="G2601" s="12">
        <v>0.76174801377748402</v>
      </c>
      <c r="H2601" s="12">
        <v>1.01337042373071</v>
      </c>
      <c r="I2601" s="12">
        <v>0.435595269690569</v>
      </c>
      <c r="J2601" s="12">
        <v>0.70815600637285603</v>
      </c>
      <c r="K2601" s="12">
        <v>0.47748666617165503</v>
      </c>
      <c r="L2601" s="12">
        <v>1.2078242953517999</v>
      </c>
      <c r="M2601" s="12">
        <v>1.09050308109206</v>
      </c>
      <c r="N2601" s="12"/>
      <c r="O2601" s="12"/>
    </row>
    <row r="2602" spans="1:15" x14ac:dyDescent="0.3">
      <c r="A2602" s="11" t="str">
        <f t="shared" si="41"/>
        <v>DISTRIBUCION VOLUMEN X CRITERIO (kg ó litros)Sin alcoholDE 25 A 34 AÑOS</v>
      </c>
      <c r="B2602" s="11" t="s">
        <v>50</v>
      </c>
      <c r="C2602" s="11" t="s">
        <v>96</v>
      </c>
      <c r="D2602" s="11" t="s">
        <v>161</v>
      </c>
      <c r="E2602" s="12">
        <v>3.0156766204237702</v>
      </c>
      <c r="F2602" s="12">
        <v>3.2493349624499701</v>
      </c>
      <c r="G2602" s="12">
        <v>1.7957726123626301</v>
      </c>
      <c r="H2602" s="12">
        <v>1.9097500992818199</v>
      </c>
      <c r="I2602" s="12">
        <v>2.2125904009551198</v>
      </c>
      <c r="J2602" s="12">
        <v>1.8100462166884099</v>
      </c>
      <c r="K2602" s="12">
        <v>2.7726106831130499</v>
      </c>
      <c r="L2602" s="12">
        <v>2.8808612978703199</v>
      </c>
      <c r="M2602" s="12">
        <v>2.2183786091749198</v>
      </c>
      <c r="N2602" s="12"/>
      <c r="O2602" s="12"/>
    </row>
    <row r="2603" spans="1:15" x14ac:dyDescent="0.3">
      <c r="A2603" s="11" t="str">
        <f t="shared" si="41"/>
        <v>DISTRIBUCION VOLUMEN X CRITERIO (kg ó litros)Sin alcoholDE 35 A 49 AÑOS</v>
      </c>
      <c r="B2603" s="11" t="s">
        <v>50</v>
      </c>
      <c r="C2603" s="11" t="s">
        <v>96</v>
      </c>
      <c r="D2603" s="11" t="s">
        <v>162</v>
      </c>
      <c r="E2603" s="12">
        <v>15.1506264631336</v>
      </c>
      <c r="F2603" s="12">
        <v>14.7262320333448</v>
      </c>
      <c r="G2603" s="12">
        <v>13.268512110959</v>
      </c>
      <c r="H2603" s="12">
        <v>14.141765054347101</v>
      </c>
      <c r="I2603" s="12">
        <v>11.3667236785677</v>
      </c>
      <c r="J2603" s="12">
        <v>12.6031970508445</v>
      </c>
      <c r="K2603" s="12">
        <v>13.2228954807913</v>
      </c>
      <c r="L2603" s="12">
        <v>10.392660225775</v>
      </c>
      <c r="M2603" s="12">
        <v>12.8864075970131</v>
      </c>
      <c r="N2603" s="12"/>
      <c r="O2603" s="12"/>
    </row>
    <row r="2604" spans="1:15" x14ac:dyDescent="0.3">
      <c r="A2604" s="11" t="str">
        <f t="shared" si="41"/>
        <v>DISTRIBUCION VOLUMEN X CRITERIO (kg ó litros)Sin alcoholDE 50 A 59 AÑOS</v>
      </c>
      <c r="B2604" s="11" t="s">
        <v>50</v>
      </c>
      <c r="C2604" s="11" t="s">
        <v>96</v>
      </c>
      <c r="D2604" s="11" t="s">
        <v>163</v>
      </c>
      <c r="E2604" s="12">
        <v>26.0733854333157</v>
      </c>
      <c r="F2604" s="12">
        <v>23.2496624156434</v>
      </c>
      <c r="G2604" s="12">
        <v>27.480614406737601</v>
      </c>
      <c r="H2604" s="12">
        <v>26.100758386668499</v>
      </c>
      <c r="I2604" s="12">
        <v>26.621397254272601</v>
      </c>
      <c r="J2604" s="12">
        <v>22.2607179976266</v>
      </c>
      <c r="K2604" s="12">
        <v>22.003211337388901</v>
      </c>
      <c r="L2604" s="12">
        <v>23.622800243411302</v>
      </c>
      <c r="M2604" s="12">
        <v>22.241012933287699</v>
      </c>
      <c r="N2604" s="12"/>
      <c r="O2604" s="12"/>
    </row>
    <row r="2605" spans="1:15" x14ac:dyDescent="0.3">
      <c r="A2605" s="11" t="str">
        <f t="shared" si="41"/>
        <v>DISTRIBUCION VOLUMEN X CRITERIO (kg ó litros)Sin alcoholDE 60 A 75 AÑOS</v>
      </c>
      <c r="B2605" s="11" t="s">
        <v>50</v>
      </c>
      <c r="C2605" s="11" t="s">
        <v>96</v>
      </c>
      <c r="D2605" s="11" t="s">
        <v>164</v>
      </c>
      <c r="E2605" s="12">
        <v>54.423568148765902</v>
      </c>
      <c r="F2605" s="12">
        <v>58.601512213693297</v>
      </c>
      <c r="G2605" s="12">
        <v>56.474975120590699</v>
      </c>
      <c r="H2605" s="12">
        <v>56.634396967679301</v>
      </c>
      <c r="I2605" s="12">
        <v>58.809355349875503</v>
      </c>
      <c r="J2605" s="12">
        <v>62.617874123826098</v>
      </c>
      <c r="K2605" s="12">
        <v>61.523790209945503</v>
      </c>
      <c r="L2605" s="12">
        <v>61.470298630092699</v>
      </c>
      <c r="M2605" s="12">
        <v>61.5637031422578</v>
      </c>
      <c r="N2605" s="12"/>
      <c r="O2605" s="12"/>
    </row>
    <row r="2606" spans="1:15" x14ac:dyDescent="0.3">
      <c r="A2606" s="11" t="str">
        <f t="shared" si="41"/>
        <v>DISTRIBUCION VOLUMEN X CRITERIO (kg ó litros)Sin alcoholNIVEL ALTO</v>
      </c>
      <c r="B2606" s="11" t="s">
        <v>50</v>
      </c>
      <c r="C2606" s="11" t="s">
        <v>96</v>
      </c>
      <c r="D2606" s="11" t="s">
        <v>165</v>
      </c>
      <c r="E2606" s="12">
        <v>20.7748714260049</v>
      </c>
      <c r="F2606" s="12">
        <v>22.880448501359901</v>
      </c>
      <c r="G2606" s="12">
        <v>20.5675283069838</v>
      </c>
      <c r="H2606" s="12">
        <v>21.3212591347711</v>
      </c>
      <c r="I2606" s="12">
        <v>20.507640271995101</v>
      </c>
      <c r="J2606" s="12">
        <v>20.071208982458</v>
      </c>
      <c r="K2606" s="12">
        <v>19.9618800557902</v>
      </c>
      <c r="L2606" s="12">
        <v>18.202377608987899</v>
      </c>
      <c r="M2606" s="12">
        <v>20.143526030619402</v>
      </c>
      <c r="N2606" s="12"/>
      <c r="O2606" s="12"/>
    </row>
    <row r="2607" spans="1:15" x14ac:dyDescent="0.3">
      <c r="A2607" s="11" t="str">
        <f t="shared" si="41"/>
        <v>DISTRIBUCION VOLUMEN X CRITERIO (kg ó litros)Sin alcoholNIVEL MEDIO ALTO</v>
      </c>
      <c r="B2607" s="11" t="s">
        <v>50</v>
      </c>
      <c r="C2607" s="11" t="s">
        <v>96</v>
      </c>
      <c r="D2607" s="11" t="s">
        <v>166</v>
      </c>
      <c r="E2607" s="12">
        <v>14.096085150109801</v>
      </c>
      <c r="F2607" s="12">
        <v>13.224303851028401</v>
      </c>
      <c r="G2607" s="12">
        <v>14.0965545208423</v>
      </c>
      <c r="H2607" s="12">
        <v>13.6669288949963</v>
      </c>
      <c r="I2607" s="12">
        <v>11.411609250045901</v>
      </c>
      <c r="J2607" s="12">
        <v>10.892221643650901</v>
      </c>
      <c r="K2607" s="12">
        <v>13.620766286254399</v>
      </c>
      <c r="L2607" s="12">
        <v>11.890894765079</v>
      </c>
      <c r="M2607" s="12">
        <v>10.1586416356778</v>
      </c>
      <c r="N2607" s="12"/>
      <c r="O2607" s="12"/>
    </row>
    <row r="2608" spans="1:15" x14ac:dyDescent="0.3">
      <c r="A2608" s="11" t="str">
        <f t="shared" si="41"/>
        <v>DISTRIBUCION VOLUMEN X CRITERIO (kg ó litros)Sin alcoholNIVEL MEDIO</v>
      </c>
      <c r="B2608" s="11" t="s">
        <v>50</v>
      </c>
      <c r="C2608" s="11" t="s">
        <v>96</v>
      </c>
      <c r="D2608" s="11" t="s">
        <v>167</v>
      </c>
      <c r="E2608" s="12">
        <v>26.105960273019701</v>
      </c>
      <c r="F2608" s="12">
        <v>22.805366565756898</v>
      </c>
      <c r="G2608" s="12">
        <v>21.931452406034602</v>
      </c>
      <c r="H2608" s="12">
        <v>21.713805943616599</v>
      </c>
      <c r="I2608" s="12">
        <v>23.351798148033598</v>
      </c>
      <c r="J2608" s="12">
        <v>21.516526831082199</v>
      </c>
      <c r="K2608" s="12">
        <v>22.375817919056601</v>
      </c>
      <c r="L2608" s="12">
        <v>22.064479380831301</v>
      </c>
      <c r="M2608" s="12">
        <v>22.921071129643501</v>
      </c>
      <c r="N2608" s="12"/>
      <c r="O2608" s="12"/>
    </row>
    <row r="2609" spans="1:15" x14ac:dyDescent="0.3">
      <c r="A2609" s="11" t="str">
        <f t="shared" si="41"/>
        <v>DISTRIBUCION VOLUMEN X CRITERIO (kg ó litros)Sin alcoholNIVEL MEDIO BAJO</v>
      </c>
      <c r="B2609" s="11" t="s">
        <v>50</v>
      </c>
      <c r="C2609" s="11" t="s">
        <v>96</v>
      </c>
      <c r="D2609" s="11" t="s">
        <v>168</v>
      </c>
      <c r="E2609" s="12">
        <v>15.032984565456401</v>
      </c>
      <c r="F2609" s="12">
        <v>15.4306373355306</v>
      </c>
      <c r="G2609" s="12">
        <v>15.6297696664223</v>
      </c>
      <c r="H2609" s="12">
        <v>14.768992580481999</v>
      </c>
      <c r="I2609" s="12">
        <v>14.2393157217709</v>
      </c>
      <c r="J2609" s="12">
        <v>16.241815996418602</v>
      </c>
      <c r="K2609" s="12">
        <v>15.112330961659</v>
      </c>
      <c r="L2609" s="12">
        <v>17.243121864509298</v>
      </c>
      <c r="M2609" s="12">
        <v>15.6614020581529</v>
      </c>
      <c r="N2609" s="12"/>
      <c r="O2609" s="12"/>
    </row>
    <row r="2610" spans="1:15" x14ac:dyDescent="0.3">
      <c r="A2610" s="11" t="str">
        <f t="shared" si="41"/>
        <v>DISTRIBUCION VOLUMEN X CRITERIO (kg ó litros)Sin alcoholNIVEL BAJO</v>
      </c>
      <c r="B2610" s="11" t="s">
        <v>50</v>
      </c>
      <c r="C2610" s="11" t="s">
        <v>96</v>
      </c>
      <c r="D2610" s="11" t="s">
        <v>169</v>
      </c>
      <c r="E2610" s="12">
        <v>23.990100796681599</v>
      </c>
      <c r="F2610" s="12">
        <v>25.659246837728499</v>
      </c>
      <c r="G2610" s="12">
        <v>27.7746934438177</v>
      </c>
      <c r="H2610" s="12">
        <v>28.5290105344585</v>
      </c>
      <c r="I2610" s="12">
        <v>30.489642142274299</v>
      </c>
      <c r="J2610" s="12">
        <v>31.2782270814435</v>
      </c>
      <c r="K2610" s="12">
        <v>28.929198719256</v>
      </c>
      <c r="L2610" s="12">
        <v>30.5991220703539</v>
      </c>
      <c r="M2610" s="12">
        <v>31.115360985368799</v>
      </c>
      <c r="N2610" s="12"/>
      <c r="O2610" s="12"/>
    </row>
    <row r="2611" spans="1:15" x14ac:dyDescent="0.3">
      <c r="A2611" s="11" t="str">
        <f t="shared" si="41"/>
        <v>DISTRIBUCION VOLUMEN X CRITERIO (kg ó litros)Sin alcoholHOMBRE</v>
      </c>
      <c r="B2611" s="11" t="s">
        <v>50</v>
      </c>
      <c r="C2611" s="11" t="s">
        <v>96</v>
      </c>
      <c r="D2611" s="11" t="s">
        <v>170</v>
      </c>
      <c r="E2611" s="12">
        <v>57.6545899201491</v>
      </c>
      <c r="F2611" s="12">
        <v>62.074267743917801</v>
      </c>
      <c r="G2611" s="12">
        <v>59.9130618675755</v>
      </c>
      <c r="H2611" s="12">
        <v>58.109813030572397</v>
      </c>
      <c r="I2611" s="12">
        <v>59.4089312603395</v>
      </c>
      <c r="J2611" s="12">
        <v>61.887511303761002</v>
      </c>
      <c r="K2611" s="12">
        <v>55.592801388881398</v>
      </c>
      <c r="L2611" s="12">
        <v>61.731373238010299</v>
      </c>
      <c r="M2611" s="12">
        <v>60.819075747479701</v>
      </c>
      <c r="N2611" s="12"/>
      <c r="O2611" s="12"/>
    </row>
    <row r="2612" spans="1:15" x14ac:dyDescent="0.3">
      <c r="A2612" s="11" t="str">
        <f t="shared" si="41"/>
        <v>DISTRIBUCION VOLUMEN X CRITERIO (kg ó litros)Sin alcoholMUJER</v>
      </c>
      <c r="B2612" s="11" t="s">
        <v>50</v>
      </c>
      <c r="C2612" s="11" t="s">
        <v>96</v>
      </c>
      <c r="D2612" s="11" t="s">
        <v>171</v>
      </c>
      <c r="E2612" s="12">
        <v>42.345407874056598</v>
      </c>
      <c r="F2612" s="12">
        <v>37.9257337307508</v>
      </c>
      <c r="G2612" s="12">
        <v>40.086950635859502</v>
      </c>
      <c r="H2612" s="12">
        <v>41.8901832736938</v>
      </c>
      <c r="I2612" s="12">
        <v>40.591068887770298</v>
      </c>
      <c r="J2612" s="12">
        <v>38.1124858807094</v>
      </c>
      <c r="K2612" s="12">
        <v>44.407202461590799</v>
      </c>
      <c r="L2612" s="12">
        <v>38.268613634415097</v>
      </c>
      <c r="M2612" s="12">
        <v>39.180936981433099</v>
      </c>
      <c r="N2612" s="12"/>
      <c r="O2612" s="12"/>
    </row>
    <row r="2613" spans="1:15" x14ac:dyDescent="0.3">
      <c r="A2613" s="11" t="str">
        <f t="shared" si="41"/>
        <v>DISTRIBUCION VOLUMEN X CRITERIO (kg ó litros)Cerveza EnvasadaT.ESPAÑA</v>
      </c>
      <c r="B2613" s="11" t="s">
        <v>50</v>
      </c>
      <c r="C2613" s="11" t="s">
        <v>97</v>
      </c>
      <c r="D2613" s="11" t="s">
        <v>142</v>
      </c>
      <c r="E2613" s="12">
        <v>100</v>
      </c>
      <c r="F2613" s="12">
        <v>100</v>
      </c>
      <c r="G2613" s="12">
        <v>100</v>
      </c>
      <c r="H2613" s="12">
        <v>100</v>
      </c>
      <c r="I2613" s="12">
        <v>100</v>
      </c>
      <c r="J2613" s="12">
        <v>100</v>
      </c>
      <c r="K2613" s="12">
        <v>100</v>
      </c>
      <c r="L2613" s="12">
        <v>100</v>
      </c>
      <c r="M2613" s="12">
        <v>100</v>
      </c>
      <c r="N2613" s="12"/>
      <c r="O2613" s="12"/>
    </row>
    <row r="2614" spans="1:15" x14ac:dyDescent="0.3">
      <c r="A2614" s="11" t="str">
        <f t="shared" si="41"/>
        <v>DISTRIBUCION VOLUMEN X CRITERIO (kg ó litros)Cerveza EnvasadaBCN AM</v>
      </c>
      <c r="B2614" s="11" t="s">
        <v>50</v>
      </c>
      <c r="C2614" s="11" t="s">
        <v>97</v>
      </c>
      <c r="D2614" s="11" t="s">
        <v>143</v>
      </c>
      <c r="E2614" s="12">
        <v>7.4346464414327098</v>
      </c>
      <c r="F2614" s="12">
        <v>6.9298756027270203</v>
      </c>
      <c r="G2614" s="12">
        <v>7.0442380498381896</v>
      </c>
      <c r="H2614" s="12">
        <v>6.5518790866287802</v>
      </c>
      <c r="I2614" s="12">
        <v>7.8492886584506802</v>
      </c>
      <c r="J2614" s="12">
        <v>9.2536461321493704</v>
      </c>
      <c r="K2614" s="12">
        <v>9.0074339507367398</v>
      </c>
      <c r="L2614" s="12">
        <v>10.1171138975494</v>
      </c>
      <c r="M2614" s="12">
        <v>7.5099157012869204</v>
      </c>
      <c r="N2614" s="12"/>
      <c r="O2614" s="12"/>
    </row>
    <row r="2615" spans="1:15" x14ac:dyDescent="0.3">
      <c r="A2615" s="11" t="str">
        <f t="shared" si="41"/>
        <v>DISTRIBUCION VOLUMEN X CRITERIO (kg ó litros)Cerveza EnvasadaREST.CAT ARAGON</v>
      </c>
      <c r="B2615" s="11" t="s">
        <v>50</v>
      </c>
      <c r="C2615" s="11" t="s">
        <v>97</v>
      </c>
      <c r="D2615" s="11" t="s">
        <v>144</v>
      </c>
      <c r="E2615" s="12">
        <v>12.308351559215</v>
      </c>
      <c r="F2615" s="12">
        <v>11.762655780232301</v>
      </c>
      <c r="G2615" s="12">
        <v>12.6723619033841</v>
      </c>
      <c r="H2615" s="12">
        <v>12.9981459817767</v>
      </c>
      <c r="I2615" s="12">
        <v>13.8584976768009</v>
      </c>
      <c r="J2615" s="12">
        <v>12.338932790507901</v>
      </c>
      <c r="K2615" s="12">
        <v>12.1687665262337</v>
      </c>
      <c r="L2615" s="12">
        <v>13.438874554856801</v>
      </c>
      <c r="M2615" s="12">
        <v>14.1337930784072</v>
      </c>
      <c r="N2615" s="12"/>
      <c r="O2615" s="12"/>
    </row>
    <row r="2616" spans="1:15" x14ac:dyDescent="0.3">
      <c r="A2616" s="11" t="str">
        <f t="shared" si="41"/>
        <v>DISTRIBUCION VOLUMEN X CRITERIO (kg ó litros)Cerveza EnvasadaLEVANTE</v>
      </c>
      <c r="B2616" s="11" t="s">
        <v>50</v>
      </c>
      <c r="C2616" s="11" t="s">
        <v>97</v>
      </c>
      <c r="D2616" s="11" t="s">
        <v>145</v>
      </c>
      <c r="E2616" s="12">
        <v>15.338697494727899</v>
      </c>
      <c r="F2616" s="12">
        <v>16.049029834779301</v>
      </c>
      <c r="G2616" s="12">
        <v>14.702139687467</v>
      </c>
      <c r="H2616" s="12">
        <v>13.798707924340601</v>
      </c>
      <c r="I2616" s="12">
        <v>13.104872280155099</v>
      </c>
      <c r="J2616" s="12">
        <v>13.523665405031901</v>
      </c>
      <c r="K2616" s="12">
        <v>15.5598281399926</v>
      </c>
      <c r="L2616" s="12">
        <v>14.036918418636899</v>
      </c>
      <c r="M2616" s="12">
        <v>13.386958055858999</v>
      </c>
      <c r="N2616" s="12"/>
      <c r="O2616" s="12"/>
    </row>
    <row r="2617" spans="1:15" x14ac:dyDescent="0.3">
      <c r="A2617" s="11" t="str">
        <f t="shared" ref="A2617:A2680" si="42">B2617&amp;C2617&amp;D2617</f>
        <v>DISTRIBUCION VOLUMEN X CRITERIO (kg ó litros)Cerveza EnvasadaANDALUCIA</v>
      </c>
      <c r="B2617" s="11" t="s">
        <v>50</v>
      </c>
      <c r="C2617" s="11" t="s">
        <v>97</v>
      </c>
      <c r="D2617" s="11" t="s">
        <v>146</v>
      </c>
      <c r="E2617" s="12">
        <v>21.054202312125302</v>
      </c>
      <c r="F2617" s="12">
        <v>23.303571715582098</v>
      </c>
      <c r="G2617" s="12">
        <v>23.799898864172</v>
      </c>
      <c r="H2617" s="12">
        <v>24.5918935353973</v>
      </c>
      <c r="I2617" s="12">
        <v>23.497704867663099</v>
      </c>
      <c r="J2617" s="12">
        <v>23.6602709926002</v>
      </c>
      <c r="K2617" s="12">
        <v>23.121169974384902</v>
      </c>
      <c r="L2617" s="12">
        <v>22.150188836522201</v>
      </c>
      <c r="M2617" s="12">
        <v>23.189793864956101</v>
      </c>
      <c r="N2617" s="12"/>
      <c r="O2617" s="12"/>
    </row>
    <row r="2618" spans="1:15" x14ac:dyDescent="0.3">
      <c r="A2618" s="11" t="str">
        <f t="shared" si="42"/>
        <v>DISTRIBUCION VOLUMEN X CRITERIO (kg ó litros)Cerveza EnvasadaMDD AM</v>
      </c>
      <c r="B2618" s="11" t="s">
        <v>50</v>
      </c>
      <c r="C2618" s="11" t="s">
        <v>97</v>
      </c>
      <c r="D2618" s="11" t="s">
        <v>147</v>
      </c>
      <c r="E2618" s="12">
        <v>13.2235760250348</v>
      </c>
      <c r="F2618" s="12">
        <v>14.2508755259053</v>
      </c>
      <c r="G2618" s="12">
        <v>14.176125622159599</v>
      </c>
      <c r="H2618" s="12">
        <v>13.854623798728699</v>
      </c>
      <c r="I2618" s="12">
        <v>12.644121690684999</v>
      </c>
      <c r="J2618" s="12">
        <v>13.4499474206928</v>
      </c>
      <c r="K2618" s="12">
        <v>11.906241167536599</v>
      </c>
      <c r="L2618" s="12">
        <v>12.8204995066811</v>
      </c>
      <c r="M2618" s="12">
        <v>12.537004739496901</v>
      </c>
      <c r="N2618" s="12"/>
      <c r="O2618" s="12"/>
    </row>
    <row r="2619" spans="1:15" x14ac:dyDescent="0.3">
      <c r="A2619" s="11" t="str">
        <f t="shared" si="42"/>
        <v>DISTRIBUCION VOLUMEN X CRITERIO (kg ó litros)Cerveza EnvasadaRTO CENTRO</v>
      </c>
      <c r="B2619" s="11" t="s">
        <v>50</v>
      </c>
      <c r="C2619" s="11" t="s">
        <v>97</v>
      </c>
      <c r="D2619" s="11" t="s">
        <v>148</v>
      </c>
      <c r="E2619" s="12">
        <v>10.586910610721199</v>
      </c>
      <c r="F2619" s="12">
        <v>10.1126111099636</v>
      </c>
      <c r="G2619" s="12">
        <v>10.1611603627183</v>
      </c>
      <c r="H2619" s="12">
        <v>10.4514500663212</v>
      </c>
      <c r="I2619" s="12">
        <v>11.1382524451056</v>
      </c>
      <c r="J2619" s="12">
        <v>10.502290445098399</v>
      </c>
      <c r="K2619" s="12">
        <v>10.1793300957521</v>
      </c>
      <c r="L2619" s="12">
        <v>9.93112849088606</v>
      </c>
      <c r="M2619" s="12">
        <v>9.8975908717294008</v>
      </c>
      <c r="N2619" s="12"/>
      <c r="O2619" s="12"/>
    </row>
    <row r="2620" spans="1:15" x14ac:dyDescent="0.3">
      <c r="A2620" s="11" t="str">
        <f t="shared" si="42"/>
        <v>DISTRIBUCION VOLUMEN X CRITERIO (kg ó litros)Cerveza EnvasadaNORTE-CENTRO</v>
      </c>
      <c r="B2620" s="11" t="s">
        <v>50</v>
      </c>
      <c r="C2620" s="11" t="s">
        <v>97</v>
      </c>
      <c r="D2620" s="11" t="s">
        <v>149</v>
      </c>
      <c r="E2620" s="12">
        <v>7.7123670116841199</v>
      </c>
      <c r="F2620" s="12">
        <v>6.3908514847087803</v>
      </c>
      <c r="G2620" s="12">
        <v>6.6391652357819702</v>
      </c>
      <c r="H2620" s="12">
        <v>6.6450361576561203</v>
      </c>
      <c r="I2620" s="12">
        <v>7.70992543348585</v>
      </c>
      <c r="J2620" s="12">
        <v>7.4547488626598399</v>
      </c>
      <c r="K2620" s="12">
        <v>6.9645835284716098</v>
      </c>
      <c r="L2620" s="12">
        <v>7.7562985424918702</v>
      </c>
      <c r="M2620" s="12">
        <v>9.26008814460892</v>
      </c>
      <c r="N2620" s="12"/>
      <c r="O2620" s="12"/>
    </row>
    <row r="2621" spans="1:15" x14ac:dyDescent="0.3">
      <c r="A2621" s="11" t="str">
        <f t="shared" si="42"/>
        <v>DISTRIBUCION VOLUMEN X CRITERIO (kg ó litros)Cerveza EnvasadaNOROESTE</v>
      </c>
      <c r="B2621" s="11" t="s">
        <v>50</v>
      </c>
      <c r="C2621" s="11" t="s">
        <v>97</v>
      </c>
      <c r="D2621" s="11" t="s">
        <v>150</v>
      </c>
      <c r="E2621" s="12">
        <v>12.341254342989799</v>
      </c>
      <c r="F2621" s="12">
        <v>11.2005581795841</v>
      </c>
      <c r="G2621" s="12">
        <v>10.8048845450654</v>
      </c>
      <c r="H2621" s="12">
        <v>11.1082606701743</v>
      </c>
      <c r="I2621" s="12">
        <v>10.1973287858566</v>
      </c>
      <c r="J2621" s="12">
        <v>9.8164807508600003</v>
      </c>
      <c r="K2621" s="12">
        <v>11.092653862908501</v>
      </c>
      <c r="L2621" s="12">
        <v>9.74899573648851</v>
      </c>
      <c r="M2621" s="12">
        <v>10.084854753668299</v>
      </c>
      <c r="N2621" s="12"/>
      <c r="O2621" s="12"/>
    </row>
    <row r="2622" spans="1:15" x14ac:dyDescent="0.3">
      <c r="A2622" s="11" t="str">
        <f t="shared" si="42"/>
        <v>DISTRIBUCION VOLUMEN X CRITERIO (kg ó litros)Cerveza Envasada&lt;2MIL</v>
      </c>
      <c r="B2622" s="11" t="s">
        <v>50</v>
      </c>
      <c r="C2622" s="11" t="s">
        <v>97</v>
      </c>
      <c r="D2622" s="11" t="s">
        <v>151</v>
      </c>
      <c r="E2622" s="12">
        <v>6.1228714977957699</v>
      </c>
      <c r="F2622" s="12">
        <v>5.7289682565036504</v>
      </c>
      <c r="G2622" s="12">
        <v>5.5015237508809696</v>
      </c>
      <c r="H2622" s="12">
        <v>6.3751478078894497</v>
      </c>
      <c r="I2622" s="12">
        <v>6.4080676440868096</v>
      </c>
      <c r="J2622" s="12">
        <v>6.1288297298833401</v>
      </c>
      <c r="K2622" s="12">
        <v>8.5574806432826094</v>
      </c>
      <c r="L2622" s="12">
        <v>6.2762491812976098</v>
      </c>
      <c r="M2622" s="12">
        <v>8.4618209310885693</v>
      </c>
      <c r="N2622" s="12"/>
      <c r="O2622" s="12"/>
    </row>
    <row r="2623" spans="1:15" x14ac:dyDescent="0.3">
      <c r="A2623" s="11" t="str">
        <f t="shared" si="42"/>
        <v>DISTRIBUCION VOLUMEN X CRITERIO (kg ó litros)Cerveza Envasada2-5MIL</v>
      </c>
      <c r="B2623" s="11" t="s">
        <v>50</v>
      </c>
      <c r="C2623" s="11" t="s">
        <v>97</v>
      </c>
      <c r="D2623" s="11" t="s">
        <v>152</v>
      </c>
      <c r="E2623" s="12">
        <v>5.3680509115501103</v>
      </c>
      <c r="F2623" s="12">
        <v>5.9465450035947196</v>
      </c>
      <c r="G2623" s="12">
        <v>6.12005829743915</v>
      </c>
      <c r="H2623" s="12">
        <v>5.1053516602785303</v>
      </c>
      <c r="I2623" s="12">
        <v>6.0828368746319299</v>
      </c>
      <c r="J2623" s="12">
        <v>4.86539456957673</v>
      </c>
      <c r="K2623" s="12">
        <v>4.4507921812275599</v>
      </c>
      <c r="L2623" s="12">
        <v>4.6529197352192</v>
      </c>
      <c r="M2623" s="12">
        <v>4.00230368479549</v>
      </c>
      <c r="N2623" s="12"/>
      <c r="O2623" s="12"/>
    </row>
    <row r="2624" spans="1:15" x14ac:dyDescent="0.3">
      <c r="A2624" s="11" t="str">
        <f t="shared" si="42"/>
        <v>DISTRIBUCION VOLUMEN X CRITERIO (kg ó litros)Cerveza Envasada5-10MIL</v>
      </c>
      <c r="B2624" s="11" t="s">
        <v>50</v>
      </c>
      <c r="C2624" s="11" t="s">
        <v>97</v>
      </c>
      <c r="D2624" s="11" t="s">
        <v>153</v>
      </c>
      <c r="E2624" s="12">
        <v>8.0528772591403008</v>
      </c>
      <c r="F2624" s="12">
        <v>7.4863469333720696</v>
      </c>
      <c r="G2624" s="12">
        <v>7.0172210014689202</v>
      </c>
      <c r="H2624" s="12">
        <v>7.9772606514690096</v>
      </c>
      <c r="I2624" s="12">
        <v>7.3029561433237804</v>
      </c>
      <c r="J2624" s="12">
        <v>7.6322660647296097</v>
      </c>
      <c r="K2624" s="12">
        <v>6.5485284268330997</v>
      </c>
      <c r="L2624" s="12">
        <v>6.4580751372106704</v>
      </c>
      <c r="M2624" s="12">
        <v>7.9112207097415297</v>
      </c>
      <c r="N2624" s="12"/>
      <c r="O2624" s="12"/>
    </row>
    <row r="2625" spans="1:15" x14ac:dyDescent="0.3">
      <c r="A2625" s="11" t="str">
        <f t="shared" si="42"/>
        <v>DISTRIBUCION VOLUMEN X CRITERIO (kg ó litros)Cerveza Envasada10-30MIL</v>
      </c>
      <c r="B2625" s="11" t="s">
        <v>50</v>
      </c>
      <c r="C2625" s="11" t="s">
        <v>97</v>
      </c>
      <c r="D2625" s="11" t="s">
        <v>154</v>
      </c>
      <c r="E2625" s="12">
        <v>16.679902309419901</v>
      </c>
      <c r="F2625" s="12">
        <v>17.674784792889401</v>
      </c>
      <c r="G2625" s="12">
        <v>17.413042895202398</v>
      </c>
      <c r="H2625" s="12">
        <v>17.8402176734878</v>
      </c>
      <c r="I2625" s="12">
        <v>18.873253646734</v>
      </c>
      <c r="J2625" s="12">
        <v>19.0873550435307</v>
      </c>
      <c r="K2625" s="12">
        <v>21.8998961184998</v>
      </c>
      <c r="L2625" s="12">
        <v>21.199966939051901</v>
      </c>
      <c r="M2625" s="12">
        <v>19.524876056941501</v>
      </c>
      <c r="N2625" s="12"/>
      <c r="O2625" s="12"/>
    </row>
    <row r="2626" spans="1:15" x14ac:dyDescent="0.3">
      <c r="A2626" s="11" t="str">
        <f t="shared" si="42"/>
        <v>DISTRIBUCION VOLUMEN X CRITERIO (kg ó litros)Cerveza Envasada30-100MIL</v>
      </c>
      <c r="B2626" s="11" t="s">
        <v>50</v>
      </c>
      <c r="C2626" s="11" t="s">
        <v>97</v>
      </c>
      <c r="D2626" s="11" t="s">
        <v>155</v>
      </c>
      <c r="E2626" s="12">
        <v>20.6569877272577</v>
      </c>
      <c r="F2626" s="12">
        <v>20.0252620924018</v>
      </c>
      <c r="G2626" s="12">
        <v>19.6995043597428</v>
      </c>
      <c r="H2626" s="12">
        <v>19.782056357284901</v>
      </c>
      <c r="I2626" s="12">
        <v>20.860844837396201</v>
      </c>
      <c r="J2626" s="12">
        <v>21.174427818988399</v>
      </c>
      <c r="K2626" s="12">
        <v>20.8837478627519</v>
      </c>
      <c r="L2626" s="12">
        <v>22.984932577954499</v>
      </c>
      <c r="M2626" s="12">
        <v>19.9961919848826</v>
      </c>
      <c r="N2626" s="12"/>
      <c r="O2626" s="12"/>
    </row>
    <row r="2627" spans="1:15" x14ac:dyDescent="0.3">
      <c r="A2627" s="11" t="str">
        <f t="shared" si="42"/>
        <v>DISTRIBUCION VOLUMEN X CRITERIO (kg ó litros)Cerveza Envasada100-200MIL</v>
      </c>
      <c r="B2627" s="11" t="s">
        <v>50</v>
      </c>
      <c r="C2627" s="11" t="s">
        <v>97</v>
      </c>
      <c r="D2627" s="11" t="s">
        <v>156</v>
      </c>
      <c r="E2627" s="12">
        <v>9.4269239267122096</v>
      </c>
      <c r="F2627" s="12">
        <v>9.4964551219117901</v>
      </c>
      <c r="G2627" s="12">
        <v>11.364743073618101</v>
      </c>
      <c r="H2627" s="12">
        <v>10.5380699930828</v>
      </c>
      <c r="I2627" s="12">
        <v>10.275728455872301</v>
      </c>
      <c r="J2627" s="12">
        <v>10.4744298548302</v>
      </c>
      <c r="K2627" s="12">
        <v>9.0425686298310506</v>
      </c>
      <c r="L2627" s="12">
        <v>8.4681309005324508</v>
      </c>
      <c r="M2627" s="12">
        <v>9.0578240441446596</v>
      </c>
      <c r="N2627" s="12"/>
      <c r="O2627" s="12"/>
    </row>
    <row r="2628" spans="1:15" x14ac:dyDescent="0.3">
      <c r="A2628" s="11" t="str">
        <f t="shared" si="42"/>
        <v>DISTRIBUCION VOLUMEN X CRITERIO (kg ó litros)Cerveza Envasada200-500MIL</v>
      </c>
      <c r="B2628" s="11" t="s">
        <v>50</v>
      </c>
      <c r="C2628" s="11" t="s">
        <v>97</v>
      </c>
      <c r="D2628" s="11" t="s">
        <v>157</v>
      </c>
      <c r="E2628" s="12">
        <v>15.7061809505428</v>
      </c>
      <c r="F2628" s="12">
        <v>15.4394537549058</v>
      </c>
      <c r="G2628" s="12">
        <v>14.0743700511514</v>
      </c>
      <c r="H2628" s="12">
        <v>14.940103523925201</v>
      </c>
      <c r="I2628" s="12">
        <v>14.237431275406401</v>
      </c>
      <c r="J2628" s="12">
        <v>13.403167386117801</v>
      </c>
      <c r="K2628" s="12">
        <v>13.6090239768399</v>
      </c>
      <c r="L2628" s="12">
        <v>12.6225706464454</v>
      </c>
      <c r="M2628" s="12">
        <v>14.893875182927699</v>
      </c>
      <c r="N2628" s="12"/>
      <c r="O2628" s="12"/>
    </row>
    <row r="2629" spans="1:15" x14ac:dyDescent="0.3">
      <c r="A2629" s="11" t="str">
        <f t="shared" si="42"/>
        <v>DISTRIBUCION VOLUMEN X CRITERIO (kg ó litros)Cerveza Envasada&gt;500MIL</v>
      </c>
      <c r="B2629" s="11" t="s">
        <v>50</v>
      </c>
      <c r="C2629" s="11" t="s">
        <v>97</v>
      </c>
      <c r="D2629" s="11" t="s">
        <v>158</v>
      </c>
      <c r="E2629" s="12">
        <v>17.986211234647101</v>
      </c>
      <c r="F2629" s="12">
        <v>18.2022052726815</v>
      </c>
      <c r="G2629" s="12">
        <v>18.809509872707899</v>
      </c>
      <c r="H2629" s="12">
        <v>17.4417971777176</v>
      </c>
      <c r="I2629" s="12">
        <v>15.9588786503626</v>
      </c>
      <c r="J2629" s="12">
        <v>17.234108880392199</v>
      </c>
      <c r="K2629" s="12">
        <v>15.0079725181289</v>
      </c>
      <c r="L2629" s="12">
        <v>17.337180246223799</v>
      </c>
      <c r="M2629" s="12">
        <v>16.151896462157701</v>
      </c>
      <c r="N2629" s="12"/>
      <c r="O2629" s="12"/>
    </row>
    <row r="2630" spans="1:15" x14ac:dyDescent="0.3">
      <c r="A2630" s="11" t="str">
        <f t="shared" si="42"/>
        <v>DISTRIBUCION VOLUMEN X CRITERIO (kg ó litros)Cerveza EnvasadaDE 15 A 19 AÑOS</v>
      </c>
      <c r="B2630" s="11" t="s">
        <v>50</v>
      </c>
      <c r="C2630" s="11" t="s">
        <v>97</v>
      </c>
      <c r="D2630" s="11" t="s">
        <v>159</v>
      </c>
      <c r="E2630" s="12">
        <v>0.29669791058685202</v>
      </c>
      <c r="F2630" s="12">
        <v>0.30959006773541198</v>
      </c>
      <c r="G2630" s="12">
        <v>8.6630676675234705E-2</v>
      </c>
      <c r="H2630" s="12">
        <v>8.2495120492720703E-2</v>
      </c>
      <c r="I2630" s="12">
        <v>0.28078133516398202</v>
      </c>
      <c r="J2630" s="12">
        <v>0.33196319565233301</v>
      </c>
      <c r="K2630" s="12">
        <v>7.0834657309613094E-2</v>
      </c>
      <c r="L2630" s="12">
        <v>0.12121059633988</v>
      </c>
      <c r="M2630" s="12">
        <v>0.47454354544893101</v>
      </c>
      <c r="N2630" s="12"/>
      <c r="O2630" s="12"/>
    </row>
    <row r="2631" spans="1:15" x14ac:dyDescent="0.3">
      <c r="A2631" s="11" t="str">
        <f t="shared" si="42"/>
        <v>DISTRIBUCION VOLUMEN X CRITERIO (kg ó litros)Cerveza EnvasadaDE 20 A 24 AÑOS</v>
      </c>
      <c r="B2631" s="11" t="s">
        <v>50</v>
      </c>
      <c r="C2631" s="11" t="s">
        <v>97</v>
      </c>
      <c r="D2631" s="11" t="s">
        <v>160</v>
      </c>
      <c r="E2631" s="12">
        <v>1.0673759160620699</v>
      </c>
      <c r="F2631" s="12">
        <v>1.2077070784597801</v>
      </c>
      <c r="G2631" s="12">
        <v>1.20186044289851</v>
      </c>
      <c r="H2631" s="12">
        <v>1.3754305969284699</v>
      </c>
      <c r="I2631" s="12">
        <v>1.1089913292553999</v>
      </c>
      <c r="J2631" s="12">
        <v>0.90745402666855501</v>
      </c>
      <c r="K2631" s="12">
        <v>0.95167408922765195</v>
      </c>
      <c r="L2631" s="12">
        <v>1.0415728351212801</v>
      </c>
      <c r="M2631" s="12">
        <v>1.8887916680892201</v>
      </c>
      <c r="N2631" s="12"/>
      <c r="O2631" s="12"/>
    </row>
    <row r="2632" spans="1:15" x14ac:dyDescent="0.3">
      <c r="A2632" s="11" t="str">
        <f t="shared" si="42"/>
        <v>DISTRIBUCION VOLUMEN X CRITERIO (kg ó litros)Cerveza EnvasadaDE 25 A 34 AÑOS</v>
      </c>
      <c r="B2632" s="11" t="s">
        <v>50</v>
      </c>
      <c r="C2632" s="11" t="s">
        <v>97</v>
      </c>
      <c r="D2632" s="11" t="s">
        <v>161</v>
      </c>
      <c r="E2632" s="12">
        <v>6.1104274591656598</v>
      </c>
      <c r="F2632" s="12">
        <v>6.2889606814569996</v>
      </c>
      <c r="G2632" s="12">
        <v>5.5766165907086798</v>
      </c>
      <c r="H2632" s="12">
        <v>5.2152536311934901</v>
      </c>
      <c r="I2632" s="12">
        <v>4.7966131086403996</v>
      </c>
      <c r="J2632" s="12">
        <v>5.9574133489717296</v>
      </c>
      <c r="K2632" s="12">
        <v>4.5685321485886403</v>
      </c>
      <c r="L2632" s="12">
        <v>3.7085182961637799</v>
      </c>
      <c r="M2632" s="12">
        <v>4.2962129031392804</v>
      </c>
      <c r="N2632" s="12"/>
      <c r="O2632" s="12"/>
    </row>
    <row r="2633" spans="1:15" x14ac:dyDescent="0.3">
      <c r="A2633" s="11" t="str">
        <f t="shared" si="42"/>
        <v>DISTRIBUCION VOLUMEN X CRITERIO (kg ó litros)Cerveza EnvasadaDE 35 A 49 AÑOS</v>
      </c>
      <c r="B2633" s="11" t="s">
        <v>50</v>
      </c>
      <c r="C2633" s="11" t="s">
        <v>97</v>
      </c>
      <c r="D2633" s="11" t="s">
        <v>162</v>
      </c>
      <c r="E2633" s="12">
        <v>20.518549461652199</v>
      </c>
      <c r="F2633" s="12">
        <v>20.446319909923702</v>
      </c>
      <c r="G2633" s="12">
        <v>20.442570339480199</v>
      </c>
      <c r="H2633" s="12">
        <v>19.6342628687784</v>
      </c>
      <c r="I2633" s="12">
        <v>20.033377359044799</v>
      </c>
      <c r="J2633" s="12">
        <v>19.320737610224501</v>
      </c>
      <c r="K2633" s="12">
        <v>20.019675546079</v>
      </c>
      <c r="L2633" s="12">
        <v>19.312462772040401</v>
      </c>
      <c r="M2633" s="12">
        <v>16.941020069606399</v>
      </c>
      <c r="N2633" s="12"/>
      <c r="O2633" s="12"/>
    </row>
    <row r="2634" spans="1:15" x14ac:dyDescent="0.3">
      <c r="A2634" s="11" t="str">
        <f t="shared" si="42"/>
        <v>DISTRIBUCION VOLUMEN X CRITERIO (kg ó litros)Cerveza EnvasadaDE 50 A 59 AÑOS</v>
      </c>
      <c r="B2634" s="11" t="s">
        <v>50</v>
      </c>
      <c r="C2634" s="11" t="s">
        <v>97</v>
      </c>
      <c r="D2634" s="11" t="s">
        <v>163</v>
      </c>
      <c r="E2634" s="12">
        <v>28.2563272828538</v>
      </c>
      <c r="F2634" s="12">
        <v>27.930559818893499</v>
      </c>
      <c r="G2634" s="12">
        <v>27.861619416309399</v>
      </c>
      <c r="H2634" s="12">
        <v>28.277739682362402</v>
      </c>
      <c r="I2634" s="12">
        <v>28.2113841970923</v>
      </c>
      <c r="J2634" s="12">
        <v>28.865437430556899</v>
      </c>
      <c r="K2634" s="12">
        <v>29.406301016432199</v>
      </c>
      <c r="L2634" s="12">
        <v>29.637032971538101</v>
      </c>
      <c r="M2634" s="12">
        <v>27.942965339363099</v>
      </c>
      <c r="N2634" s="12"/>
      <c r="O2634" s="12"/>
    </row>
    <row r="2635" spans="1:15" x14ac:dyDescent="0.3">
      <c r="A2635" s="11" t="str">
        <f t="shared" si="42"/>
        <v>DISTRIBUCION VOLUMEN X CRITERIO (kg ó litros)Cerveza EnvasadaDE 60 A 75 AÑOS</v>
      </c>
      <c r="B2635" s="11" t="s">
        <v>50</v>
      </c>
      <c r="C2635" s="11" t="s">
        <v>97</v>
      </c>
      <c r="D2635" s="11" t="s">
        <v>164</v>
      </c>
      <c r="E2635" s="12">
        <v>43.750625884717799</v>
      </c>
      <c r="F2635" s="12">
        <v>43.816886820968698</v>
      </c>
      <c r="G2635" s="12">
        <v>44.8306779812416</v>
      </c>
      <c r="H2635" s="12">
        <v>45.414822102433199</v>
      </c>
      <c r="I2635" s="12">
        <v>45.568850269250802</v>
      </c>
      <c r="J2635" s="12">
        <v>44.616972471755702</v>
      </c>
      <c r="K2635" s="12">
        <v>44.982993549153903</v>
      </c>
      <c r="L2635" s="12">
        <v>46.1792209603611</v>
      </c>
      <c r="M2635" s="12">
        <v>48.456469927094901</v>
      </c>
      <c r="N2635" s="12"/>
      <c r="O2635" s="12"/>
    </row>
    <row r="2636" spans="1:15" x14ac:dyDescent="0.3">
      <c r="A2636" s="11" t="str">
        <f t="shared" si="42"/>
        <v>DISTRIBUCION VOLUMEN X CRITERIO (kg ó litros)Cerveza EnvasadaNIVEL ALTO</v>
      </c>
      <c r="B2636" s="11" t="s">
        <v>50</v>
      </c>
      <c r="C2636" s="11" t="s">
        <v>97</v>
      </c>
      <c r="D2636" s="11" t="s">
        <v>165</v>
      </c>
      <c r="E2636" s="12">
        <v>23.997759537933899</v>
      </c>
      <c r="F2636" s="12">
        <v>23.906422237821999</v>
      </c>
      <c r="G2636" s="12">
        <v>22.967634620295598</v>
      </c>
      <c r="H2636" s="12">
        <v>24.433030127589699</v>
      </c>
      <c r="I2636" s="12">
        <v>21.917532884571202</v>
      </c>
      <c r="J2636" s="12">
        <v>21.281822620342101</v>
      </c>
      <c r="K2636" s="12">
        <v>20.337094481604002</v>
      </c>
      <c r="L2636" s="12">
        <v>18.3860301246178</v>
      </c>
      <c r="M2636" s="12">
        <v>20.8601006206633</v>
      </c>
      <c r="N2636" s="12"/>
      <c r="O2636" s="12"/>
    </row>
    <row r="2637" spans="1:15" x14ac:dyDescent="0.3">
      <c r="A2637" s="11" t="str">
        <f t="shared" si="42"/>
        <v>DISTRIBUCION VOLUMEN X CRITERIO (kg ó litros)Cerveza EnvasadaNIVEL MEDIO ALTO</v>
      </c>
      <c r="B2637" s="11" t="s">
        <v>50</v>
      </c>
      <c r="C2637" s="11" t="s">
        <v>97</v>
      </c>
      <c r="D2637" s="11" t="s">
        <v>166</v>
      </c>
      <c r="E2637" s="12">
        <v>11.796115833733101</v>
      </c>
      <c r="F2637" s="12">
        <v>12.1572141862161</v>
      </c>
      <c r="G2637" s="12">
        <v>13.033441789655599</v>
      </c>
      <c r="H2637" s="12">
        <v>12.5058397216884</v>
      </c>
      <c r="I2637" s="12">
        <v>11.6128142224815</v>
      </c>
      <c r="J2637" s="12">
        <v>12.0816589682226</v>
      </c>
      <c r="K2637" s="12">
        <v>11.7606422689765</v>
      </c>
      <c r="L2637" s="12">
        <v>12.9625981393855</v>
      </c>
      <c r="M2637" s="12">
        <v>12.658097045864601</v>
      </c>
      <c r="N2637" s="12"/>
      <c r="O2637" s="12"/>
    </row>
    <row r="2638" spans="1:15" x14ac:dyDescent="0.3">
      <c r="A2638" s="11" t="str">
        <f t="shared" si="42"/>
        <v>DISTRIBUCION VOLUMEN X CRITERIO (kg ó litros)Cerveza EnvasadaNIVEL MEDIO</v>
      </c>
      <c r="B2638" s="11" t="s">
        <v>50</v>
      </c>
      <c r="C2638" s="11" t="s">
        <v>97</v>
      </c>
      <c r="D2638" s="11" t="s">
        <v>167</v>
      </c>
      <c r="E2638" s="12">
        <v>25.871291180860801</v>
      </c>
      <c r="F2638" s="12">
        <v>23.824072451747799</v>
      </c>
      <c r="G2638" s="12">
        <v>24.0500830207713</v>
      </c>
      <c r="H2638" s="12">
        <v>23.2183758458327</v>
      </c>
      <c r="I2638" s="12">
        <v>24.063081866346</v>
      </c>
      <c r="J2638" s="12">
        <v>23.2042204463411</v>
      </c>
      <c r="K2638" s="12">
        <v>24.819276765181801</v>
      </c>
      <c r="L2638" s="12">
        <v>23.249956612115</v>
      </c>
      <c r="M2638" s="12">
        <v>24.542879174727599</v>
      </c>
      <c r="N2638" s="12"/>
      <c r="O2638" s="12"/>
    </row>
    <row r="2639" spans="1:15" x14ac:dyDescent="0.3">
      <c r="A2639" s="11" t="str">
        <f t="shared" si="42"/>
        <v>DISTRIBUCION VOLUMEN X CRITERIO (kg ó litros)Cerveza EnvasadaNIVEL MEDIO BAJO</v>
      </c>
      <c r="B2639" s="11" t="s">
        <v>50</v>
      </c>
      <c r="C2639" s="11" t="s">
        <v>97</v>
      </c>
      <c r="D2639" s="11" t="s">
        <v>168</v>
      </c>
      <c r="E2639" s="12">
        <v>14.9711086715663</v>
      </c>
      <c r="F2639" s="12">
        <v>15.6734726425404</v>
      </c>
      <c r="G2639" s="12">
        <v>16.202164096289099</v>
      </c>
      <c r="H2639" s="12">
        <v>16.2474313825373</v>
      </c>
      <c r="I2639" s="12">
        <v>18.139234027389801</v>
      </c>
      <c r="J2639" s="12">
        <v>19.7924215416996</v>
      </c>
      <c r="K2639" s="12">
        <v>21.9953438958105</v>
      </c>
      <c r="L2639" s="12">
        <v>22.695340125599401</v>
      </c>
      <c r="M2639" s="12">
        <v>16.663858817854202</v>
      </c>
      <c r="N2639" s="12"/>
      <c r="O2639" s="12"/>
    </row>
    <row r="2640" spans="1:15" x14ac:dyDescent="0.3">
      <c r="A2640" s="11" t="str">
        <f t="shared" si="42"/>
        <v>DISTRIBUCION VOLUMEN X CRITERIO (kg ó litros)Cerveza EnvasadaNIVEL BAJO</v>
      </c>
      <c r="B2640" s="11" t="s">
        <v>50</v>
      </c>
      <c r="C2640" s="11" t="s">
        <v>97</v>
      </c>
      <c r="D2640" s="11" t="s">
        <v>169</v>
      </c>
      <c r="E2640" s="12">
        <v>23.363726765954699</v>
      </c>
      <c r="F2640" s="12">
        <v>24.438845789950498</v>
      </c>
      <c r="G2640" s="12">
        <v>23.746643988570401</v>
      </c>
      <c r="H2640" s="12">
        <v>23.595326096052801</v>
      </c>
      <c r="I2640" s="12">
        <v>24.267334654985198</v>
      </c>
      <c r="J2640" s="12">
        <v>23.639862792634599</v>
      </c>
      <c r="K2640" s="12">
        <v>21.0876469726416</v>
      </c>
      <c r="L2640" s="12">
        <v>22.706096072314601</v>
      </c>
      <c r="M2640" s="12">
        <v>25.275064014951599</v>
      </c>
      <c r="N2640" s="12"/>
      <c r="O2640" s="12"/>
    </row>
    <row r="2641" spans="1:15" x14ac:dyDescent="0.3">
      <c r="A2641" s="11" t="str">
        <f t="shared" si="42"/>
        <v>DISTRIBUCION VOLUMEN X CRITERIO (kg ó litros)Cerveza EnvasadaHOMBRE</v>
      </c>
      <c r="B2641" s="11" t="s">
        <v>50</v>
      </c>
      <c r="C2641" s="11" t="s">
        <v>97</v>
      </c>
      <c r="D2641" s="11" t="s">
        <v>170</v>
      </c>
      <c r="E2641" s="12">
        <v>63.421233561866302</v>
      </c>
      <c r="F2641" s="12">
        <v>65.807683053551003</v>
      </c>
      <c r="G2641" s="12">
        <v>66.897637025288901</v>
      </c>
      <c r="H2641" s="12">
        <v>64.203889574161707</v>
      </c>
      <c r="I2641" s="12">
        <v>65.067422011295605</v>
      </c>
      <c r="J2641" s="12">
        <v>69.018680457271003</v>
      </c>
      <c r="K2641" s="12">
        <v>68.398361371260094</v>
      </c>
      <c r="L2641" s="12">
        <v>67.956094289763499</v>
      </c>
      <c r="M2641" s="12">
        <v>64.739848559175996</v>
      </c>
      <c r="N2641" s="12"/>
      <c r="O2641" s="12"/>
    </row>
    <row r="2642" spans="1:15" x14ac:dyDescent="0.3">
      <c r="A2642" s="11" t="str">
        <f t="shared" si="42"/>
        <v>DISTRIBUCION VOLUMEN X CRITERIO (kg ó litros)Cerveza EnvasadaMUJER</v>
      </c>
      <c r="B2642" s="11" t="s">
        <v>50</v>
      </c>
      <c r="C2642" s="11" t="s">
        <v>97</v>
      </c>
      <c r="D2642" s="11" t="s">
        <v>171</v>
      </c>
      <c r="E2642" s="12">
        <v>36.578758305722502</v>
      </c>
      <c r="F2642" s="12">
        <v>34.1923403899711</v>
      </c>
      <c r="G2642" s="12">
        <v>33.102328896017497</v>
      </c>
      <c r="H2642" s="12">
        <v>35.7961103535444</v>
      </c>
      <c r="I2642" s="12">
        <v>34.932571590707099</v>
      </c>
      <c r="J2642" s="12">
        <v>30.981303651422198</v>
      </c>
      <c r="K2642" s="12">
        <v>31.601644119406998</v>
      </c>
      <c r="L2642" s="12">
        <v>32.043927144107499</v>
      </c>
      <c r="M2642" s="12">
        <v>35.260165688217697</v>
      </c>
      <c r="N2642" s="12"/>
      <c r="O2642" s="12"/>
    </row>
    <row r="2643" spans="1:15" x14ac:dyDescent="0.3">
      <c r="A2643" s="11" t="str">
        <f t="shared" si="42"/>
        <v>DISTRIBUCION VOLUMEN X CRITERIO (kg ó litros)Cerveza SurtidorT.ESPAÑA</v>
      </c>
      <c r="B2643" s="11" t="s">
        <v>50</v>
      </c>
      <c r="C2643" s="11" t="s">
        <v>98</v>
      </c>
      <c r="D2643" s="11" t="s">
        <v>142</v>
      </c>
      <c r="E2643" s="12">
        <v>100</v>
      </c>
      <c r="F2643" s="12">
        <v>100</v>
      </c>
      <c r="G2643" s="12">
        <v>100</v>
      </c>
      <c r="H2643" s="12">
        <v>100</v>
      </c>
      <c r="I2643" s="12">
        <v>100</v>
      </c>
      <c r="J2643" s="12">
        <v>100</v>
      </c>
      <c r="K2643" s="12">
        <v>100</v>
      </c>
      <c r="L2643" s="12">
        <v>100</v>
      </c>
      <c r="M2643" s="12">
        <v>100</v>
      </c>
      <c r="N2643" s="12"/>
      <c r="O2643" s="12"/>
    </row>
    <row r="2644" spans="1:15" x14ac:dyDescent="0.3">
      <c r="A2644" s="11" t="str">
        <f t="shared" si="42"/>
        <v>DISTRIBUCION VOLUMEN X CRITERIO (kg ó litros)Cerveza SurtidorBCN AM</v>
      </c>
      <c r="B2644" s="11" t="s">
        <v>50</v>
      </c>
      <c r="C2644" s="11" t="s">
        <v>98</v>
      </c>
      <c r="D2644" s="11" t="s">
        <v>143</v>
      </c>
      <c r="E2644" s="12">
        <v>7.5681157290057204</v>
      </c>
      <c r="F2644" s="12">
        <v>5.8143072300290504</v>
      </c>
      <c r="G2644" s="12">
        <v>6.1588994932622496</v>
      </c>
      <c r="H2644" s="12">
        <v>5.8458887005297999</v>
      </c>
      <c r="I2644" s="12">
        <v>5.6787479421642999</v>
      </c>
      <c r="J2644" s="12">
        <v>5.4280453388998202</v>
      </c>
      <c r="K2644" s="12">
        <v>5.4764326510958297</v>
      </c>
      <c r="L2644" s="12">
        <v>5.1019319806590797</v>
      </c>
      <c r="M2644" s="12">
        <v>6.50309193050433</v>
      </c>
      <c r="N2644" s="12"/>
      <c r="O2644" s="12"/>
    </row>
    <row r="2645" spans="1:15" x14ac:dyDescent="0.3">
      <c r="A2645" s="11" t="str">
        <f t="shared" si="42"/>
        <v>DISTRIBUCION VOLUMEN X CRITERIO (kg ó litros)Cerveza SurtidorREST.CAT ARAGON</v>
      </c>
      <c r="B2645" s="11" t="s">
        <v>50</v>
      </c>
      <c r="C2645" s="11" t="s">
        <v>98</v>
      </c>
      <c r="D2645" s="11" t="s">
        <v>144</v>
      </c>
      <c r="E2645" s="12">
        <v>12.1654232741864</v>
      </c>
      <c r="F2645" s="12">
        <v>9.7927091852773192</v>
      </c>
      <c r="G2645" s="12">
        <v>11.7169161728263</v>
      </c>
      <c r="H2645" s="12">
        <v>12.160975251216801</v>
      </c>
      <c r="I2645" s="12">
        <v>13.4464728003703</v>
      </c>
      <c r="J2645" s="12">
        <v>12.3616316479488</v>
      </c>
      <c r="K2645" s="12">
        <v>11.941367047785301</v>
      </c>
      <c r="L2645" s="12">
        <v>13.3206596521173</v>
      </c>
      <c r="M2645" s="12">
        <v>15.0953360256506</v>
      </c>
      <c r="N2645" s="12"/>
      <c r="O2645" s="12"/>
    </row>
    <row r="2646" spans="1:15" x14ac:dyDescent="0.3">
      <c r="A2646" s="11" t="str">
        <f t="shared" si="42"/>
        <v>DISTRIBUCION VOLUMEN X CRITERIO (kg ó litros)Cerveza SurtidorLEVANTE</v>
      </c>
      <c r="B2646" s="11" t="s">
        <v>50</v>
      </c>
      <c r="C2646" s="11" t="s">
        <v>98</v>
      </c>
      <c r="D2646" s="11" t="s">
        <v>145</v>
      </c>
      <c r="E2646" s="12">
        <v>11.550564944487499</v>
      </c>
      <c r="F2646" s="12">
        <v>11.779376346982501</v>
      </c>
      <c r="G2646" s="12">
        <v>11.2790501262156</v>
      </c>
      <c r="H2646" s="12">
        <v>10.0642505202095</v>
      </c>
      <c r="I2646" s="12">
        <v>10.946485149275199</v>
      </c>
      <c r="J2646" s="12">
        <v>11.2005834284078</v>
      </c>
      <c r="K2646" s="12">
        <v>11.234764713599001</v>
      </c>
      <c r="L2646" s="12">
        <v>9.6639758459265508</v>
      </c>
      <c r="M2646" s="12">
        <v>12.126805638325999</v>
      </c>
      <c r="N2646" s="12"/>
      <c r="O2646" s="12"/>
    </row>
    <row r="2647" spans="1:15" x14ac:dyDescent="0.3">
      <c r="A2647" s="11" t="str">
        <f t="shared" si="42"/>
        <v>DISTRIBUCION VOLUMEN X CRITERIO (kg ó litros)Cerveza SurtidorANDALUCIA</v>
      </c>
      <c r="B2647" s="11" t="s">
        <v>50</v>
      </c>
      <c r="C2647" s="11" t="s">
        <v>98</v>
      </c>
      <c r="D2647" s="11" t="s">
        <v>146</v>
      </c>
      <c r="E2647" s="12">
        <v>23.3578043840734</v>
      </c>
      <c r="F2647" s="12">
        <v>26.201153829070499</v>
      </c>
      <c r="G2647" s="12">
        <v>27.136551029917499</v>
      </c>
      <c r="H2647" s="12">
        <v>28.564994320685202</v>
      </c>
      <c r="I2647" s="12">
        <v>25.4815587029514</v>
      </c>
      <c r="J2647" s="12">
        <v>28.374706337958902</v>
      </c>
      <c r="K2647" s="12">
        <v>27.869653103850499</v>
      </c>
      <c r="L2647" s="12">
        <v>28.336700895670599</v>
      </c>
      <c r="M2647" s="12">
        <v>24.301052711188301</v>
      </c>
      <c r="N2647" s="12"/>
      <c r="O2647" s="12"/>
    </row>
    <row r="2648" spans="1:15" x14ac:dyDescent="0.3">
      <c r="A2648" s="11" t="str">
        <f t="shared" si="42"/>
        <v>DISTRIBUCION VOLUMEN X CRITERIO (kg ó litros)Cerveza SurtidorMDD AM</v>
      </c>
      <c r="B2648" s="11" t="s">
        <v>50</v>
      </c>
      <c r="C2648" s="11" t="s">
        <v>98</v>
      </c>
      <c r="D2648" s="11" t="s">
        <v>147</v>
      </c>
      <c r="E2648" s="12">
        <v>14.1459674186518</v>
      </c>
      <c r="F2648" s="12">
        <v>14.675615565433899</v>
      </c>
      <c r="G2648" s="12">
        <v>15.701169550711899</v>
      </c>
      <c r="H2648" s="12">
        <v>15.5296710271751</v>
      </c>
      <c r="I2648" s="12">
        <v>14.7986615200573</v>
      </c>
      <c r="J2648" s="12">
        <v>14.7399460850023</v>
      </c>
      <c r="K2648" s="12">
        <v>13.428691879189399</v>
      </c>
      <c r="L2648" s="12">
        <v>14.4321666140597</v>
      </c>
      <c r="M2648" s="12">
        <v>13.316784320307599</v>
      </c>
      <c r="N2648" s="12"/>
      <c r="O2648" s="12"/>
    </row>
    <row r="2649" spans="1:15" x14ac:dyDescent="0.3">
      <c r="A2649" s="11" t="str">
        <f t="shared" si="42"/>
        <v>DISTRIBUCION VOLUMEN X CRITERIO (kg ó litros)Cerveza SurtidorRTO CENTRO</v>
      </c>
      <c r="B2649" s="11" t="s">
        <v>50</v>
      </c>
      <c r="C2649" s="11" t="s">
        <v>98</v>
      </c>
      <c r="D2649" s="11" t="s">
        <v>148</v>
      </c>
      <c r="E2649" s="12">
        <v>9.0091791802156198</v>
      </c>
      <c r="F2649" s="12">
        <v>8.4008638645242506</v>
      </c>
      <c r="G2649" s="12">
        <v>7.8594978954172197</v>
      </c>
      <c r="H2649" s="12">
        <v>8.4876676905563997</v>
      </c>
      <c r="I2649" s="12">
        <v>9.4056974633158603</v>
      </c>
      <c r="J2649" s="12">
        <v>8.6431046604158404</v>
      </c>
      <c r="K2649" s="12">
        <v>9.6014989847717604</v>
      </c>
      <c r="L2649" s="12">
        <v>9.8098445411071893</v>
      </c>
      <c r="M2649" s="12">
        <v>8.9880609568251995</v>
      </c>
      <c r="N2649" s="12"/>
      <c r="O2649" s="12"/>
    </row>
    <row r="2650" spans="1:15" x14ac:dyDescent="0.3">
      <c r="A2650" s="11" t="str">
        <f t="shared" si="42"/>
        <v>DISTRIBUCION VOLUMEN X CRITERIO (kg ó litros)Cerveza SurtidorNORTE-CENTRO</v>
      </c>
      <c r="B2650" s="11" t="s">
        <v>50</v>
      </c>
      <c r="C2650" s="11" t="s">
        <v>98</v>
      </c>
      <c r="D2650" s="11" t="s">
        <v>149</v>
      </c>
      <c r="E2650" s="12">
        <v>13.855837676359799</v>
      </c>
      <c r="F2650" s="12">
        <v>14.334268470423</v>
      </c>
      <c r="G2650" s="12">
        <v>11.9512673406985</v>
      </c>
      <c r="H2650" s="12">
        <v>11.3107823364754</v>
      </c>
      <c r="I2650" s="12">
        <v>12.672978919438901</v>
      </c>
      <c r="J2650" s="12">
        <v>11.9309922268633</v>
      </c>
      <c r="K2650" s="12">
        <v>12.4551603198307</v>
      </c>
      <c r="L2650" s="12">
        <v>11.332994968429899</v>
      </c>
      <c r="M2650" s="12">
        <v>11.6259235184702</v>
      </c>
      <c r="N2650" s="12"/>
      <c r="O2650" s="12"/>
    </row>
    <row r="2651" spans="1:15" x14ac:dyDescent="0.3">
      <c r="A2651" s="11" t="str">
        <f t="shared" si="42"/>
        <v>DISTRIBUCION VOLUMEN X CRITERIO (kg ó litros)Cerveza SurtidorNOROESTE</v>
      </c>
      <c r="B2651" s="11" t="s">
        <v>50</v>
      </c>
      <c r="C2651" s="11" t="s">
        <v>98</v>
      </c>
      <c r="D2651" s="11" t="s">
        <v>150</v>
      </c>
      <c r="E2651" s="12">
        <v>8.3470957867245907</v>
      </c>
      <c r="F2651" s="12">
        <v>9.0017114064410695</v>
      </c>
      <c r="G2651" s="12">
        <v>8.1966521833550701</v>
      </c>
      <c r="H2651" s="12">
        <v>8.0357760278515702</v>
      </c>
      <c r="I2651" s="12">
        <v>7.5694006902372797</v>
      </c>
      <c r="J2651" s="12">
        <v>7.3209948806219796</v>
      </c>
      <c r="K2651" s="12">
        <v>7.9924336449944704</v>
      </c>
      <c r="L2651" s="12">
        <v>8.0017302206472003</v>
      </c>
      <c r="M2651" s="12">
        <v>8.0429505349485009</v>
      </c>
      <c r="N2651" s="12"/>
      <c r="O2651" s="12"/>
    </row>
    <row r="2652" spans="1:15" x14ac:dyDescent="0.3">
      <c r="A2652" s="11" t="str">
        <f t="shared" si="42"/>
        <v>DISTRIBUCION VOLUMEN X CRITERIO (kg ó litros)Cerveza Surtidor&lt;2MIL</v>
      </c>
      <c r="B2652" s="11" t="s">
        <v>50</v>
      </c>
      <c r="C2652" s="11" t="s">
        <v>98</v>
      </c>
      <c r="D2652" s="11" t="s">
        <v>151</v>
      </c>
      <c r="E2652" s="12">
        <v>5.3848050153525797</v>
      </c>
      <c r="F2652" s="12">
        <v>4.6719316577494201</v>
      </c>
      <c r="G2652" s="12">
        <v>5.0926222611462899</v>
      </c>
      <c r="H2652" s="12">
        <v>5.7905404340189204</v>
      </c>
      <c r="I2652" s="12">
        <v>5.66998031782399</v>
      </c>
      <c r="J2652" s="12">
        <v>5.2911939846801497</v>
      </c>
      <c r="K2652" s="12">
        <v>6.9194536608443897</v>
      </c>
      <c r="L2652" s="12">
        <v>6.2159682729077899</v>
      </c>
      <c r="M2652" s="12">
        <v>5.9752580497313899</v>
      </c>
      <c r="N2652" s="12"/>
      <c r="O2652" s="12"/>
    </row>
    <row r="2653" spans="1:15" x14ac:dyDescent="0.3">
      <c r="A2653" s="11" t="str">
        <f t="shared" si="42"/>
        <v>DISTRIBUCION VOLUMEN X CRITERIO (kg ó litros)Cerveza Surtidor2-5MIL</v>
      </c>
      <c r="B2653" s="11" t="s">
        <v>50</v>
      </c>
      <c r="C2653" s="11" t="s">
        <v>98</v>
      </c>
      <c r="D2653" s="11" t="s">
        <v>152</v>
      </c>
      <c r="E2653" s="12">
        <v>4.4939063777103998</v>
      </c>
      <c r="F2653" s="12">
        <v>4.2131887836803896</v>
      </c>
      <c r="G2653" s="12">
        <v>3.5260428326617999</v>
      </c>
      <c r="H2653" s="12">
        <v>3.6953812874332299</v>
      </c>
      <c r="I2653" s="12">
        <v>4.33103510664606</v>
      </c>
      <c r="J2653" s="12">
        <v>3.52174119039107</v>
      </c>
      <c r="K2653" s="12">
        <v>3.3969247648179701</v>
      </c>
      <c r="L2653" s="12">
        <v>3.8674246907787899</v>
      </c>
      <c r="M2653" s="12">
        <v>3.8151350422083499</v>
      </c>
      <c r="N2653" s="12"/>
      <c r="O2653" s="12"/>
    </row>
    <row r="2654" spans="1:15" x14ac:dyDescent="0.3">
      <c r="A2654" s="11" t="str">
        <f t="shared" si="42"/>
        <v>DISTRIBUCION VOLUMEN X CRITERIO (kg ó litros)Cerveza Surtidor5-10MIL</v>
      </c>
      <c r="B2654" s="11" t="s">
        <v>50</v>
      </c>
      <c r="C2654" s="11" t="s">
        <v>98</v>
      </c>
      <c r="D2654" s="11" t="s">
        <v>153</v>
      </c>
      <c r="E2654" s="12">
        <v>7.3734627401688799</v>
      </c>
      <c r="F2654" s="12">
        <v>7.2846000837091598</v>
      </c>
      <c r="G2654" s="12">
        <v>7.0065743114280803</v>
      </c>
      <c r="H2654" s="12">
        <v>7.5909136411665799</v>
      </c>
      <c r="I2654" s="12">
        <v>7.1983263248564997</v>
      </c>
      <c r="J2654" s="12">
        <v>7.5993821171525502</v>
      </c>
      <c r="K2654" s="12">
        <v>6.71674580763107</v>
      </c>
      <c r="L2654" s="12">
        <v>7.8020887817594096</v>
      </c>
      <c r="M2654" s="12">
        <v>7.58712848989558</v>
      </c>
      <c r="N2654" s="12"/>
      <c r="O2654" s="12"/>
    </row>
    <row r="2655" spans="1:15" x14ac:dyDescent="0.3">
      <c r="A2655" s="11" t="str">
        <f t="shared" si="42"/>
        <v>DISTRIBUCION VOLUMEN X CRITERIO (kg ó litros)Cerveza Surtidor10-30MIL</v>
      </c>
      <c r="B2655" s="11" t="s">
        <v>50</v>
      </c>
      <c r="C2655" s="11" t="s">
        <v>98</v>
      </c>
      <c r="D2655" s="11" t="s">
        <v>154</v>
      </c>
      <c r="E2655" s="12">
        <v>17.3904786948378</v>
      </c>
      <c r="F2655" s="12">
        <v>18.7571634551758</v>
      </c>
      <c r="G2655" s="12">
        <v>17.7776971461988</v>
      </c>
      <c r="H2655" s="12">
        <v>17.204664815794398</v>
      </c>
      <c r="I2655" s="12">
        <v>19.750770984957601</v>
      </c>
      <c r="J2655" s="12">
        <v>20.015488616559399</v>
      </c>
      <c r="K2655" s="12">
        <v>18.816582730593201</v>
      </c>
      <c r="L2655" s="12">
        <v>19.560728574855801</v>
      </c>
      <c r="M2655" s="12">
        <v>19.935958504424899</v>
      </c>
      <c r="N2655" s="12"/>
      <c r="O2655" s="12"/>
    </row>
    <row r="2656" spans="1:15" x14ac:dyDescent="0.3">
      <c r="A2656" s="11" t="str">
        <f t="shared" si="42"/>
        <v>DISTRIBUCION VOLUMEN X CRITERIO (kg ó litros)Cerveza Surtidor30-100MIL</v>
      </c>
      <c r="B2656" s="11" t="s">
        <v>50</v>
      </c>
      <c r="C2656" s="11" t="s">
        <v>98</v>
      </c>
      <c r="D2656" s="11" t="s">
        <v>155</v>
      </c>
      <c r="E2656" s="12">
        <v>19.354739888199699</v>
      </c>
      <c r="F2656" s="12">
        <v>21.227863410329199</v>
      </c>
      <c r="G2656" s="12">
        <v>19.2442681895246</v>
      </c>
      <c r="H2656" s="12">
        <v>19.522790424061501</v>
      </c>
      <c r="I2656" s="12">
        <v>18.365509498110601</v>
      </c>
      <c r="J2656" s="12">
        <v>19.8969952901816</v>
      </c>
      <c r="K2656" s="12">
        <v>20.034437301802502</v>
      </c>
      <c r="L2656" s="12">
        <v>20.212404583487899</v>
      </c>
      <c r="M2656" s="12">
        <v>18.958493209393399</v>
      </c>
      <c r="N2656" s="12"/>
      <c r="O2656" s="12"/>
    </row>
    <row r="2657" spans="1:15" x14ac:dyDescent="0.3">
      <c r="A2657" s="11" t="str">
        <f t="shared" si="42"/>
        <v>DISTRIBUCION VOLUMEN X CRITERIO (kg ó litros)Cerveza Surtidor100-200MIL</v>
      </c>
      <c r="B2657" s="11" t="s">
        <v>50</v>
      </c>
      <c r="C2657" s="11" t="s">
        <v>98</v>
      </c>
      <c r="D2657" s="11" t="s">
        <v>156</v>
      </c>
      <c r="E2657" s="12">
        <v>10.3685561680134</v>
      </c>
      <c r="F2657" s="12">
        <v>10.723848261765999</v>
      </c>
      <c r="G2657" s="12">
        <v>11.4927778448961</v>
      </c>
      <c r="H2657" s="12">
        <v>11.235094857279901</v>
      </c>
      <c r="I2657" s="12">
        <v>11.188307348981899</v>
      </c>
      <c r="J2657" s="12">
        <v>10.5320173874379</v>
      </c>
      <c r="K2657" s="12">
        <v>10.376659392275901</v>
      </c>
      <c r="L2657" s="12">
        <v>9.8338261718266402</v>
      </c>
      <c r="M2657" s="12">
        <v>9.4380915148652509</v>
      </c>
      <c r="N2657" s="12"/>
      <c r="O2657" s="12"/>
    </row>
    <row r="2658" spans="1:15" x14ac:dyDescent="0.3">
      <c r="A2658" s="11" t="str">
        <f t="shared" si="42"/>
        <v>DISTRIBUCION VOLUMEN X CRITERIO (kg ó litros)Cerveza Surtidor200-500MIL</v>
      </c>
      <c r="B2658" s="11" t="s">
        <v>50</v>
      </c>
      <c r="C2658" s="11" t="s">
        <v>98</v>
      </c>
      <c r="D2658" s="11" t="s">
        <v>157</v>
      </c>
      <c r="E2658" s="12">
        <v>13.5673135278785</v>
      </c>
      <c r="F2658" s="12">
        <v>11.9137178838851</v>
      </c>
      <c r="G2658" s="12">
        <v>10.8723845409334</v>
      </c>
      <c r="H2658" s="12">
        <v>12.059858063545001</v>
      </c>
      <c r="I2658" s="12">
        <v>12.7445053659581</v>
      </c>
      <c r="J2658" s="12">
        <v>12.703970990462899</v>
      </c>
      <c r="K2658" s="12">
        <v>12.892058909536299</v>
      </c>
      <c r="L2658" s="12">
        <v>11.1641570976268</v>
      </c>
      <c r="M2658" s="12">
        <v>13.2424668225443</v>
      </c>
      <c r="N2658" s="12"/>
      <c r="O2658" s="12"/>
    </row>
    <row r="2659" spans="1:15" x14ac:dyDescent="0.3">
      <c r="A2659" s="11" t="str">
        <f t="shared" si="42"/>
        <v>DISTRIBUCION VOLUMEN X CRITERIO (kg ó litros)Cerveza Surtidor&gt;500MIL</v>
      </c>
      <c r="B2659" s="11" t="s">
        <v>50</v>
      </c>
      <c r="C2659" s="11" t="s">
        <v>98</v>
      </c>
      <c r="D2659" s="11" t="s">
        <v>158</v>
      </c>
      <c r="E2659" s="12">
        <v>22.0667248211012</v>
      </c>
      <c r="F2659" s="12">
        <v>21.207695652716598</v>
      </c>
      <c r="G2659" s="12">
        <v>24.9876380014455</v>
      </c>
      <c r="H2659" s="12">
        <v>22.900763254960701</v>
      </c>
      <c r="I2659" s="12">
        <v>20.751574163728801</v>
      </c>
      <c r="J2659" s="12">
        <v>20.439207592018501</v>
      </c>
      <c r="K2659" s="12">
        <v>20.847145773714001</v>
      </c>
      <c r="L2659" s="12">
        <v>21.343409102313299</v>
      </c>
      <c r="M2659" s="12">
        <v>21.047476925059701</v>
      </c>
      <c r="N2659" s="12"/>
      <c r="O2659" s="12"/>
    </row>
    <row r="2660" spans="1:15" x14ac:dyDescent="0.3">
      <c r="A2660" s="11" t="str">
        <f t="shared" si="42"/>
        <v>DISTRIBUCION VOLUMEN X CRITERIO (kg ó litros)Cerveza SurtidorDE 15 A 19 AÑOS</v>
      </c>
      <c r="B2660" s="11" t="s">
        <v>50</v>
      </c>
      <c r="C2660" s="11" t="s">
        <v>98</v>
      </c>
      <c r="D2660" s="11" t="s">
        <v>159</v>
      </c>
      <c r="E2660" s="12">
        <v>0.52908494834798403</v>
      </c>
      <c r="F2660" s="12">
        <v>0.24843624678499401</v>
      </c>
      <c r="G2660" s="12">
        <v>0.103355904835817</v>
      </c>
      <c r="H2660" s="12">
        <v>0.20346440392259499</v>
      </c>
      <c r="I2660" s="12">
        <v>0.64714787171837596</v>
      </c>
      <c r="J2660" s="12">
        <v>0.85043499302467895</v>
      </c>
      <c r="K2660" s="12">
        <v>0.47307110371386701</v>
      </c>
      <c r="L2660" s="12">
        <v>0.28854362457844801</v>
      </c>
      <c r="M2660" s="12">
        <v>0.23996975760113201</v>
      </c>
      <c r="N2660" s="12"/>
      <c r="O2660" s="12"/>
    </row>
    <row r="2661" spans="1:15" x14ac:dyDescent="0.3">
      <c r="A2661" s="11" t="str">
        <f t="shared" si="42"/>
        <v>DISTRIBUCION VOLUMEN X CRITERIO (kg ó litros)Cerveza SurtidorDE 20 A 24 AÑOS</v>
      </c>
      <c r="B2661" s="11" t="s">
        <v>50</v>
      </c>
      <c r="C2661" s="11" t="s">
        <v>98</v>
      </c>
      <c r="D2661" s="11" t="s">
        <v>160</v>
      </c>
      <c r="E2661" s="12">
        <v>1.4159929877675801</v>
      </c>
      <c r="F2661" s="12">
        <v>1.1959908217366599</v>
      </c>
      <c r="G2661" s="12">
        <v>1.1494077043244699</v>
      </c>
      <c r="H2661" s="12">
        <v>1.2997282168684301</v>
      </c>
      <c r="I2661" s="12">
        <v>1.2681984623162501</v>
      </c>
      <c r="J2661" s="12">
        <v>1.5307433547764699</v>
      </c>
      <c r="K2661" s="12">
        <v>1.90472683029858</v>
      </c>
      <c r="L2661" s="12">
        <v>1.5727544784481999</v>
      </c>
      <c r="M2661" s="12">
        <v>2.0033853438072802</v>
      </c>
      <c r="N2661" s="12"/>
      <c r="O2661" s="12"/>
    </row>
    <row r="2662" spans="1:15" x14ac:dyDescent="0.3">
      <c r="A2662" s="11" t="str">
        <f t="shared" si="42"/>
        <v>DISTRIBUCION VOLUMEN X CRITERIO (kg ó litros)Cerveza SurtidorDE 25 A 34 AÑOS</v>
      </c>
      <c r="B2662" s="11" t="s">
        <v>50</v>
      </c>
      <c r="C2662" s="11" t="s">
        <v>98</v>
      </c>
      <c r="D2662" s="11" t="s">
        <v>161</v>
      </c>
      <c r="E2662" s="12">
        <v>5.9926268332484103</v>
      </c>
      <c r="F2662" s="12">
        <v>7.20374339015651</v>
      </c>
      <c r="G2662" s="12">
        <v>6.7504310744219804</v>
      </c>
      <c r="H2662" s="12">
        <v>6.2657262986882101</v>
      </c>
      <c r="I2662" s="12">
        <v>5.9443956935904199</v>
      </c>
      <c r="J2662" s="12">
        <v>6.4718933695561898</v>
      </c>
      <c r="K2662" s="12">
        <v>5.7230776325804298</v>
      </c>
      <c r="L2662" s="12">
        <v>5.6077057523996903</v>
      </c>
      <c r="M2662" s="12">
        <v>4.94695371054868</v>
      </c>
      <c r="N2662" s="12"/>
      <c r="O2662" s="12"/>
    </row>
    <row r="2663" spans="1:15" x14ac:dyDescent="0.3">
      <c r="A2663" s="11" t="str">
        <f t="shared" si="42"/>
        <v>DISTRIBUCION VOLUMEN X CRITERIO (kg ó litros)Cerveza SurtidorDE 35 A 49 AÑOS</v>
      </c>
      <c r="B2663" s="11" t="s">
        <v>50</v>
      </c>
      <c r="C2663" s="11" t="s">
        <v>98</v>
      </c>
      <c r="D2663" s="11" t="s">
        <v>162</v>
      </c>
      <c r="E2663" s="12">
        <v>21.0716956761941</v>
      </c>
      <c r="F2663" s="12">
        <v>22.062228818353699</v>
      </c>
      <c r="G2663" s="12">
        <v>19.7864797899616</v>
      </c>
      <c r="H2663" s="12">
        <v>21.014190606355001</v>
      </c>
      <c r="I2663" s="12">
        <v>18.281481817749</v>
      </c>
      <c r="J2663" s="12">
        <v>20.246728098078599</v>
      </c>
      <c r="K2663" s="12">
        <v>19.472829886254001</v>
      </c>
      <c r="L2663" s="12">
        <v>19.662087873658301</v>
      </c>
      <c r="M2663" s="12">
        <v>19.4497257560432</v>
      </c>
      <c r="N2663" s="12"/>
      <c r="O2663" s="12"/>
    </row>
    <row r="2664" spans="1:15" x14ac:dyDescent="0.3">
      <c r="A2664" s="11" t="str">
        <f t="shared" si="42"/>
        <v>DISTRIBUCION VOLUMEN X CRITERIO (kg ó litros)Cerveza SurtidorDE 50 A 59 AÑOS</v>
      </c>
      <c r="B2664" s="11" t="s">
        <v>50</v>
      </c>
      <c r="C2664" s="11" t="s">
        <v>98</v>
      </c>
      <c r="D2664" s="11" t="s">
        <v>163</v>
      </c>
      <c r="E2664" s="12">
        <v>25.2418421924569</v>
      </c>
      <c r="F2664" s="12">
        <v>23.532834495598902</v>
      </c>
      <c r="G2664" s="12">
        <v>24.2415516200412</v>
      </c>
      <c r="H2664" s="12">
        <v>23.546499782236101</v>
      </c>
      <c r="I2664" s="12">
        <v>26.0343219012547</v>
      </c>
      <c r="J2664" s="12">
        <v>24.719610448339701</v>
      </c>
      <c r="K2664" s="12">
        <v>24.761890476619701</v>
      </c>
      <c r="L2664" s="12">
        <v>24.361452085719801</v>
      </c>
      <c r="M2664" s="12">
        <v>24.781919354983899</v>
      </c>
      <c r="N2664" s="12"/>
      <c r="O2664" s="12"/>
    </row>
    <row r="2665" spans="1:15" x14ac:dyDescent="0.3">
      <c r="A2665" s="11" t="str">
        <f t="shared" si="42"/>
        <v>DISTRIBUCION VOLUMEN X CRITERIO (kg ó litros)Cerveza SurtidorDE 60 A 75 AÑOS</v>
      </c>
      <c r="B2665" s="11" t="s">
        <v>50</v>
      </c>
      <c r="C2665" s="11" t="s">
        <v>98</v>
      </c>
      <c r="D2665" s="11" t="s">
        <v>164</v>
      </c>
      <c r="E2665" s="12">
        <v>45.748744536075002</v>
      </c>
      <c r="F2665" s="12">
        <v>45.756772060609897</v>
      </c>
      <c r="G2665" s="12">
        <v>47.968777151149602</v>
      </c>
      <c r="H2665" s="12">
        <v>47.6703902791091</v>
      </c>
      <c r="I2665" s="12">
        <v>47.8244520449405</v>
      </c>
      <c r="J2665" s="12">
        <v>46.1805899741601</v>
      </c>
      <c r="K2665" s="12">
        <v>47.664401792166899</v>
      </c>
      <c r="L2665" s="12">
        <v>48.5074631197202</v>
      </c>
      <c r="M2665" s="12">
        <v>48.578044824274798</v>
      </c>
      <c r="N2665" s="12"/>
      <c r="O2665" s="12"/>
    </row>
    <row r="2666" spans="1:15" x14ac:dyDescent="0.3">
      <c r="A2666" s="11" t="str">
        <f t="shared" si="42"/>
        <v>DISTRIBUCION VOLUMEN X CRITERIO (kg ó litros)Cerveza SurtidorNIVEL ALTO</v>
      </c>
      <c r="B2666" s="11" t="s">
        <v>50</v>
      </c>
      <c r="C2666" s="11" t="s">
        <v>98</v>
      </c>
      <c r="D2666" s="11" t="s">
        <v>165</v>
      </c>
      <c r="E2666" s="12">
        <v>26.0463482048944</v>
      </c>
      <c r="F2666" s="12">
        <v>26.148625566352301</v>
      </c>
      <c r="G2666" s="12">
        <v>24.957407315931501</v>
      </c>
      <c r="H2666" s="12">
        <v>25.839675001267601</v>
      </c>
      <c r="I2666" s="12">
        <v>25.588343277215301</v>
      </c>
      <c r="J2666" s="12">
        <v>24.097769258293699</v>
      </c>
      <c r="K2666" s="12">
        <v>23.3620482361247</v>
      </c>
      <c r="L2666" s="12">
        <v>20.033213913372201</v>
      </c>
      <c r="M2666" s="12">
        <v>22.917656167436402</v>
      </c>
      <c r="N2666" s="12"/>
      <c r="O2666" s="12"/>
    </row>
    <row r="2667" spans="1:15" x14ac:dyDescent="0.3">
      <c r="A2667" s="11" t="str">
        <f t="shared" si="42"/>
        <v>DISTRIBUCION VOLUMEN X CRITERIO (kg ó litros)Cerveza SurtidorNIVEL MEDIO ALTO</v>
      </c>
      <c r="B2667" s="11" t="s">
        <v>50</v>
      </c>
      <c r="C2667" s="11" t="s">
        <v>98</v>
      </c>
      <c r="D2667" s="11" t="s">
        <v>166</v>
      </c>
      <c r="E2667" s="12">
        <v>15.3136978838817</v>
      </c>
      <c r="F2667" s="12">
        <v>14.556621882348599</v>
      </c>
      <c r="G2667" s="12">
        <v>13.9508955661067</v>
      </c>
      <c r="H2667" s="12">
        <v>12.1883594769703</v>
      </c>
      <c r="I2667" s="12">
        <v>13.529902764328099</v>
      </c>
      <c r="J2667" s="12">
        <v>13.5942470892765</v>
      </c>
      <c r="K2667" s="12">
        <v>15.402151697330099</v>
      </c>
      <c r="L2667" s="12">
        <v>14.4032595211304</v>
      </c>
      <c r="M2667" s="12">
        <v>11.911892821430801</v>
      </c>
      <c r="N2667" s="12"/>
      <c r="O2667" s="12"/>
    </row>
    <row r="2668" spans="1:15" x14ac:dyDescent="0.3">
      <c r="A2668" s="11" t="str">
        <f t="shared" si="42"/>
        <v>DISTRIBUCION VOLUMEN X CRITERIO (kg ó litros)Cerveza SurtidorNIVEL MEDIO</v>
      </c>
      <c r="B2668" s="11" t="s">
        <v>50</v>
      </c>
      <c r="C2668" s="11" t="s">
        <v>98</v>
      </c>
      <c r="D2668" s="11" t="s">
        <v>167</v>
      </c>
      <c r="E2668" s="12">
        <v>24.7584256302531</v>
      </c>
      <c r="F2668" s="12">
        <v>22.9603735629764</v>
      </c>
      <c r="G2668" s="12">
        <v>22.250798102095999</v>
      </c>
      <c r="H2668" s="12">
        <v>22.861145858426799</v>
      </c>
      <c r="I2668" s="12">
        <v>24.618297733332401</v>
      </c>
      <c r="J2668" s="12">
        <v>22.924876046639302</v>
      </c>
      <c r="K2668" s="12">
        <v>22.323031666309902</v>
      </c>
      <c r="L2668" s="12">
        <v>24.594944894555301</v>
      </c>
      <c r="M2668" s="12">
        <v>26.274382110018301</v>
      </c>
      <c r="N2668" s="12"/>
      <c r="O2668" s="12"/>
    </row>
    <row r="2669" spans="1:15" x14ac:dyDescent="0.3">
      <c r="A2669" s="11" t="str">
        <f t="shared" si="42"/>
        <v>DISTRIBUCION VOLUMEN X CRITERIO (kg ó litros)Cerveza SurtidorNIVEL MEDIO BAJO</v>
      </c>
      <c r="B2669" s="11" t="s">
        <v>50</v>
      </c>
      <c r="C2669" s="11" t="s">
        <v>98</v>
      </c>
      <c r="D2669" s="11" t="s">
        <v>168</v>
      </c>
      <c r="E2669" s="12">
        <v>15.400077915813601</v>
      </c>
      <c r="F2669" s="12">
        <v>17.830455840422498</v>
      </c>
      <c r="G2669" s="12">
        <v>16.9312709316767</v>
      </c>
      <c r="H2669" s="12">
        <v>16.078035384090501</v>
      </c>
      <c r="I2669" s="12">
        <v>15.2302411739603</v>
      </c>
      <c r="J2669" s="12">
        <v>18.038886520447399</v>
      </c>
      <c r="K2669" s="12">
        <v>18.482155885464699</v>
      </c>
      <c r="L2669" s="12">
        <v>18.610047042013399</v>
      </c>
      <c r="M2669" s="12">
        <v>18.257350853238599</v>
      </c>
      <c r="N2669" s="12"/>
      <c r="O2669" s="12"/>
    </row>
    <row r="2670" spans="1:15" x14ac:dyDescent="0.3">
      <c r="A2670" s="11" t="str">
        <f t="shared" si="42"/>
        <v>DISTRIBUCION VOLUMEN X CRITERIO (kg ó litros)Cerveza SurtidorNIVEL BAJO</v>
      </c>
      <c r="B2670" s="11" t="s">
        <v>50</v>
      </c>
      <c r="C2670" s="11" t="s">
        <v>98</v>
      </c>
      <c r="D2670" s="11" t="s">
        <v>169</v>
      </c>
      <c r="E2670" s="12">
        <v>18.481440232251799</v>
      </c>
      <c r="F2670" s="12">
        <v>18.5039254618192</v>
      </c>
      <c r="G2670" s="12">
        <v>21.9096347566223</v>
      </c>
      <c r="H2670" s="12">
        <v>23.032786075908898</v>
      </c>
      <c r="I2670" s="12">
        <v>21.033225170563998</v>
      </c>
      <c r="J2670" s="12">
        <v>21.344220092466799</v>
      </c>
      <c r="K2670" s="12">
        <v>20.4306043589735</v>
      </c>
      <c r="L2670" s="12">
        <v>22.358542127151999</v>
      </c>
      <c r="M2670" s="12">
        <v>20.638732243890299</v>
      </c>
      <c r="N2670" s="12"/>
      <c r="O2670" s="12"/>
    </row>
    <row r="2671" spans="1:15" x14ac:dyDescent="0.3">
      <c r="A2671" s="11" t="str">
        <f t="shared" si="42"/>
        <v>DISTRIBUCION VOLUMEN X CRITERIO (kg ó litros)Cerveza SurtidorHOMBRE</v>
      </c>
      <c r="B2671" s="11" t="s">
        <v>50</v>
      </c>
      <c r="C2671" s="11" t="s">
        <v>98</v>
      </c>
      <c r="D2671" s="11" t="s">
        <v>170</v>
      </c>
      <c r="E2671" s="12">
        <v>62.039284263538903</v>
      </c>
      <c r="F2671" s="12">
        <v>64.787584603395302</v>
      </c>
      <c r="G2671" s="12">
        <v>64.2820438507175</v>
      </c>
      <c r="H2671" s="12">
        <v>61.564230042460402</v>
      </c>
      <c r="I2671" s="12">
        <v>62.434015643317103</v>
      </c>
      <c r="J2671" s="12">
        <v>62.702595121549898</v>
      </c>
      <c r="K2671" s="12">
        <v>61.763173591181101</v>
      </c>
      <c r="L2671" s="12">
        <v>63.236916422965699</v>
      </c>
      <c r="M2671" s="12">
        <v>62.502357531758598</v>
      </c>
      <c r="N2671" s="12"/>
      <c r="O2671" s="12"/>
    </row>
    <row r="2672" spans="1:15" x14ac:dyDescent="0.3">
      <c r="A2672" s="11" t="str">
        <f t="shared" si="42"/>
        <v>DISTRIBUCION VOLUMEN X CRITERIO (kg ó litros)Cerveza SurtidorMUJER</v>
      </c>
      <c r="B2672" s="11" t="s">
        <v>50</v>
      </c>
      <c r="C2672" s="11" t="s">
        <v>98</v>
      </c>
      <c r="D2672" s="11" t="s">
        <v>171</v>
      </c>
      <c r="E2672" s="12">
        <v>37.9607005598616</v>
      </c>
      <c r="F2672" s="12">
        <v>35.212418549082997</v>
      </c>
      <c r="G2672" s="12">
        <v>35.717960631770097</v>
      </c>
      <c r="H2672" s="12">
        <v>38.435765925853303</v>
      </c>
      <c r="I2672" s="12">
        <v>37.5659922972525</v>
      </c>
      <c r="J2672" s="12">
        <v>37.297400528706198</v>
      </c>
      <c r="K2672" s="12">
        <v>38.2368216334877</v>
      </c>
      <c r="L2672" s="12">
        <v>36.7630857078167</v>
      </c>
      <c r="M2672" s="12">
        <v>37.497646429175198</v>
      </c>
      <c r="N2672" s="12"/>
      <c r="O2672" s="12"/>
    </row>
    <row r="2673" spans="1:15" x14ac:dyDescent="0.3">
      <c r="A2673" s="11" t="str">
        <f t="shared" si="42"/>
        <v>DISTRIBUCION VOLUMEN X CRITERIO (kg ó litros)Otras CervezasT.ESPAÑA</v>
      </c>
      <c r="B2673" s="11" t="s">
        <v>50</v>
      </c>
      <c r="C2673" s="11" t="s">
        <v>99</v>
      </c>
      <c r="D2673" s="11" t="s">
        <v>142</v>
      </c>
      <c r="E2673" s="12">
        <v>100</v>
      </c>
      <c r="F2673" s="12">
        <v>100</v>
      </c>
      <c r="G2673" s="12">
        <v>100</v>
      </c>
      <c r="H2673" s="12">
        <v>100</v>
      </c>
      <c r="I2673" s="12">
        <v>100</v>
      </c>
      <c r="J2673" s="12">
        <v>100</v>
      </c>
      <c r="K2673" s="12">
        <v>100</v>
      </c>
      <c r="L2673" s="12">
        <v>100</v>
      </c>
      <c r="M2673" s="12">
        <v>100</v>
      </c>
      <c r="N2673" s="12"/>
      <c r="O2673" s="12"/>
    </row>
    <row r="2674" spans="1:15" x14ac:dyDescent="0.3">
      <c r="A2674" s="11" t="str">
        <f t="shared" si="42"/>
        <v>DISTRIBUCION VOLUMEN X CRITERIO (kg ó litros)Otras CervezasBCN AM</v>
      </c>
      <c r="B2674" s="11" t="s">
        <v>50</v>
      </c>
      <c r="C2674" s="11" t="s">
        <v>99</v>
      </c>
      <c r="D2674" s="11" t="s">
        <v>143</v>
      </c>
      <c r="E2674" s="12" t="s">
        <v>134</v>
      </c>
      <c r="F2674" s="12" t="s">
        <v>134</v>
      </c>
      <c r="G2674" s="12">
        <v>3.8382537297738901</v>
      </c>
      <c r="H2674" s="12" t="s">
        <v>134</v>
      </c>
      <c r="I2674" s="12">
        <v>4.5896682008577896</v>
      </c>
      <c r="J2674" s="12">
        <v>7.0292821590260104</v>
      </c>
      <c r="K2674" s="12">
        <v>11.681206173224</v>
      </c>
      <c r="L2674" s="12">
        <v>13.7090266332943</v>
      </c>
      <c r="M2674" s="12">
        <v>9.7688254614965295</v>
      </c>
      <c r="N2674" s="12"/>
      <c r="O2674" s="12"/>
    </row>
    <row r="2675" spans="1:15" x14ac:dyDescent="0.3">
      <c r="A2675" s="11" t="str">
        <f t="shared" si="42"/>
        <v>DISTRIBUCION VOLUMEN X CRITERIO (kg ó litros)Otras CervezasREST.CAT ARAGON</v>
      </c>
      <c r="B2675" s="11" t="s">
        <v>50</v>
      </c>
      <c r="C2675" s="11" t="s">
        <v>99</v>
      </c>
      <c r="D2675" s="11" t="s">
        <v>144</v>
      </c>
      <c r="E2675" s="12">
        <v>5.3061793925186498</v>
      </c>
      <c r="F2675" s="12">
        <v>13.557135071736599</v>
      </c>
      <c r="G2675" s="12">
        <v>6.2589446040905203</v>
      </c>
      <c r="H2675" s="12">
        <v>14.0426908678791</v>
      </c>
      <c r="I2675" s="12">
        <v>2.8569899098699398</v>
      </c>
      <c r="J2675" s="12">
        <v>4.1986862224872503</v>
      </c>
      <c r="K2675" s="12">
        <v>3.3651754305788799</v>
      </c>
      <c r="L2675" s="12">
        <v>3.82565996009424</v>
      </c>
      <c r="M2675" s="12">
        <v>2.6624472201309199</v>
      </c>
      <c r="N2675" s="12"/>
      <c r="O2675" s="12"/>
    </row>
    <row r="2676" spans="1:15" x14ac:dyDescent="0.3">
      <c r="A2676" s="11" t="str">
        <f t="shared" si="42"/>
        <v>DISTRIBUCION VOLUMEN X CRITERIO (kg ó litros)Otras CervezasLEVANTE</v>
      </c>
      <c r="B2676" s="11" t="s">
        <v>50</v>
      </c>
      <c r="C2676" s="11" t="s">
        <v>99</v>
      </c>
      <c r="D2676" s="11" t="s">
        <v>145</v>
      </c>
      <c r="E2676" s="12">
        <v>16.8336368641626</v>
      </c>
      <c r="F2676" s="12">
        <v>10.710042469946</v>
      </c>
      <c r="G2676" s="12">
        <v>4.5182289628861998</v>
      </c>
      <c r="H2676" s="12">
        <v>2.7594117343216999</v>
      </c>
      <c r="I2676" s="12">
        <v>13.848236949905001</v>
      </c>
      <c r="J2676" s="12">
        <v>5.63905516599021</v>
      </c>
      <c r="K2676" s="12">
        <v>11.7448519862953</v>
      </c>
      <c r="L2676" s="12">
        <v>6.6477635344922401</v>
      </c>
      <c r="M2676" s="12">
        <v>2.33634742109858</v>
      </c>
      <c r="N2676" s="12"/>
      <c r="O2676" s="12"/>
    </row>
    <row r="2677" spans="1:15" x14ac:dyDescent="0.3">
      <c r="A2677" s="11" t="str">
        <f t="shared" si="42"/>
        <v>DISTRIBUCION VOLUMEN X CRITERIO (kg ó litros)Otras CervezasANDALUCIA</v>
      </c>
      <c r="B2677" s="11" t="s">
        <v>50</v>
      </c>
      <c r="C2677" s="11" t="s">
        <v>99</v>
      </c>
      <c r="D2677" s="11" t="s">
        <v>146</v>
      </c>
      <c r="E2677" s="12">
        <v>6.4643798182736401</v>
      </c>
      <c r="F2677" s="12">
        <v>3.29685735467601</v>
      </c>
      <c r="G2677" s="12">
        <v>2.37830368617105</v>
      </c>
      <c r="H2677" s="12">
        <v>23.167563382214599</v>
      </c>
      <c r="I2677" s="12">
        <v>4.7114779012576902</v>
      </c>
      <c r="J2677" s="12">
        <v>4.8696104390884098</v>
      </c>
      <c r="K2677" s="12" t="s">
        <v>134</v>
      </c>
      <c r="L2677" s="12">
        <v>4.4844969694537902</v>
      </c>
      <c r="M2677" s="12">
        <v>11.0888234808452</v>
      </c>
      <c r="N2677" s="12"/>
      <c r="O2677" s="12"/>
    </row>
    <row r="2678" spans="1:15" x14ac:dyDescent="0.3">
      <c r="A2678" s="11" t="str">
        <f t="shared" si="42"/>
        <v>DISTRIBUCION VOLUMEN X CRITERIO (kg ó litros)Otras CervezasMDD AM</v>
      </c>
      <c r="B2678" s="11" t="s">
        <v>50</v>
      </c>
      <c r="C2678" s="11" t="s">
        <v>99</v>
      </c>
      <c r="D2678" s="11" t="s">
        <v>147</v>
      </c>
      <c r="E2678" s="12">
        <v>10.001834543806501</v>
      </c>
      <c r="F2678" s="12">
        <v>18.9425960603233</v>
      </c>
      <c r="G2678" s="12">
        <v>50.396267798142397</v>
      </c>
      <c r="H2678" s="12">
        <v>3.2428325095929198</v>
      </c>
      <c r="I2678" s="12">
        <v>13.7781257726195</v>
      </c>
      <c r="J2678" s="12">
        <v>10.357932178970399</v>
      </c>
      <c r="K2678" s="12">
        <v>17.209935373683599</v>
      </c>
      <c r="L2678" s="12">
        <v>13.821739523123201</v>
      </c>
      <c r="M2678" s="12">
        <v>29.786542021883999</v>
      </c>
      <c r="N2678" s="12"/>
      <c r="O2678" s="12"/>
    </row>
    <row r="2679" spans="1:15" x14ac:dyDescent="0.3">
      <c r="A2679" s="11" t="str">
        <f t="shared" si="42"/>
        <v>DISTRIBUCION VOLUMEN X CRITERIO (kg ó litros)Otras CervezasRTO CENTRO</v>
      </c>
      <c r="B2679" s="11" t="s">
        <v>50</v>
      </c>
      <c r="C2679" s="11" t="s">
        <v>99</v>
      </c>
      <c r="D2679" s="11" t="s">
        <v>148</v>
      </c>
      <c r="E2679" s="12">
        <v>11.526150548708999</v>
      </c>
      <c r="F2679" s="12">
        <v>3.64874852485941</v>
      </c>
      <c r="G2679" s="12">
        <v>3.19375722710785</v>
      </c>
      <c r="H2679" s="12">
        <v>25.710402656400099</v>
      </c>
      <c r="I2679" s="12">
        <v>31.582841524394102</v>
      </c>
      <c r="J2679" s="12">
        <v>19.115545056143699</v>
      </c>
      <c r="K2679" s="12">
        <v>13.564793639134701</v>
      </c>
      <c r="L2679" s="12">
        <v>8.1264417347344207</v>
      </c>
      <c r="M2679" s="12">
        <v>4.4906328123724002</v>
      </c>
      <c r="N2679" s="12"/>
      <c r="O2679" s="12"/>
    </row>
    <row r="2680" spans="1:15" x14ac:dyDescent="0.3">
      <c r="A2680" s="11" t="str">
        <f t="shared" si="42"/>
        <v>DISTRIBUCION VOLUMEN X CRITERIO (kg ó litros)Otras CervezasNORTE-CENTRO</v>
      </c>
      <c r="B2680" s="11" t="s">
        <v>50</v>
      </c>
      <c r="C2680" s="11" t="s">
        <v>99</v>
      </c>
      <c r="D2680" s="11" t="s">
        <v>149</v>
      </c>
      <c r="E2680" s="12">
        <v>37.938668071964898</v>
      </c>
      <c r="F2680" s="12">
        <v>4.4554458440007503</v>
      </c>
      <c r="G2680" s="12" t="s">
        <v>134</v>
      </c>
      <c r="H2680" s="12">
        <v>5.9930988494719797</v>
      </c>
      <c r="I2680" s="12">
        <v>14.033557041479</v>
      </c>
      <c r="J2680" s="12">
        <v>12.2653892057871</v>
      </c>
      <c r="K2680" s="12">
        <v>8.0826405626731894</v>
      </c>
      <c r="L2680" s="12">
        <v>8.2416233010214501</v>
      </c>
      <c r="M2680" s="12">
        <v>10.776042285552</v>
      </c>
      <c r="N2680" s="12"/>
      <c r="O2680" s="12"/>
    </row>
    <row r="2681" spans="1:15" x14ac:dyDescent="0.3">
      <c r="A2681" s="11" t="str">
        <f t="shared" ref="A2681:A2744" si="43">B2681&amp;C2681&amp;D2681</f>
        <v>DISTRIBUCION VOLUMEN X CRITERIO (kg ó litros)Otras CervezasNOROESTE</v>
      </c>
      <c r="B2681" s="11" t="s">
        <v>50</v>
      </c>
      <c r="C2681" s="11" t="s">
        <v>99</v>
      </c>
      <c r="D2681" s="11" t="s">
        <v>150</v>
      </c>
      <c r="E2681" s="12">
        <v>11.9291582535614</v>
      </c>
      <c r="F2681" s="12">
        <v>45.389191843860303</v>
      </c>
      <c r="G2681" s="12">
        <v>29.416251900678802</v>
      </c>
      <c r="H2681" s="12">
        <v>25.0839984430038</v>
      </c>
      <c r="I2681" s="12">
        <v>14.5990897665446</v>
      </c>
      <c r="J2681" s="12">
        <v>36.524516321520998</v>
      </c>
      <c r="K2681" s="12">
        <v>34.351391799369601</v>
      </c>
      <c r="L2681" s="12">
        <v>41.143245261793297</v>
      </c>
      <c r="M2681" s="12">
        <v>29.090340376948198</v>
      </c>
      <c r="N2681" s="12"/>
      <c r="O2681" s="12"/>
    </row>
    <row r="2682" spans="1:15" x14ac:dyDescent="0.3">
      <c r="A2682" s="11" t="str">
        <f t="shared" si="43"/>
        <v>DISTRIBUCION VOLUMEN X CRITERIO (kg ó litros)Otras Cervezas&lt;2MIL</v>
      </c>
      <c r="B2682" s="11" t="s">
        <v>50</v>
      </c>
      <c r="C2682" s="11" t="s">
        <v>99</v>
      </c>
      <c r="D2682" s="11" t="s">
        <v>151</v>
      </c>
      <c r="E2682" s="12">
        <v>16.140069858033002</v>
      </c>
      <c r="F2682" s="12" t="s">
        <v>134</v>
      </c>
      <c r="G2682" s="12" t="s">
        <v>134</v>
      </c>
      <c r="H2682" s="12" t="s">
        <v>134</v>
      </c>
      <c r="I2682" s="12">
        <v>4.34982020841775</v>
      </c>
      <c r="J2682" s="12">
        <v>0.983313385614212</v>
      </c>
      <c r="K2682" s="12" t="s">
        <v>134</v>
      </c>
      <c r="L2682" s="12" t="s">
        <v>134</v>
      </c>
      <c r="M2682" s="12">
        <v>4.3169484301811796</v>
      </c>
      <c r="N2682" s="12"/>
      <c r="O2682" s="12"/>
    </row>
    <row r="2683" spans="1:15" x14ac:dyDescent="0.3">
      <c r="A2683" s="11" t="str">
        <f t="shared" si="43"/>
        <v>DISTRIBUCION VOLUMEN X CRITERIO (kg ó litros)Otras Cervezas2-5MIL</v>
      </c>
      <c r="B2683" s="11" t="s">
        <v>50</v>
      </c>
      <c r="C2683" s="11" t="s">
        <v>99</v>
      </c>
      <c r="D2683" s="11" t="s">
        <v>152</v>
      </c>
      <c r="E2683" s="12">
        <v>0.50339193472588695</v>
      </c>
      <c r="F2683" s="12">
        <v>1.7851697976726799</v>
      </c>
      <c r="G2683" s="12" t="s">
        <v>134</v>
      </c>
      <c r="H2683" s="12">
        <v>4.97039169053149</v>
      </c>
      <c r="I2683" s="12" t="s">
        <v>134</v>
      </c>
      <c r="J2683" s="12" t="s">
        <v>134</v>
      </c>
      <c r="K2683" s="12">
        <v>6.33174973510613</v>
      </c>
      <c r="L2683" s="12">
        <v>0.91494977145419099</v>
      </c>
      <c r="M2683" s="12">
        <v>1.1674679719189101</v>
      </c>
      <c r="N2683" s="12"/>
      <c r="O2683" s="12"/>
    </row>
    <row r="2684" spans="1:15" x14ac:dyDescent="0.3">
      <c r="A2684" s="11" t="str">
        <f t="shared" si="43"/>
        <v>DISTRIBUCION VOLUMEN X CRITERIO (kg ó litros)Otras Cervezas5-10MIL</v>
      </c>
      <c r="B2684" s="11" t="s">
        <v>50</v>
      </c>
      <c r="C2684" s="11" t="s">
        <v>99</v>
      </c>
      <c r="D2684" s="11" t="s">
        <v>153</v>
      </c>
      <c r="E2684" s="12">
        <v>5.3872769995763399</v>
      </c>
      <c r="F2684" s="12" t="s">
        <v>134</v>
      </c>
      <c r="G2684" s="12">
        <v>2.37830368617105</v>
      </c>
      <c r="H2684" s="12" t="s">
        <v>134</v>
      </c>
      <c r="I2684" s="12">
        <v>0.42621547816944</v>
      </c>
      <c r="J2684" s="12" t="s">
        <v>134</v>
      </c>
      <c r="K2684" s="12" t="s">
        <v>134</v>
      </c>
      <c r="L2684" s="12">
        <v>0.879901804030218</v>
      </c>
      <c r="M2684" s="12" t="s">
        <v>134</v>
      </c>
      <c r="N2684" s="12"/>
      <c r="O2684" s="12"/>
    </row>
    <row r="2685" spans="1:15" x14ac:dyDescent="0.3">
      <c r="A2685" s="11" t="str">
        <f t="shared" si="43"/>
        <v>DISTRIBUCION VOLUMEN X CRITERIO (kg ó litros)Otras Cervezas10-30MIL</v>
      </c>
      <c r="B2685" s="11" t="s">
        <v>50</v>
      </c>
      <c r="C2685" s="11" t="s">
        <v>99</v>
      </c>
      <c r="D2685" s="11" t="s">
        <v>154</v>
      </c>
      <c r="E2685" s="12">
        <v>28.4488173013353</v>
      </c>
      <c r="F2685" s="12">
        <v>43.504604819328399</v>
      </c>
      <c r="G2685" s="12">
        <v>30.224953460103901</v>
      </c>
      <c r="H2685" s="12">
        <v>28.884723483580299</v>
      </c>
      <c r="I2685" s="12">
        <v>20.352583431186801</v>
      </c>
      <c r="J2685" s="12">
        <v>47.949168454604099</v>
      </c>
      <c r="K2685" s="12">
        <v>22.481790661920801</v>
      </c>
      <c r="L2685" s="12">
        <v>48.045482360734297</v>
      </c>
      <c r="M2685" s="12">
        <v>35.151223684303403</v>
      </c>
      <c r="N2685" s="12"/>
      <c r="O2685" s="12"/>
    </row>
    <row r="2686" spans="1:15" x14ac:dyDescent="0.3">
      <c r="A2686" s="11" t="str">
        <f t="shared" si="43"/>
        <v>DISTRIBUCION VOLUMEN X CRITERIO (kg ó litros)Otras Cervezas30-100MIL</v>
      </c>
      <c r="B2686" s="11" t="s">
        <v>50</v>
      </c>
      <c r="C2686" s="11" t="s">
        <v>99</v>
      </c>
      <c r="D2686" s="11" t="s">
        <v>155</v>
      </c>
      <c r="E2686" s="12">
        <v>12.445509339928099</v>
      </c>
      <c r="F2686" s="12">
        <v>23.0959318195228</v>
      </c>
      <c r="G2686" s="12">
        <v>10.902994572700999</v>
      </c>
      <c r="H2686" s="12">
        <v>34.991748724606701</v>
      </c>
      <c r="I2686" s="12">
        <v>47.046770634265002</v>
      </c>
      <c r="J2686" s="12">
        <v>33.307529972566499</v>
      </c>
      <c r="K2686" s="12">
        <v>32.3441045188139</v>
      </c>
      <c r="L2686" s="12">
        <v>23.938512576922601</v>
      </c>
      <c r="M2686" s="12">
        <v>25.327886321288499</v>
      </c>
      <c r="N2686" s="12"/>
      <c r="O2686" s="12"/>
    </row>
    <row r="2687" spans="1:15" x14ac:dyDescent="0.3">
      <c r="A2687" s="11" t="str">
        <f t="shared" si="43"/>
        <v>DISTRIBUCION VOLUMEN X CRITERIO (kg ó litros)Otras Cervezas100-200MIL</v>
      </c>
      <c r="B2687" s="11" t="s">
        <v>50</v>
      </c>
      <c r="C2687" s="11" t="s">
        <v>99</v>
      </c>
      <c r="D2687" s="11" t="s">
        <v>156</v>
      </c>
      <c r="E2687" s="12">
        <v>3.5831515042336299</v>
      </c>
      <c r="F2687" s="12">
        <v>18.8008864216525</v>
      </c>
      <c r="G2687" s="12">
        <v>42.729416024908197</v>
      </c>
      <c r="H2687" s="12">
        <v>16.637477235363601</v>
      </c>
      <c r="I2687" s="12">
        <v>11.127186117210201</v>
      </c>
      <c r="J2687" s="12">
        <v>7.4642628890598601</v>
      </c>
      <c r="K2687" s="12">
        <v>13.146184811600801</v>
      </c>
      <c r="L2687" s="12">
        <v>13.338801774123199</v>
      </c>
      <c r="M2687" s="12">
        <v>19.410808195359799</v>
      </c>
      <c r="N2687" s="12"/>
      <c r="O2687" s="12"/>
    </row>
    <row r="2688" spans="1:15" x14ac:dyDescent="0.3">
      <c r="A2688" s="11" t="str">
        <f t="shared" si="43"/>
        <v>DISTRIBUCION VOLUMEN X CRITERIO (kg ó litros)Otras Cervezas200-500MIL</v>
      </c>
      <c r="B2688" s="11" t="s">
        <v>50</v>
      </c>
      <c r="C2688" s="11" t="s">
        <v>99</v>
      </c>
      <c r="D2688" s="11" t="s">
        <v>157</v>
      </c>
      <c r="E2688" s="12">
        <v>27.807241120232099</v>
      </c>
      <c r="F2688" s="12">
        <v>3.29685735467601</v>
      </c>
      <c r="G2688" s="12">
        <v>7.5477811332350004</v>
      </c>
      <c r="H2688" s="12">
        <v>4.8002269547896699</v>
      </c>
      <c r="I2688" s="12">
        <v>5.0060598325689396</v>
      </c>
      <c r="J2688" s="12">
        <v>5.4261362098725598</v>
      </c>
      <c r="K2688" s="12">
        <v>7.2330439040285297</v>
      </c>
      <c r="L2688" s="12">
        <v>12.8823541783299</v>
      </c>
      <c r="M2688" s="12">
        <v>11.341258621601501</v>
      </c>
      <c r="N2688" s="12"/>
      <c r="O2688" s="12"/>
    </row>
    <row r="2689" spans="1:15" x14ac:dyDescent="0.3">
      <c r="A2689" s="11" t="str">
        <f t="shared" si="43"/>
        <v>DISTRIBUCION VOLUMEN X CRITERIO (kg ó litros)Otras Cervezas&gt;500MIL</v>
      </c>
      <c r="B2689" s="11" t="s">
        <v>50</v>
      </c>
      <c r="C2689" s="11" t="s">
        <v>99</v>
      </c>
      <c r="D2689" s="11" t="s">
        <v>158</v>
      </c>
      <c r="E2689" s="12">
        <v>5.68454460587634</v>
      </c>
      <c r="F2689" s="12">
        <v>9.51655494113019</v>
      </c>
      <c r="G2689" s="12">
        <v>6.2165590317316601</v>
      </c>
      <c r="H2689" s="12">
        <v>9.7154290800084393</v>
      </c>
      <c r="I2689" s="12">
        <v>11.6913468736941</v>
      </c>
      <c r="J2689" s="12">
        <v>4.8696104390884098</v>
      </c>
      <c r="K2689" s="12">
        <v>18.4631324685542</v>
      </c>
      <c r="L2689" s="12" t="s">
        <v>134</v>
      </c>
      <c r="M2689" s="12">
        <v>3.28441455421068</v>
      </c>
      <c r="N2689" s="12"/>
      <c r="O2689" s="12"/>
    </row>
    <row r="2690" spans="1:15" x14ac:dyDescent="0.3">
      <c r="A2690" s="11" t="str">
        <f t="shared" si="43"/>
        <v>DISTRIBUCION VOLUMEN X CRITERIO (kg ó litros)Otras CervezasDE 15 A 19 AÑOS</v>
      </c>
      <c r="B2690" s="11" t="s">
        <v>50</v>
      </c>
      <c r="C2690" s="11" t="s">
        <v>99</v>
      </c>
      <c r="D2690" s="11" t="s">
        <v>159</v>
      </c>
      <c r="E2690" s="12" t="s">
        <v>134</v>
      </c>
      <c r="F2690" s="12" t="s">
        <v>134</v>
      </c>
      <c r="G2690" s="12" t="s">
        <v>134</v>
      </c>
      <c r="H2690" s="12" t="s">
        <v>134</v>
      </c>
      <c r="I2690" s="12" t="s">
        <v>134</v>
      </c>
      <c r="J2690" s="12" t="s">
        <v>134</v>
      </c>
      <c r="K2690" s="12" t="s">
        <v>134</v>
      </c>
      <c r="L2690" s="12" t="s">
        <v>134</v>
      </c>
      <c r="M2690" s="12" t="s">
        <v>134</v>
      </c>
      <c r="N2690" s="12"/>
      <c r="O2690" s="12"/>
    </row>
    <row r="2691" spans="1:15" x14ac:dyDescent="0.3">
      <c r="A2691" s="11" t="str">
        <f t="shared" si="43"/>
        <v>DISTRIBUCION VOLUMEN X CRITERIO (kg ó litros)Otras CervezasDE 20 A 24 AÑOS</v>
      </c>
      <c r="B2691" s="11" t="s">
        <v>50</v>
      </c>
      <c r="C2691" s="11" t="s">
        <v>99</v>
      </c>
      <c r="D2691" s="11" t="s">
        <v>160</v>
      </c>
      <c r="E2691" s="12" t="s">
        <v>134</v>
      </c>
      <c r="F2691" s="12" t="s">
        <v>134</v>
      </c>
      <c r="G2691" s="12" t="s">
        <v>134</v>
      </c>
      <c r="H2691" s="12" t="s">
        <v>134</v>
      </c>
      <c r="I2691" s="12" t="s">
        <v>134</v>
      </c>
      <c r="J2691" s="12" t="s">
        <v>134</v>
      </c>
      <c r="K2691" s="12">
        <v>4.7660976763587204</v>
      </c>
      <c r="L2691" s="12" t="s">
        <v>134</v>
      </c>
      <c r="M2691" s="12" t="s">
        <v>134</v>
      </c>
      <c r="N2691" s="12"/>
      <c r="O2691" s="12"/>
    </row>
    <row r="2692" spans="1:15" x14ac:dyDescent="0.3">
      <c r="A2692" s="11" t="str">
        <f t="shared" si="43"/>
        <v>DISTRIBUCION VOLUMEN X CRITERIO (kg ó litros)Otras CervezasDE 25 A 34 AÑOS</v>
      </c>
      <c r="B2692" s="11" t="s">
        <v>50</v>
      </c>
      <c r="C2692" s="11" t="s">
        <v>99</v>
      </c>
      <c r="D2692" s="11" t="s">
        <v>161</v>
      </c>
      <c r="E2692" s="12">
        <v>34.574228539511402</v>
      </c>
      <c r="F2692" s="12">
        <v>6.8878690685709696</v>
      </c>
      <c r="G2692" s="12">
        <v>2.2103316012616698</v>
      </c>
      <c r="H2692" s="12" t="s">
        <v>134</v>
      </c>
      <c r="I2692" s="12">
        <v>0.42621547816944</v>
      </c>
      <c r="J2692" s="12" t="s">
        <v>134</v>
      </c>
      <c r="K2692" s="12">
        <v>5.8321235487520804</v>
      </c>
      <c r="L2692" s="12">
        <v>3.3427225633220101</v>
      </c>
      <c r="M2692" s="12">
        <v>3.5158140829449902</v>
      </c>
      <c r="N2692" s="12"/>
      <c r="O2692" s="12"/>
    </row>
    <row r="2693" spans="1:15" x14ac:dyDescent="0.3">
      <c r="A2693" s="11" t="str">
        <f t="shared" si="43"/>
        <v>DISTRIBUCION VOLUMEN X CRITERIO (kg ó litros)Otras CervezasDE 35 A 49 AÑOS</v>
      </c>
      <c r="B2693" s="11" t="s">
        <v>50</v>
      </c>
      <c r="C2693" s="11" t="s">
        <v>99</v>
      </c>
      <c r="D2693" s="11" t="s">
        <v>162</v>
      </c>
      <c r="E2693" s="12">
        <v>11.249874402360399</v>
      </c>
      <c r="F2693" s="12">
        <v>10.710042469946</v>
      </c>
      <c r="G2693" s="12">
        <v>11.7605991928229</v>
      </c>
      <c r="H2693" s="12">
        <v>13.3946447257707</v>
      </c>
      <c r="I2693" s="12">
        <v>20.663944042381399</v>
      </c>
      <c r="J2693" s="12">
        <v>22.741435105245898</v>
      </c>
      <c r="K2693" s="12">
        <v>18.487274404765699</v>
      </c>
      <c r="L2693" s="12">
        <v>1.3266395189811</v>
      </c>
      <c r="M2693" s="12">
        <v>12.220810518039499</v>
      </c>
      <c r="N2693" s="12"/>
      <c r="O2693" s="12"/>
    </row>
    <row r="2694" spans="1:15" x14ac:dyDescent="0.3">
      <c r="A2694" s="11" t="str">
        <f t="shared" si="43"/>
        <v>DISTRIBUCION VOLUMEN X CRITERIO (kg ó litros)Otras CervezasDE 50 A 59 AÑOS</v>
      </c>
      <c r="B2694" s="11" t="s">
        <v>50</v>
      </c>
      <c r="C2694" s="11" t="s">
        <v>99</v>
      </c>
      <c r="D2694" s="11" t="s">
        <v>163</v>
      </c>
      <c r="E2694" s="12">
        <v>20.729176640030499</v>
      </c>
      <c r="F2694" s="12">
        <v>8.50803079123183</v>
      </c>
      <c r="G2694" s="12">
        <v>17.770566830063999</v>
      </c>
      <c r="H2694" s="12">
        <v>19.365846883501298</v>
      </c>
      <c r="I2694" s="12">
        <v>7.2300512123974103</v>
      </c>
      <c r="J2694" s="12">
        <v>1.2515671397666599</v>
      </c>
      <c r="K2694" s="12">
        <v>10.7980486241681</v>
      </c>
      <c r="L2694" s="12">
        <v>22.4938133504014</v>
      </c>
      <c r="M2694" s="12">
        <v>5.3549636150373798</v>
      </c>
      <c r="N2694" s="12"/>
      <c r="O2694" s="12"/>
    </row>
    <row r="2695" spans="1:15" x14ac:dyDescent="0.3">
      <c r="A2695" s="11" t="str">
        <f t="shared" si="43"/>
        <v>DISTRIBUCION VOLUMEN X CRITERIO (kg ó litros)Otras CervezasDE 60 A 75 AÑOS</v>
      </c>
      <c r="B2695" s="11" t="s">
        <v>50</v>
      </c>
      <c r="C2695" s="11" t="s">
        <v>99</v>
      </c>
      <c r="D2695" s="11" t="s">
        <v>164</v>
      </c>
      <c r="E2695" s="12">
        <v>33.446725837961203</v>
      </c>
      <c r="F2695" s="12">
        <v>73.894061875648106</v>
      </c>
      <c r="G2695" s="12">
        <v>68.258511135116294</v>
      </c>
      <c r="H2695" s="12">
        <v>67.239501171372595</v>
      </c>
      <c r="I2695" s="12">
        <v>71.679774324832493</v>
      </c>
      <c r="J2695" s="12">
        <v>76.007009060571903</v>
      </c>
      <c r="K2695" s="12">
        <v>60.116472754184301</v>
      </c>
      <c r="L2695" s="12">
        <v>72.836829762655299</v>
      </c>
      <c r="M2695" s="12">
        <v>78.908408009126404</v>
      </c>
      <c r="N2695" s="12"/>
      <c r="O2695" s="12"/>
    </row>
    <row r="2696" spans="1:15" x14ac:dyDescent="0.3">
      <c r="A2696" s="11" t="str">
        <f t="shared" si="43"/>
        <v>DISTRIBUCION VOLUMEN X CRITERIO (kg ó litros)Otras CervezasNIVEL ALTO</v>
      </c>
      <c r="B2696" s="11" t="s">
        <v>50</v>
      </c>
      <c r="C2696" s="11" t="s">
        <v>99</v>
      </c>
      <c r="D2696" s="11" t="s">
        <v>165</v>
      </c>
      <c r="E2696" s="12">
        <v>22.689647459553399</v>
      </c>
      <c r="F2696" s="12">
        <v>8.6224147410715393</v>
      </c>
      <c r="G2696" s="12">
        <v>19.305631481656999</v>
      </c>
      <c r="H2696" s="12" t="s">
        <v>134</v>
      </c>
      <c r="I2696" s="12">
        <v>14.4027048725053</v>
      </c>
      <c r="J2696" s="12">
        <v>10.928798078732999</v>
      </c>
      <c r="K2696" s="12">
        <v>4.8301540689555802</v>
      </c>
      <c r="L2696" s="12">
        <v>20.760333573589602</v>
      </c>
      <c r="M2696" s="12">
        <v>28.4517389054853</v>
      </c>
      <c r="N2696" s="12"/>
      <c r="O2696" s="12"/>
    </row>
    <row r="2697" spans="1:15" x14ac:dyDescent="0.3">
      <c r="A2697" s="11" t="str">
        <f t="shared" si="43"/>
        <v>DISTRIBUCION VOLUMEN X CRITERIO (kg ó litros)Otras CervezasNIVEL MEDIO ALTO</v>
      </c>
      <c r="B2697" s="11" t="s">
        <v>50</v>
      </c>
      <c r="C2697" s="11" t="s">
        <v>99</v>
      </c>
      <c r="D2697" s="11" t="s">
        <v>166</v>
      </c>
      <c r="E2697" s="12">
        <v>25.960632025647399</v>
      </c>
      <c r="F2697" s="12">
        <v>19.264938530932501</v>
      </c>
      <c r="G2697" s="12">
        <v>38.680803022079303</v>
      </c>
      <c r="H2697" s="12">
        <v>7.5860844335056097</v>
      </c>
      <c r="I2697" s="12">
        <v>8.79977963151544</v>
      </c>
      <c r="J2697" s="12">
        <v>6.5415101320440296</v>
      </c>
      <c r="K2697" s="12">
        <v>7.7423316528820996</v>
      </c>
      <c r="L2697" s="12">
        <v>11.759173771073799</v>
      </c>
      <c r="M2697" s="12">
        <v>14.944927206881699</v>
      </c>
      <c r="N2697" s="12"/>
      <c r="O2697" s="12"/>
    </row>
    <row r="2698" spans="1:15" x14ac:dyDescent="0.3">
      <c r="A2698" s="11" t="str">
        <f t="shared" si="43"/>
        <v>DISTRIBUCION VOLUMEN X CRITERIO (kg ó litros)Otras CervezasNIVEL MEDIO</v>
      </c>
      <c r="B2698" s="11" t="s">
        <v>50</v>
      </c>
      <c r="C2698" s="11" t="s">
        <v>99</v>
      </c>
      <c r="D2698" s="11" t="s">
        <v>167</v>
      </c>
      <c r="E2698" s="12">
        <v>16.663054227475399</v>
      </c>
      <c r="F2698" s="12">
        <v>16.450055928242602</v>
      </c>
      <c r="G2698" s="12" t="s">
        <v>134</v>
      </c>
      <c r="H2698" s="12">
        <v>25.2384292307298</v>
      </c>
      <c r="I2698" s="12">
        <v>20.862473078450702</v>
      </c>
      <c r="J2698" s="12">
        <v>32.370928326779897</v>
      </c>
      <c r="K2698" s="12">
        <v>24.408593963980401</v>
      </c>
      <c r="L2698" s="12">
        <v>21.377828349112299</v>
      </c>
      <c r="M2698" s="12">
        <v>12.000683371563399</v>
      </c>
      <c r="N2698" s="12"/>
      <c r="O2698" s="12"/>
    </row>
    <row r="2699" spans="1:15" x14ac:dyDescent="0.3">
      <c r="A2699" s="11" t="str">
        <f t="shared" si="43"/>
        <v>DISTRIBUCION VOLUMEN X CRITERIO (kg ó litros)Otras CervezasNIVEL MEDIO BAJO</v>
      </c>
      <c r="B2699" s="11" t="s">
        <v>50</v>
      </c>
      <c r="C2699" s="11" t="s">
        <v>99</v>
      </c>
      <c r="D2699" s="11" t="s">
        <v>168</v>
      </c>
      <c r="E2699" s="12">
        <v>6.5492760880100898</v>
      </c>
      <c r="F2699" s="12">
        <v>9.91214635088037</v>
      </c>
      <c r="G2699" s="12">
        <v>6.1461510913984103</v>
      </c>
      <c r="H2699" s="12">
        <v>30.938861963033201</v>
      </c>
      <c r="I2699" s="12">
        <v>36.094742574154402</v>
      </c>
      <c r="J2699" s="12">
        <v>23.481034336908699</v>
      </c>
      <c r="K2699" s="12">
        <v>28.4702891392722</v>
      </c>
      <c r="L2699" s="12">
        <v>10.450221810385999</v>
      </c>
      <c r="M2699" s="12">
        <v>11.0636968209699</v>
      </c>
      <c r="N2699" s="12"/>
      <c r="O2699" s="12"/>
    </row>
    <row r="2700" spans="1:15" x14ac:dyDescent="0.3">
      <c r="A2700" s="11" t="str">
        <f t="shared" si="43"/>
        <v>DISTRIBUCION VOLUMEN X CRITERIO (kg ó litros)Otras CervezasNIVEL BAJO</v>
      </c>
      <c r="B2700" s="11" t="s">
        <v>50</v>
      </c>
      <c r="C2700" s="11" t="s">
        <v>99</v>
      </c>
      <c r="D2700" s="11" t="s">
        <v>169</v>
      </c>
      <c r="E2700" s="12">
        <v>28.137396825556699</v>
      </c>
      <c r="F2700" s="12">
        <v>45.750449602855603</v>
      </c>
      <c r="G2700" s="12">
        <v>35.867419507349702</v>
      </c>
      <c r="H2700" s="12">
        <v>36.236634140094502</v>
      </c>
      <c r="I2700" s="12">
        <v>19.840282493419299</v>
      </c>
      <c r="J2700" s="12">
        <v>26.6777421102075</v>
      </c>
      <c r="K2700" s="12">
        <v>34.548640621125003</v>
      </c>
      <c r="L2700" s="12">
        <v>35.652437212421503</v>
      </c>
      <c r="M2700" s="12">
        <v>33.5389513984587</v>
      </c>
      <c r="N2700" s="12"/>
      <c r="O2700" s="12"/>
    </row>
    <row r="2701" spans="1:15" x14ac:dyDescent="0.3">
      <c r="A2701" s="11" t="str">
        <f t="shared" si="43"/>
        <v>DISTRIBUCION VOLUMEN X CRITERIO (kg ó litros)Otras CervezasHOMBRE</v>
      </c>
      <c r="B2701" s="11" t="s">
        <v>50</v>
      </c>
      <c r="C2701" s="11" t="s">
        <v>99</v>
      </c>
      <c r="D2701" s="11" t="s">
        <v>170</v>
      </c>
      <c r="E2701" s="12">
        <v>44.762718841424999</v>
      </c>
      <c r="F2701" s="12">
        <v>10.444267931300599</v>
      </c>
      <c r="G2701" s="12">
        <v>38.7783687824422</v>
      </c>
      <c r="H2701" s="12">
        <v>18.9722640400655</v>
      </c>
      <c r="I2701" s="12">
        <v>54.544303410977498</v>
      </c>
      <c r="J2701" s="12">
        <v>34.617704508598102</v>
      </c>
      <c r="K2701" s="12">
        <v>34.861098609807399</v>
      </c>
      <c r="L2701" s="12">
        <v>24.373194987879199</v>
      </c>
      <c r="M2701" s="12">
        <v>21.7172482616959</v>
      </c>
      <c r="N2701" s="12"/>
      <c r="O2701" s="12"/>
    </row>
    <row r="2702" spans="1:15" x14ac:dyDescent="0.3">
      <c r="A2702" s="11" t="str">
        <f t="shared" si="43"/>
        <v>DISTRIBUCION VOLUMEN X CRITERIO (kg ó litros)Otras CervezasMUJER</v>
      </c>
      <c r="B2702" s="11" t="s">
        <v>50</v>
      </c>
      <c r="C2702" s="11" t="s">
        <v>99</v>
      </c>
      <c r="D2702" s="11" t="s">
        <v>171</v>
      </c>
      <c r="E2702" s="12">
        <v>55.237293834404397</v>
      </c>
      <c r="F2702" s="12">
        <v>89.555742250186597</v>
      </c>
      <c r="G2702" s="12">
        <v>61.2216312175578</v>
      </c>
      <c r="H2702" s="12">
        <v>81.027738791054205</v>
      </c>
      <c r="I2702" s="12">
        <v>45.455678659007503</v>
      </c>
      <c r="J2702" s="12">
        <v>65.382295076863798</v>
      </c>
      <c r="K2702" s="12">
        <v>65.138919034890904</v>
      </c>
      <c r="L2702" s="12">
        <v>75.626803691266602</v>
      </c>
      <c r="M2702" s="12">
        <v>78.282756522972804</v>
      </c>
      <c r="N2702" s="12"/>
      <c r="O2702" s="12"/>
    </row>
    <row r="2703" spans="1:15" x14ac:dyDescent="0.3">
      <c r="A2703" s="11" t="str">
        <f t="shared" si="43"/>
        <v>DISTRIBUCION VOLUMEN X CRITERIO (kg ó litros)EspirituosasT.ESPAÑA</v>
      </c>
      <c r="B2703" s="11" t="s">
        <v>50</v>
      </c>
      <c r="C2703" s="11" t="s">
        <v>100</v>
      </c>
      <c r="D2703" s="11" t="s">
        <v>142</v>
      </c>
      <c r="E2703" s="12">
        <v>100</v>
      </c>
      <c r="F2703" s="12">
        <v>100</v>
      </c>
      <c r="G2703" s="12">
        <v>100</v>
      </c>
      <c r="H2703" s="12">
        <v>100</v>
      </c>
      <c r="I2703" s="12">
        <v>100</v>
      </c>
      <c r="J2703" s="12">
        <v>100</v>
      </c>
      <c r="K2703" s="12">
        <v>100</v>
      </c>
      <c r="L2703" s="12">
        <v>100</v>
      </c>
      <c r="M2703" s="12">
        <v>100</v>
      </c>
      <c r="N2703" s="12"/>
      <c r="O2703" s="12"/>
    </row>
    <row r="2704" spans="1:15" x14ac:dyDescent="0.3">
      <c r="A2704" s="11" t="str">
        <f t="shared" si="43"/>
        <v>DISTRIBUCION VOLUMEN X CRITERIO (kg ó litros)EspirituosasBCN AM</v>
      </c>
      <c r="B2704" s="11" t="s">
        <v>50</v>
      </c>
      <c r="C2704" s="11" t="s">
        <v>100</v>
      </c>
      <c r="D2704" s="11" t="s">
        <v>143</v>
      </c>
      <c r="E2704" s="12">
        <v>8.5891497282543305</v>
      </c>
      <c r="F2704" s="12">
        <v>5.7855613193231097</v>
      </c>
      <c r="G2704" s="12">
        <v>6.1111522024961999</v>
      </c>
      <c r="H2704" s="12">
        <v>11.9339456124578</v>
      </c>
      <c r="I2704" s="12">
        <v>7.3985032999486702</v>
      </c>
      <c r="J2704" s="12">
        <v>8.0480905908111797</v>
      </c>
      <c r="K2704" s="12">
        <v>7.2957953980812</v>
      </c>
      <c r="L2704" s="12">
        <v>10.5981549286324</v>
      </c>
      <c r="M2704" s="12">
        <v>10.203090931602601</v>
      </c>
      <c r="N2704" s="12"/>
      <c r="O2704" s="12"/>
    </row>
    <row r="2705" spans="1:15" x14ac:dyDescent="0.3">
      <c r="A2705" s="11" t="str">
        <f t="shared" si="43"/>
        <v>DISTRIBUCION VOLUMEN X CRITERIO (kg ó litros)EspirituosasREST.CAT ARAGON</v>
      </c>
      <c r="B2705" s="11" t="s">
        <v>50</v>
      </c>
      <c r="C2705" s="11" t="s">
        <v>100</v>
      </c>
      <c r="D2705" s="11" t="s">
        <v>144</v>
      </c>
      <c r="E2705" s="12">
        <v>16.6966937440802</v>
      </c>
      <c r="F2705" s="12">
        <v>13.7027063808404</v>
      </c>
      <c r="G2705" s="12">
        <v>18.921314178269999</v>
      </c>
      <c r="H2705" s="12">
        <v>18.426938491390899</v>
      </c>
      <c r="I2705" s="12">
        <v>16.239414397444001</v>
      </c>
      <c r="J2705" s="12">
        <v>13.5063054009716</v>
      </c>
      <c r="K2705" s="12">
        <v>21.537259289548999</v>
      </c>
      <c r="L2705" s="12">
        <v>17.319557014908099</v>
      </c>
      <c r="M2705" s="12">
        <v>18.029180107678801</v>
      </c>
      <c r="N2705" s="12"/>
      <c r="O2705" s="12"/>
    </row>
    <row r="2706" spans="1:15" x14ac:dyDescent="0.3">
      <c r="A2706" s="11" t="str">
        <f t="shared" si="43"/>
        <v>DISTRIBUCION VOLUMEN X CRITERIO (kg ó litros)EspirituosasLEVANTE</v>
      </c>
      <c r="B2706" s="11" t="s">
        <v>50</v>
      </c>
      <c r="C2706" s="11" t="s">
        <v>100</v>
      </c>
      <c r="D2706" s="11" t="s">
        <v>145</v>
      </c>
      <c r="E2706" s="12">
        <v>17.453194036450199</v>
      </c>
      <c r="F2706" s="12">
        <v>21.406578996482299</v>
      </c>
      <c r="G2706" s="12">
        <v>21.4809568298041</v>
      </c>
      <c r="H2706" s="12">
        <v>14.3958931197827</v>
      </c>
      <c r="I2706" s="12">
        <v>15.377698527854401</v>
      </c>
      <c r="J2706" s="12">
        <v>21.054479015658401</v>
      </c>
      <c r="K2706" s="12">
        <v>12.1830823314457</v>
      </c>
      <c r="L2706" s="12">
        <v>12.7879591988995</v>
      </c>
      <c r="M2706" s="12">
        <v>18.619755004776799</v>
      </c>
      <c r="N2706" s="12"/>
      <c r="O2706" s="12"/>
    </row>
    <row r="2707" spans="1:15" x14ac:dyDescent="0.3">
      <c r="A2707" s="11" t="str">
        <f t="shared" si="43"/>
        <v>DISTRIBUCION VOLUMEN X CRITERIO (kg ó litros)EspirituosasANDALUCIA</v>
      </c>
      <c r="B2707" s="11" t="s">
        <v>50</v>
      </c>
      <c r="C2707" s="11" t="s">
        <v>100</v>
      </c>
      <c r="D2707" s="11" t="s">
        <v>146</v>
      </c>
      <c r="E2707" s="12">
        <v>17.983853594244199</v>
      </c>
      <c r="F2707" s="12">
        <v>18.966769391928199</v>
      </c>
      <c r="G2707" s="12">
        <v>14.405889084044199</v>
      </c>
      <c r="H2707" s="12">
        <v>17.346594741291501</v>
      </c>
      <c r="I2707" s="12">
        <v>20.053374904036001</v>
      </c>
      <c r="J2707" s="12">
        <v>16.7353333952647</v>
      </c>
      <c r="K2707" s="12">
        <v>17.553219146467399</v>
      </c>
      <c r="L2707" s="12">
        <v>15.6023586532697</v>
      </c>
      <c r="M2707" s="12">
        <v>15.433241184165899</v>
      </c>
      <c r="N2707" s="12"/>
      <c r="O2707" s="12"/>
    </row>
    <row r="2708" spans="1:15" x14ac:dyDescent="0.3">
      <c r="A2708" s="11" t="str">
        <f t="shared" si="43"/>
        <v>DISTRIBUCION VOLUMEN X CRITERIO (kg ó litros)EspirituosasMDD AM</v>
      </c>
      <c r="B2708" s="11" t="s">
        <v>50</v>
      </c>
      <c r="C2708" s="11" t="s">
        <v>100</v>
      </c>
      <c r="D2708" s="11" t="s">
        <v>147</v>
      </c>
      <c r="E2708" s="12">
        <v>13.712415244113</v>
      </c>
      <c r="F2708" s="12">
        <v>13.0372497579617</v>
      </c>
      <c r="G2708" s="12">
        <v>12.374353982538</v>
      </c>
      <c r="H2708" s="12">
        <v>11.493273657913599</v>
      </c>
      <c r="I2708" s="12">
        <v>10.7760833369717</v>
      </c>
      <c r="J2708" s="12">
        <v>9.4342598816395604</v>
      </c>
      <c r="K2708" s="12">
        <v>9.58070624692051</v>
      </c>
      <c r="L2708" s="12">
        <v>18.147371464885101</v>
      </c>
      <c r="M2708" s="12">
        <v>10.8675277317073</v>
      </c>
      <c r="N2708" s="12"/>
      <c r="O2708" s="12"/>
    </row>
    <row r="2709" spans="1:15" x14ac:dyDescent="0.3">
      <c r="A2709" s="11" t="str">
        <f t="shared" si="43"/>
        <v>DISTRIBUCION VOLUMEN X CRITERIO (kg ó litros)EspirituosasRTO CENTRO</v>
      </c>
      <c r="B2709" s="11" t="s">
        <v>50</v>
      </c>
      <c r="C2709" s="11" t="s">
        <v>100</v>
      </c>
      <c r="D2709" s="11" t="s">
        <v>148</v>
      </c>
      <c r="E2709" s="12">
        <v>8.64597798149053</v>
      </c>
      <c r="F2709" s="12">
        <v>9.5152714710299993</v>
      </c>
      <c r="G2709" s="12">
        <v>10.0526534549956</v>
      </c>
      <c r="H2709" s="12">
        <v>7.7667121397307399</v>
      </c>
      <c r="I2709" s="12">
        <v>9.9015907630045508</v>
      </c>
      <c r="J2709" s="12">
        <v>10.5944223634063</v>
      </c>
      <c r="K2709" s="12">
        <v>11.5030547352941</v>
      </c>
      <c r="L2709" s="12">
        <v>8.2143666219215294</v>
      </c>
      <c r="M2709" s="12">
        <v>8.9057498769696402</v>
      </c>
      <c r="N2709" s="12"/>
      <c r="O2709" s="12"/>
    </row>
    <row r="2710" spans="1:15" x14ac:dyDescent="0.3">
      <c r="A2710" s="11" t="str">
        <f t="shared" si="43"/>
        <v>DISTRIBUCION VOLUMEN X CRITERIO (kg ó litros)EspirituosasNORTE-CENTRO</v>
      </c>
      <c r="B2710" s="11" t="s">
        <v>50</v>
      </c>
      <c r="C2710" s="11" t="s">
        <v>100</v>
      </c>
      <c r="D2710" s="11" t="s">
        <v>149</v>
      </c>
      <c r="E2710" s="12">
        <v>8.0725785297461705</v>
      </c>
      <c r="F2710" s="12">
        <v>10.403885003244101</v>
      </c>
      <c r="G2710" s="12">
        <v>9.0706143682558693</v>
      </c>
      <c r="H2710" s="12">
        <v>12.6557451416604</v>
      </c>
      <c r="I2710" s="12">
        <v>12.5367870302162</v>
      </c>
      <c r="J2710" s="12">
        <v>12.4716444595787</v>
      </c>
      <c r="K2710" s="12">
        <v>10.187014541949299</v>
      </c>
      <c r="L2710" s="12">
        <v>11.009040124353399</v>
      </c>
      <c r="M2710" s="12">
        <v>8.0203804477890799</v>
      </c>
      <c r="N2710" s="12"/>
      <c r="O2710" s="12"/>
    </row>
    <row r="2711" spans="1:15" x14ac:dyDescent="0.3">
      <c r="A2711" s="11" t="str">
        <f t="shared" si="43"/>
        <v>DISTRIBUCION VOLUMEN X CRITERIO (kg ó litros)EspirituosasNOROESTE</v>
      </c>
      <c r="B2711" s="11" t="s">
        <v>50</v>
      </c>
      <c r="C2711" s="11" t="s">
        <v>100</v>
      </c>
      <c r="D2711" s="11" t="s">
        <v>150</v>
      </c>
      <c r="E2711" s="12">
        <v>8.8461507852502805</v>
      </c>
      <c r="F2711" s="12">
        <v>7.1819696506395898</v>
      </c>
      <c r="G2711" s="12">
        <v>7.5830652862947403</v>
      </c>
      <c r="H2711" s="12">
        <v>5.9808916593640102</v>
      </c>
      <c r="I2711" s="12">
        <v>7.7165279213306404</v>
      </c>
      <c r="J2711" s="12">
        <v>8.1554750040255204</v>
      </c>
      <c r="K2711" s="12">
        <v>10.159860492861</v>
      </c>
      <c r="L2711" s="12">
        <v>6.32119981498961</v>
      </c>
      <c r="M2711" s="12">
        <v>9.9210746431397201</v>
      </c>
      <c r="N2711" s="12"/>
      <c r="O2711" s="12"/>
    </row>
    <row r="2712" spans="1:15" x14ac:dyDescent="0.3">
      <c r="A2712" s="11" t="str">
        <f t="shared" si="43"/>
        <v>DISTRIBUCION VOLUMEN X CRITERIO (kg ó litros)Espirituosas&lt;2MIL</v>
      </c>
      <c r="B2712" s="11" t="s">
        <v>50</v>
      </c>
      <c r="C2712" s="11" t="s">
        <v>100</v>
      </c>
      <c r="D2712" s="11" t="s">
        <v>151</v>
      </c>
      <c r="E2712" s="12">
        <v>9.8572091559902102</v>
      </c>
      <c r="F2712" s="12">
        <v>8.3949115954304592</v>
      </c>
      <c r="G2712" s="12">
        <v>13.638668917436901</v>
      </c>
      <c r="H2712" s="12">
        <v>12.389043577362299</v>
      </c>
      <c r="I2712" s="12">
        <v>9.5375806163667392</v>
      </c>
      <c r="J2712" s="12">
        <v>8.9494199861408799</v>
      </c>
      <c r="K2712" s="12">
        <v>16.884143124582501</v>
      </c>
      <c r="L2712" s="12">
        <v>15.2920834987671</v>
      </c>
      <c r="M2712" s="12">
        <v>10.748098461126499</v>
      </c>
      <c r="N2712" s="12"/>
      <c r="O2712" s="12"/>
    </row>
    <row r="2713" spans="1:15" x14ac:dyDescent="0.3">
      <c r="A2713" s="11" t="str">
        <f t="shared" si="43"/>
        <v>DISTRIBUCION VOLUMEN X CRITERIO (kg ó litros)Espirituosas2-5MIL</v>
      </c>
      <c r="B2713" s="11" t="s">
        <v>50</v>
      </c>
      <c r="C2713" s="11" t="s">
        <v>100</v>
      </c>
      <c r="D2713" s="11" t="s">
        <v>152</v>
      </c>
      <c r="E2713" s="12">
        <v>4.3930477636871696</v>
      </c>
      <c r="F2713" s="12">
        <v>3.5927115967583401</v>
      </c>
      <c r="G2713" s="12">
        <v>3.8557730702258599</v>
      </c>
      <c r="H2713" s="12">
        <v>3.2056291285035501</v>
      </c>
      <c r="I2713" s="12">
        <v>4.1540338652756699</v>
      </c>
      <c r="J2713" s="12">
        <v>3.56033345946478</v>
      </c>
      <c r="K2713" s="12">
        <v>3.7064858174241699</v>
      </c>
      <c r="L2713" s="12">
        <v>3.2694247010903399</v>
      </c>
      <c r="M2713" s="12">
        <v>3.5946685564659502</v>
      </c>
      <c r="N2713" s="12"/>
      <c r="O2713" s="12"/>
    </row>
    <row r="2714" spans="1:15" x14ac:dyDescent="0.3">
      <c r="A2714" s="11" t="str">
        <f t="shared" si="43"/>
        <v>DISTRIBUCION VOLUMEN X CRITERIO (kg ó litros)Espirituosas5-10MIL</v>
      </c>
      <c r="B2714" s="11" t="s">
        <v>50</v>
      </c>
      <c r="C2714" s="11" t="s">
        <v>100</v>
      </c>
      <c r="D2714" s="11" t="s">
        <v>153</v>
      </c>
      <c r="E2714" s="12">
        <v>6.2186096820338701</v>
      </c>
      <c r="F2714" s="12">
        <v>7.4628902643098902</v>
      </c>
      <c r="G2714" s="12">
        <v>6.8008046170469498</v>
      </c>
      <c r="H2714" s="12">
        <v>6.3806013583222096</v>
      </c>
      <c r="I2714" s="12">
        <v>8.9741210589987599</v>
      </c>
      <c r="J2714" s="12">
        <v>8.62046001246717</v>
      </c>
      <c r="K2714" s="12">
        <v>6.0057588985186596</v>
      </c>
      <c r="L2714" s="12">
        <v>4.4923508488395898</v>
      </c>
      <c r="M2714" s="12">
        <v>6.2617255871916901</v>
      </c>
      <c r="N2714" s="12"/>
      <c r="O2714" s="12"/>
    </row>
    <row r="2715" spans="1:15" x14ac:dyDescent="0.3">
      <c r="A2715" s="11" t="str">
        <f t="shared" si="43"/>
        <v>DISTRIBUCION VOLUMEN X CRITERIO (kg ó litros)Espirituosas10-30MIL</v>
      </c>
      <c r="B2715" s="11" t="s">
        <v>50</v>
      </c>
      <c r="C2715" s="11" t="s">
        <v>100</v>
      </c>
      <c r="D2715" s="11" t="s">
        <v>154</v>
      </c>
      <c r="E2715" s="12">
        <v>16.486380685509101</v>
      </c>
      <c r="F2715" s="12">
        <v>13.329511673674199</v>
      </c>
      <c r="G2715" s="12">
        <v>15.513000715976901</v>
      </c>
      <c r="H2715" s="12">
        <v>19.4388044622645</v>
      </c>
      <c r="I2715" s="12">
        <v>20.388444558046999</v>
      </c>
      <c r="J2715" s="12">
        <v>16.605773840293399</v>
      </c>
      <c r="K2715" s="12">
        <v>13.941016149978401</v>
      </c>
      <c r="L2715" s="12">
        <v>15.7333532492722</v>
      </c>
      <c r="M2715" s="12">
        <v>22.746102433651899</v>
      </c>
      <c r="N2715" s="12"/>
      <c r="O2715" s="12"/>
    </row>
    <row r="2716" spans="1:15" x14ac:dyDescent="0.3">
      <c r="A2716" s="11" t="str">
        <f t="shared" si="43"/>
        <v>DISTRIBUCION VOLUMEN X CRITERIO (kg ó litros)Espirituosas30-100MIL</v>
      </c>
      <c r="B2716" s="11" t="s">
        <v>50</v>
      </c>
      <c r="C2716" s="11" t="s">
        <v>100</v>
      </c>
      <c r="D2716" s="11" t="s">
        <v>155</v>
      </c>
      <c r="E2716" s="12">
        <v>17.303803168844599</v>
      </c>
      <c r="F2716" s="12">
        <v>21.2859842185321</v>
      </c>
      <c r="G2716" s="12">
        <v>20.989656859719201</v>
      </c>
      <c r="H2716" s="12">
        <v>18.1406342906647</v>
      </c>
      <c r="I2716" s="12">
        <v>20.391232795118398</v>
      </c>
      <c r="J2716" s="12">
        <v>20.501053664210701</v>
      </c>
      <c r="K2716" s="12">
        <v>20.703976033576598</v>
      </c>
      <c r="L2716" s="12">
        <v>20.554770260877</v>
      </c>
      <c r="M2716" s="12">
        <v>19.099116954529499</v>
      </c>
      <c r="N2716" s="12"/>
      <c r="O2716" s="12"/>
    </row>
    <row r="2717" spans="1:15" x14ac:dyDescent="0.3">
      <c r="A2717" s="11" t="str">
        <f t="shared" si="43"/>
        <v>DISTRIBUCION VOLUMEN X CRITERIO (kg ó litros)Espirituosas100-200MIL</v>
      </c>
      <c r="B2717" s="11" t="s">
        <v>50</v>
      </c>
      <c r="C2717" s="11" t="s">
        <v>100</v>
      </c>
      <c r="D2717" s="11" t="s">
        <v>156</v>
      </c>
      <c r="E2717" s="12">
        <v>8.9074845792381794</v>
      </c>
      <c r="F2717" s="12">
        <v>7.5916806456226702</v>
      </c>
      <c r="G2717" s="12">
        <v>8.6383415801099908</v>
      </c>
      <c r="H2717" s="12">
        <v>7.8645557073625199</v>
      </c>
      <c r="I2717" s="12">
        <v>9.7380694929273801</v>
      </c>
      <c r="J2717" s="12">
        <v>11.749870883742901</v>
      </c>
      <c r="K2717" s="12">
        <v>8.2125701133058602</v>
      </c>
      <c r="L2717" s="12">
        <v>8.4590789669163104</v>
      </c>
      <c r="M2717" s="12">
        <v>8.25061085687169</v>
      </c>
      <c r="N2717" s="12"/>
      <c r="O2717" s="12"/>
    </row>
    <row r="2718" spans="1:15" x14ac:dyDescent="0.3">
      <c r="A2718" s="11" t="str">
        <f t="shared" si="43"/>
        <v>DISTRIBUCION VOLUMEN X CRITERIO (kg ó litros)Espirituosas200-500MIL</v>
      </c>
      <c r="B2718" s="11" t="s">
        <v>50</v>
      </c>
      <c r="C2718" s="11" t="s">
        <v>100</v>
      </c>
      <c r="D2718" s="11" t="s">
        <v>157</v>
      </c>
      <c r="E2718" s="12">
        <v>17.512735242181002</v>
      </c>
      <c r="F2718" s="12">
        <v>22.294084958260601</v>
      </c>
      <c r="G2718" s="12">
        <v>14.248313868785599</v>
      </c>
      <c r="H2718" s="12">
        <v>15.4724879079722</v>
      </c>
      <c r="I2718" s="12">
        <v>12.5965374234955</v>
      </c>
      <c r="J2718" s="12">
        <v>14.5929637490537</v>
      </c>
      <c r="K2718" s="12">
        <v>16.4124771652513</v>
      </c>
      <c r="L2718" s="12">
        <v>10.876193183418399</v>
      </c>
      <c r="M2718" s="12">
        <v>15.540981156899001</v>
      </c>
      <c r="N2718" s="12"/>
      <c r="O2718" s="12"/>
    </row>
    <row r="2719" spans="1:15" x14ac:dyDescent="0.3">
      <c r="A2719" s="11" t="str">
        <f t="shared" si="43"/>
        <v>DISTRIBUCION VOLUMEN X CRITERIO (kg ó litros)Espirituosas&gt;500MIL</v>
      </c>
      <c r="B2719" s="11" t="s">
        <v>50</v>
      </c>
      <c r="C2719" s="11" t="s">
        <v>100</v>
      </c>
      <c r="D2719" s="11" t="s">
        <v>158</v>
      </c>
      <c r="E2719" s="12">
        <v>19.320746430501501</v>
      </c>
      <c r="F2719" s="12">
        <v>16.0482139240323</v>
      </c>
      <c r="G2719" s="12">
        <v>16.315441637115701</v>
      </c>
      <c r="H2719" s="12">
        <v>17.108239487963299</v>
      </c>
      <c r="I2719" s="12">
        <v>14.2199570791089</v>
      </c>
      <c r="J2719" s="12">
        <v>15.420130133284299</v>
      </c>
      <c r="K2719" s="12">
        <v>14.1335649590886</v>
      </c>
      <c r="L2719" s="12">
        <v>21.322751102351798</v>
      </c>
      <c r="M2719" s="12">
        <v>13.7586948783467</v>
      </c>
      <c r="N2719" s="12"/>
      <c r="O2719" s="12"/>
    </row>
    <row r="2720" spans="1:15" x14ac:dyDescent="0.3">
      <c r="A2720" s="11" t="str">
        <f t="shared" si="43"/>
        <v>DISTRIBUCION VOLUMEN X CRITERIO (kg ó litros)EspirituosasDE 15 A 19 AÑOS</v>
      </c>
      <c r="B2720" s="11" t="s">
        <v>50</v>
      </c>
      <c r="C2720" s="11" t="s">
        <v>100</v>
      </c>
      <c r="D2720" s="11" t="s">
        <v>159</v>
      </c>
      <c r="E2720" s="12">
        <v>1.8179181842582599</v>
      </c>
      <c r="F2720" s="12">
        <v>2.2512779324455998</v>
      </c>
      <c r="G2720" s="12">
        <v>3.04062393616426</v>
      </c>
      <c r="H2720" s="12">
        <v>1.15210447442939</v>
      </c>
      <c r="I2720" s="12">
        <v>5.0241095786640297</v>
      </c>
      <c r="J2720" s="12">
        <v>2.5123986229381199</v>
      </c>
      <c r="K2720" s="12">
        <v>0.14834397769979099</v>
      </c>
      <c r="L2720" s="12">
        <v>0.58270850793885298</v>
      </c>
      <c r="M2720" s="12">
        <v>3.0475639916352502</v>
      </c>
      <c r="N2720" s="12"/>
      <c r="O2720" s="12"/>
    </row>
    <row r="2721" spans="1:15" x14ac:dyDescent="0.3">
      <c r="A2721" s="11" t="str">
        <f t="shared" si="43"/>
        <v>DISTRIBUCION VOLUMEN X CRITERIO (kg ó litros)EspirituosasDE 20 A 24 AÑOS</v>
      </c>
      <c r="B2721" s="11" t="s">
        <v>50</v>
      </c>
      <c r="C2721" s="11" t="s">
        <v>100</v>
      </c>
      <c r="D2721" s="11" t="s">
        <v>160</v>
      </c>
      <c r="E2721" s="12">
        <v>5.9098913858065396</v>
      </c>
      <c r="F2721" s="12">
        <v>4.0550869677922501</v>
      </c>
      <c r="G2721" s="12">
        <v>4.07091909173608</v>
      </c>
      <c r="H2721" s="12">
        <v>5.0719027954679801</v>
      </c>
      <c r="I2721" s="12">
        <v>4.19283249701241</v>
      </c>
      <c r="J2721" s="12">
        <v>3.6455858694628902</v>
      </c>
      <c r="K2721" s="12">
        <v>3.5065985430441802</v>
      </c>
      <c r="L2721" s="12">
        <v>5.9797578753828198</v>
      </c>
      <c r="M2721" s="12">
        <v>9.2756242425562405</v>
      </c>
      <c r="N2721" s="12"/>
      <c r="O2721" s="12"/>
    </row>
    <row r="2722" spans="1:15" x14ac:dyDescent="0.3">
      <c r="A2722" s="11" t="str">
        <f t="shared" si="43"/>
        <v>DISTRIBUCION VOLUMEN X CRITERIO (kg ó litros)EspirituosasDE 25 A 34 AÑOS</v>
      </c>
      <c r="B2722" s="11" t="s">
        <v>50</v>
      </c>
      <c r="C2722" s="11" t="s">
        <v>100</v>
      </c>
      <c r="D2722" s="11" t="s">
        <v>161</v>
      </c>
      <c r="E2722" s="12">
        <v>15.2749545113299</v>
      </c>
      <c r="F2722" s="12">
        <v>19.0996494739178</v>
      </c>
      <c r="G2722" s="12">
        <v>13.6390074325389</v>
      </c>
      <c r="H2722" s="12">
        <v>10.3252023323387</v>
      </c>
      <c r="I2722" s="12">
        <v>11.936571705925701</v>
      </c>
      <c r="J2722" s="12">
        <v>9.8883670553107006</v>
      </c>
      <c r="K2722" s="12">
        <v>13.380096599447601</v>
      </c>
      <c r="L2722" s="12">
        <v>12.4348597086396</v>
      </c>
      <c r="M2722" s="12">
        <v>9.3951667754127897</v>
      </c>
      <c r="N2722" s="12"/>
      <c r="O2722" s="12"/>
    </row>
    <row r="2723" spans="1:15" x14ac:dyDescent="0.3">
      <c r="A2723" s="11" t="str">
        <f t="shared" si="43"/>
        <v>DISTRIBUCION VOLUMEN X CRITERIO (kg ó litros)EspirituosasDE 35 A 49 AÑOS</v>
      </c>
      <c r="B2723" s="11" t="s">
        <v>50</v>
      </c>
      <c r="C2723" s="11" t="s">
        <v>100</v>
      </c>
      <c r="D2723" s="11" t="s">
        <v>162</v>
      </c>
      <c r="E2723" s="12">
        <v>25.909179259732301</v>
      </c>
      <c r="F2723" s="12">
        <v>20.423558874886201</v>
      </c>
      <c r="G2723" s="12">
        <v>16.561876251348</v>
      </c>
      <c r="H2723" s="12">
        <v>21.409355548682999</v>
      </c>
      <c r="I2723" s="12">
        <v>21.530106721037299</v>
      </c>
      <c r="J2723" s="12">
        <v>19.1557378009947</v>
      </c>
      <c r="K2723" s="12">
        <v>18.979171321242301</v>
      </c>
      <c r="L2723" s="12">
        <v>18.676728720648001</v>
      </c>
      <c r="M2723" s="12">
        <v>19.736624530436298</v>
      </c>
      <c r="N2723" s="12"/>
      <c r="O2723" s="12"/>
    </row>
    <row r="2724" spans="1:15" x14ac:dyDescent="0.3">
      <c r="A2724" s="11" t="str">
        <f t="shared" si="43"/>
        <v>DISTRIBUCION VOLUMEN X CRITERIO (kg ó litros)EspirituosasDE 50 A 59 AÑOS</v>
      </c>
      <c r="B2724" s="11" t="s">
        <v>50</v>
      </c>
      <c r="C2724" s="11" t="s">
        <v>100</v>
      </c>
      <c r="D2724" s="11" t="s">
        <v>163</v>
      </c>
      <c r="E2724" s="12">
        <v>25.810517196045399</v>
      </c>
      <c r="F2724" s="12">
        <v>25.0397243531391</v>
      </c>
      <c r="G2724" s="12">
        <v>18.8575887401154</v>
      </c>
      <c r="H2724" s="12">
        <v>19.685087560497799</v>
      </c>
      <c r="I2724" s="12">
        <v>22.808981793143499</v>
      </c>
      <c r="J2724" s="12">
        <v>24.145002176247999</v>
      </c>
      <c r="K2724" s="12">
        <v>22.098867512200702</v>
      </c>
      <c r="L2724" s="12">
        <v>19.607392369152201</v>
      </c>
      <c r="M2724" s="12">
        <v>24.262211405734799</v>
      </c>
      <c r="N2724" s="12"/>
      <c r="O2724" s="12"/>
    </row>
    <row r="2725" spans="1:15" x14ac:dyDescent="0.3">
      <c r="A2725" s="11" t="str">
        <f t="shared" si="43"/>
        <v>DISTRIBUCION VOLUMEN X CRITERIO (kg ó litros)EspirituosasDE 60 A 75 AÑOS</v>
      </c>
      <c r="B2725" s="11" t="s">
        <v>50</v>
      </c>
      <c r="C2725" s="11" t="s">
        <v>100</v>
      </c>
      <c r="D2725" s="11" t="s">
        <v>164</v>
      </c>
      <c r="E2725" s="12">
        <v>25.277557427258198</v>
      </c>
      <c r="F2725" s="12">
        <v>29.130694585694499</v>
      </c>
      <c r="G2725" s="12">
        <v>43.8299831413863</v>
      </c>
      <c r="H2725" s="12">
        <v>42.356345160295803</v>
      </c>
      <c r="I2725" s="12">
        <v>34.507372094310298</v>
      </c>
      <c r="J2725" s="12">
        <v>40.652918412848699</v>
      </c>
      <c r="K2725" s="12">
        <v>41.886913933843097</v>
      </c>
      <c r="L2725" s="12">
        <v>42.718557230428502</v>
      </c>
      <c r="M2725" s="12">
        <v>34.282804570963002</v>
      </c>
      <c r="N2725" s="12"/>
      <c r="O2725" s="12"/>
    </row>
    <row r="2726" spans="1:15" x14ac:dyDescent="0.3">
      <c r="A2726" s="11" t="str">
        <f t="shared" si="43"/>
        <v>DISTRIBUCION VOLUMEN X CRITERIO (kg ó litros)EspirituosasNIVEL ALTO</v>
      </c>
      <c r="B2726" s="11" t="s">
        <v>50</v>
      </c>
      <c r="C2726" s="11" t="s">
        <v>100</v>
      </c>
      <c r="D2726" s="11" t="s">
        <v>165</v>
      </c>
      <c r="E2726" s="12">
        <v>21.762694706671802</v>
      </c>
      <c r="F2726" s="12">
        <v>18.2233160458028</v>
      </c>
      <c r="G2726" s="12">
        <v>19.582377293592</v>
      </c>
      <c r="H2726" s="12">
        <v>21.551665117719701</v>
      </c>
      <c r="I2726" s="12">
        <v>22.863368522153401</v>
      </c>
      <c r="J2726" s="12">
        <v>24.0830487237887</v>
      </c>
      <c r="K2726" s="12">
        <v>19.8769465789373</v>
      </c>
      <c r="L2726" s="12">
        <v>21.920532185361701</v>
      </c>
      <c r="M2726" s="12">
        <v>22.0646426786024</v>
      </c>
      <c r="N2726" s="12"/>
      <c r="O2726" s="12"/>
    </row>
    <row r="2727" spans="1:15" x14ac:dyDescent="0.3">
      <c r="A2727" s="11" t="str">
        <f t="shared" si="43"/>
        <v>DISTRIBUCION VOLUMEN X CRITERIO (kg ó litros)EspirituosasNIVEL MEDIO ALTO</v>
      </c>
      <c r="B2727" s="11" t="s">
        <v>50</v>
      </c>
      <c r="C2727" s="11" t="s">
        <v>100</v>
      </c>
      <c r="D2727" s="11" t="s">
        <v>166</v>
      </c>
      <c r="E2727" s="12">
        <v>14.860739147941599</v>
      </c>
      <c r="F2727" s="12">
        <v>10.7128512227305</v>
      </c>
      <c r="G2727" s="12">
        <v>12.5587998573224</v>
      </c>
      <c r="H2727" s="12">
        <v>10.859966792051701</v>
      </c>
      <c r="I2727" s="12">
        <v>15.3354717103543</v>
      </c>
      <c r="J2727" s="12">
        <v>9.4669533411482991</v>
      </c>
      <c r="K2727" s="12">
        <v>13.8316008159312</v>
      </c>
      <c r="L2727" s="12">
        <v>15.1800329901273</v>
      </c>
      <c r="M2727" s="12">
        <v>15.848194936410399</v>
      </c>
      <c r="N2727" s="12"/>
      <c r="O2727" s="12"/>
    </row>
    <row r="2728" spans="1:15" x14ac:dyDescent="0.3">
      <c r="A2728" s="11" t="str">
        <f t="shared" si="43"/>
        <v>DISTRIBUCION VOLUMEN X CRITERIO (kg ó litros)EspirituosasNIVEL MEDIO</v>
      </c>
      <c r="B2728" s="11" t="s">
        <v>50</v>
      </c>
      <c r="C2728" s="11" t="s">
        <v>100</v>
      </c>
      <c r="D2728" s="11" t="s">
        <v>167</v>
      </c>
      <c r="E2728" s="12">
        <v>27.740318254013999</v>
      </c>
      <c r="F2728" s="12">
        <v>25.690752694714099</v>
      </c>
      <c r="G2728" s="12">
        <v>27.272541094016098</v>
      </c>
      <c r="H2728" s="12">
        <v>25.935930848955199</v>
      </c>
      <c r="I2728" s="12">
        <v>25.314789816662199</v>
      </c>
      <c r="J2728" s="12">
        <v>30.627025614655899</v>
      </c>
      <c r="K2728" s="12">
        <v>23.566478708536501</v>
      </c>
      <c r="L2728" s="12">
        <v>21.3886004167876</v>
      </c>
      <c r="M2728" s="12">
        <v>23.949298734783099</v>
      </c>
      <c r="N2728" s="12"/>
      <c r="O2728" s="12"/>
    </row>
    <row r="2729" spans="1:15" x14ac:dyDescent="0.3">
      <c r="A2729" s="11" t="str">
        <f t="shared" si="43"/>
        <v>DISTRIBUCION VOLUMEN X CRITERIO (kg ó litros)EspirituosasNIVEL MEDIO BAJO</v>
      </c>
      <c r="B2729" s="11" t="s">
        <v>50</v>
      </c>
      <c r="C2729" s="11" t="s">
        <v>100</v>
      </c>
      <c r="D2729" s="11" t="s">
        <v>168</v>
      </c>
      <c r="E2729" s="12">
        <v>14.043032336148899</v>
      </c>
      <c r="F2729" s="12">
        <v>12.5793384360059</v>
      </c>
      <c r="G2729" s="12">
        <v>16.374812991056501</v>
      </c>
      <c r="H2729" s="12">
        <v>15.183938781657201</v>
      </c>
      <c r="I2729" s="12">
        <v>15.264587160359801</v>
      </c>
      <c r="J2729" s="12">
        <v>11.4949708008639</v>
      </c>
      <c r="K2729" s="12">
        <v>17.2998391535195</v>
      </c>
      <c r="L2729" s="12">
        <v>12.527261859947799</v>
      </c>
      <c r="M2729" s="12">
        <v>13.2040865625194</v>
      </c>
      <c r="N2729" s="12"/>
      <c r="O2729" s="12"/>
    </row>
    <row r="2730" spans="1:15" x14ac:dyDescent="0.3">
      <c r="A2730" s="11" t="str">
        <f t="shared" si="43"/>
        <v>DISTRIBUCION VOLUMEN X CRITERIO (kg ó litros)EspirituosasNIVEL BAJO</v>
      </c>
      <c r="B2730" s="11" t="s">
        <v>50</v>
      </c>
      <c r="C2730" s="11" t="s">
        <v>100</v>
      </c>
      <c r="D2730" s="11" t="s">
        <v>169</v>
      </c>
      <c r="E2730" s="12">
        <v>21.593238002479701</v>
      </c>
      <c r="F2730" s="12">
        <v>32.793729009267501</v>
      </c>
      <c r="G2730" s="12">
        <v>24.211466997971701</v>
      </c>
      <c r="H2730" s="12">
        <v>26.468487870316199</v>
      </c>
      <c r="I2730" s="12">
        <v>21.221754799046</v>
      </c>
      <c r="J2730" s="12">
        <v>24.3280070897824</v>
      </c>
      <c r="K2730" s="12">
        <v>25.4251267233367</v>
      </c>
      <c r="L2730" s="12">
        <v>28.983572028862302</v>
      </c>
      <c r="M2730" s="12">
        <v>24.933780908831999</v>
      </c>
      <c r="N2730" s="12"/>
      <c r="O2730" s="12"/>
    </row>
    <row r="2731" spans="1:15" x14ac:dyDescent="0.3">
      <c r="A2731" s="11" t="str">
        <f t="shared" si="43"/>
        <v>DISTRIBUCION VOLUMEN X CRITERIO (kg ó litros)EspirituosasHOMBRE</v>
      </c>
      <c r="B2731" s="11" t="s">
        <v>50</v>
      </c>
      <c r="C2731" s="11" t="s">
        <v>100</v>
      </c>
      <c r="D2731" s="11" t="s">
        <v>170</v>
      </c>
      <c r="E2731" s="12">
        <v>49.6169043964221</v>
      </c>
      <c r="F2731" s="12">
        <v>56.999227287109903</v>
      </c>
      <c r="G2731" s="12">
        <v>51.482779820436299</v>
      </c>
      <c r="H2731" s="12">
        <v>57.933777200440097</v>
      </c>
      <c r="I2731" s="12">
        <v>54.232154925307299</v>
      </c>
      <c r="J2731" s="12">
        <v>54.779717683629599</v>
      </c>
      <c r="K2731" s="12">
        <v>59.607337247631598</v>
      </c>
      <c r="L2731" s="12">
        <v>54.4290052298227</v>
      </c>
      <c r="M2731" s="12">
        <v>53.741794527074298</v>
      </c>
      <c r="N2731" s="12"/>
      <c r="O2731" s="12"/>
    </row>
    <row r="2732" spans="1:15" x14ac:dyDescent="0.3">
      <c r="A2732" s="11" t="str">
        <f t="shared" si="43"/>
        <v>DISTRIBUCION VOLUMEN X CRITERIO (kg ó litros)EspirituosasMUJER</v>
      </c>
      <c r="B2732" s="11" t="s">
        <v>50</v>
      </c>
      <c r="C2732" s="11" t="s">
        <v>100</v>
      </c>
      <c r="D2732" s="11" t="s">
        <v>171</v>
      </c>
      <c r="E2732" s="12">
        <v>50.383114397049397</v>
      </c>
      <c r="F2732" s="12">
        <v>43.000760825055202</v>
      </c>
      <c r="G2732" s="12">
        <v>48.517214528985598</v>
      </c>
      <c r="H2732" s="12">
        <v>42.0662119867199</v>
      </c>
      <c r="I2732" s="12">
        <v>45.767821440113401</v>
      </c>
      <c r="J2732" s="12">
        <v>45.220288339980897</v>
      </c>
      <c r="K2732" s="12">
        <v>40.392659976649398</v>
      </c>
      <c r="L2732" s="12">
        <v>45.570993961522397</v>
      </c>
      <c r="M2732" s="12">
        <v>46.258208059678701</v>
      </c>
      <c r="N2732" s="12"/>
      <c r="O2732" s="12"/>
    </row>
    <row r="2733" spans="1:15" x14ac:dyDescent="0.3">
      <c r="A2733" s="11" t="str">
        <f t="shared" si="43"/>
        <v>DISTRIBUCION VOLUMEN X CRITERIO (kg ó litros)WhiskyT.ESPAÑA</v>
      </c>
      <c r="B2733" s="11" t="s">
        <v>50</v>
      </c>
      <c r="C2733" s="11" t="s">
        <v>101</v>
      </c>
      <c r="D2733" s="11" t="s">
        <v>142</v>
      </c>
      <c r="E2733" s="12">
        <v>100</v>
      </c>
      <c r="F2733" s="12">
        <v>100</v>
      </c>
      <c r="G2733" s="12">
        <v>100</v>
      </c>
      <c r="H2733" s="12">
        <v>100</v>
      </c>
      <c r="I2733" s="12">
        <v>100</v>
      </c>
      <c r="J2733" s="12">
        <v>100</v>
      </c>
      <c r="K2733" s="12">
        <v>100</v>
      </c>
      <c r="L2733" s="12">
        <v>100</v>
      </c>
      <c r="M2733" s="12">
        <v>100</v>
      </c>
      <c r="N2733" s="12"/>
      <c r="O2733" s="12"/>
    </row>
    <row r="2734" spans="1:15" x14ac:dyDescent="0.3">
      <c r="A2734" s="11" t="str">
        <f t="shared" si="43"/>
        <v>DISTRIBUCION VOLUMEN X CRITERIO (kg ó litros)WhiskyBCN AM</v>
      </c>
      <c r="B2734" s="11" t="s">
        <v>50</v>
      </c>
      <c r="C2734" s="11" t="s">
        <v>101</v>
      </c>
      <c r="D2734" s="11" t="s">
        <v>143</v>
      </c>
      <c r="E2734" s="12">
        <v>6.7674612391145796</v>
      </c>
      <c r="F2734" s="12">
        <v>4.4306918711746999</v>
      </c>
      <c r="G2734" s="12">
        <v>4.6749988980736701</v>
      </c>
      <c r="H2734" s="12">
        <v>3.6131031000696701</v>
      </c>
      <c r="I2734" s="12">
        <v>3.39132685531641</v>
      </c>
      <c r="J2734" s="12">
        <v>4.0003600752548296</v>
      </c>
      <c r="K2734" s="12">
        <v>7.36597158188395</v>
      </c>
      <c r="L2734" s="12">
        <v>18.054098009914199</v>
      </c>
      <c r="M2734" s="12">
        <v>10.236523596607199</v>
      </c>
      <c r="N2734" s="12"/>
      <c r="O2734" s="12"/>
    </row>
    <row r="2735" spans="1:15" x14ac:dyDescent="0.3">
      <c r="A2735" s="11" t="str">
        <f t="shared" si="43"/>
        <v>DISTRIBUCION VOLUMEN X CRITERIO (kg ó litros)WhiskyREST.CAT ARAGON</v>
      </c>
      <c r="B2735" s="11" t="s">
        <v>50</v>
      </c>
      <c r="C2735" s="11" t="s">
        <v>101</v>
      </c>
      <c r="D2735" s="11" t="s">
        <v>144</v>
      </c>
      <c r="E2735" s="12">
        <v>14.0461547210581</v>
      </c>
      <c r="F2735" s="12">
        <v>9.5262123245364201</v>
      </c>
      <c r="G2735" s="12">
        <v>15.4524819498009</v>
      </c>
      <c r="H2735" s="12">
        <v>15.226009925299</v>
      </c>
      <c r="I2735" s="12">
        <v>12.1921587829752</v>
      </c>
      <c r="J2735" s="12">
        <v>10.0300623650914</v>
      </c>
      <c r="K2735" s="12">
        <v>12.3244154802635</v>
      </c>
      <c r="L2735" s="12">
        <v>7.3847166508621997</v>
      </c>
      <c r="M2735" s="12">
        <v>15.5862723978322</v>
      </c>
      <c r="N2735" s="12"/>
      <c r="O2735" s="12"/>
    </row>
    <row r="2736" spans="1:15" x14ac:dyDescent="0.3">
      <c r="A2736" s="11" t="str">
        <f t="shared" si="43"/>
        <v>DISTRIBUCION VOLUMEN X CRITERIO (kg ó litros)WhiskyLEVANTE</v>
      </c>
      <c r="B2736" s="11" t="s">
        <v>50</v>
      </c>
      <c r="C2736" s="11" t="s">
        <v>101</v>
      </c>
      <c r="D2736" s="11" t="s">
        <v>145</v>
      </c>
      <c r="E2736" s="12">
        <v>17.0714829638104</v>
      </c>
      <c r="F2736" s="12">
        <v>19.0403481138305</v>
      </c>
      <c r="G2736" s="12">
        <v>13.670857188894701</v>
      </c>
      <c r="H2736" s="12">
        <v>17.586332851869301</v>
      </c>
      <c r="I2736" s="12">
        <v>23.161962281236701</v>
      </c>
      <c r="J2736" s="12">
        <v>34.319015683685897</v>
      </c>
      <c r="K2736" s="12">
        <v>23.288334597323001</v>
      </c>
      <c r="L2736" s="12">
        <v>22.8973498552322</v>
      </c>
      <c r="M2736" s="12">
        <v>32.5532769558993</v>
      </c>
      <c r="N2736" s="12"/>
      <c r="O2736" s="12"/>
    </row>
    <row r="2737" spans="1:15" x14ac:dyDescent="0.3">
      <c r="A2737" s="11" t="str">
        <f t="shared" si="43"/>
        <v>DISTRIBUCION VOLUMEN X CRITERIO (kg ó litros)WhiskyANDALUCIA</v>
      </c>
      <c r="B2737" s="11" t="s">
        <v>50</v>
      </c>
      <c r="C2737" s="11" t="s">
        <v>101</v>
      </c>
      <c r="D2737" s="11" t="s">
        <v>146</v>
      </c>
      <c r="E2737" s="12">
        <v>19.886030852329199</v>
      </c>
      <c r="F2737" s="12">
        <v>17.130437445440901</v>
      </c>
      <c r="G2737" s="12">
        <v>14.8080348108618</v>
      </c>
      <c r="H2737" s="12">
        <v>21.316945947888598</v>
      </c>
      <c r="I2737" s="12">
        <v>19.768312717064699</v>
      </c>
      <c r="J2737" s="12">
        <v>16.002959483072701</v>
      </c>
      <c r="K2737" s="12">
        <v>14.740539380464201</v>
      </c>
      <c r="L2737" s="12">
        <v>10.5802612558221</v>
      </c>
      <c r="M2737" s="12">
        <v>12.525656623124</v>
      </c>
      <c r="N2737" s="12"/>
      <c r="O2737" s="12"/>
    </row>
    <row r="2738" spans="1:15" x14ac:dyDescent="0.3">
      <c r="A2738" s="11" t="str">
        <f t="shared" si="43"/>
        <v>DISTRIBUCION VOLUMEN X CRITERIO (kg ó litros)WhiskyMDD AM</v>
      </c>
      <c r="B2738" s="11" t="s">
        <v>50</v>
      </c>
      <c r="C2738" s="11" t="s">
        <v>101</v>
      </c>
      <c r="D2738" s="11" t="s">
        <v>147</v>
      </c>
      <c r="E2738" s="12">
        <v>17.346161105991499</v>
      </c>
      <c r="F2738" s="12">
        <v>10.8259761731687</v>
      </c>
      <c r="G2738" s="12">
        <v>19.209798135169301</v>
      </c>
      <c r="H2738" s="12">
        <v>13.203946550509899</v>
      </c>
      <c r="I2738" s="12">
        <v>10.159762502787</v>
      </c>
      <c r="J2738" s="12">
        <v>9.9089362902210691</v>
      </c>
      <c r="K2738" s="12">
        <v>10.143212745257699</v>
      </c>
      <c r="L2738" s="12">
        <v>9.4612110715491102</v>
      </c>
      <c r="M2738" s="12">
        <v>6.3420015966332697</v>
      </c>
      <c r="N2738" s="12"/>
      <c r="O2738" s="12"/>
    </row>
    <row r="2739" spans="1:15" x14ac:dyDescent="0.3">
      <c r="A2739" s="11" t="str">
        <f t="shared" si="43"/>
        <v>DISTRIBUCION VOLUMEN X CRITERIO (kg ó litros)WhiskyRTO CENTRO</v>
      </c>
      <c r="B2739" s="11" t="s">
        <v>50</v>
      </c>
      <c r="C2739" s="11" t="s">
        <v>101</v>
      </c>
      <c r="D2739" s="11" t="s">
        <v>148</v>
      </c>
      <c r="E2739" s="12">
        <v>20.9634219773586</v>
      </c>
      <c r="F2739" s="12">
        <v>20.551844111270299</v>
      </c>
      <c r="G2739" s="12">
        <v>26.0555273997009</v>
      </c>
      <c r="H2739" s="12">
        <v>22.0444594081407</v>
      </c>
      <c r="I2739" s="12">
        <v>21.535221452814898</v>
      </c>
      <c r="J2739" s="12">
        <v>13.736877639504399</v>
      </c>
      <c r="K2739" s="12">
        <v>17.188903825848801</v>
      </c>
      <c r="L2739" s="12">
        <v>16.524606543066199</v>
      </c>
      <c r="M2739" s="12">
        <v>15.0125387734676</v>
      </c>
      <c r="N2739" s="12"/>
      <c r="O2739" s="12"/>
    </row>
    <row r="2740" spans="1:15" x14ac:dyDescent="0.3">
      <c r="A2740" s="11" t="str">
        <f t="shared" si="43"/>
        <v>DISTRIBUCION VOLUMEN X CRITERIO (kg ó litros)WhiskyNORTE-CENTRO</v>
      </c>
      <c r="B2740" s="11" t="s">
        <v>50</v>
      </c>
      <c r="C2740" s="11" t="s">
        <v>101</v>
      </c>
      <c r="D2740" s="11" t="s">
        <v>149</v>
      </c>
      <c r="E2740" s="12">
        <v>1.81682527499585</v>
      </c>
      <c r="F2740" s="12">
        <v>6.26751440223026</v>
      </c>
      <c r="G2740" s="12">
        <v>0.29546292126885698</v>
      </c>
      <c r="H2740" s="12">
        <v>2.3276046678096098</v>
      </c>
      <c r="I2740" s="12">
        <v>5.9241192080648801</v>
      </c>
      <c r="J2740" s="12">
        <v>7.3440385738363396</v>
      </c>
      <c r="K2740" s="12">
        <v>9.9211320696212706</v>
      </c>
      <c r="L2740" s="12">
        <v>2.3340274618647499</v>
      </c>
      <c r="M2740" s="12">
        <v>3.64433170953181</v>
      </c>
      <c r="N2740" s="12"/>
      <c r="O2740" s="12"/>
    </row>
    <row r="2741" spans="1:15" x14ac:dyDescent="0.3">
      <c r="A2741" s="11" t="str">
        <f t="shared" si="43"/>
        <v>DISTRIBUCION VOLUMEN X CRITERIO (kg ó litros)WhiskyNOROESTE</v>
      </c>
      <c r="B2741" s="11" t="s">
        <v>50</v>
      </c>
      <c r="C2741" s="11" t="s">
        <v>101</v>
      </c>
      <c r="D2741" s="11" t="s">
        <v>150</v>
      </c>
      <c r="E2741" s="12">
        <v>2.10245475720061</v>
      </c>
      <c r="F2741" s="12">
        <v>12.226975374329999</v>
      </c>
      <c r="G2741" s="12">
        <v>5.8328333359435103</v>
      </c>
      <c r="H2741" s="12">
        <v>4.6815973974906999</v>
      </c>
      <c r="I2741" s="12">
        <v>3.8671398752067598</v>
      </c>
      <c r="J2741" s="12">
        <v>4.6577535692864203</v>
      </c>
      <c r="K2741" s="12">
        <v>5.0274819335014103</v>
      </c>
      <c r="L2741" s="12">
        <v>12.763735382338099</v>
      </c>
      <c r="M2741" s="12">
        <v>4.0994046613413504</v>
      </c>
      <c r="N2741" s="12"/>
      <c r="O2741" s="12"/>
    </row>
    <row r="2742" spans="1:15" x14ac:dyDescent="0.3">
      <c r="A2742" s="11" t="str">
        <f t="shared" si="43"/>
        <v>DISTRIBUCION VOLUMEN X CRITERIO (kg ó litros)Whisky&lt;2MIL</v>
      </c>
      <c r="B2742" s="11" t="s">
        <v>50</v>
      </c>
      <c r="C2742" s="11" t="s">
        <v>101</v>
      </c>
      <c r="D2742" s="11" t="s">
        <v>151</v>
      </c>
      <c r="E2742" s="12">
        <v>6.0498981015149997</v>
      </c>
      <c r="F2742" s="12">
        <v>2.4107143408851601</v>
      </c>
      <c r="G2742" s="12">
        <v>1.6988449713168201</v>
      </c>
      <c r="H2742" s="12">
        <v>6.9646363196115599</v>
      </c>
      <c r="I2742" s="12">
        <v>6.1200960786199996</v>
      </c>
      <c r="J2742" s="12">
        <v>2.1513966026651499</v>
      </c>
      <c r="K2742" s="12">
        <v>1.95974591133356</v>
      </c>
      <c r="L2742" s="12">
        <v>2.70348264877456</v>
      </c>
      <c r="M2742" s="12">
        <v>2.4857279979317299</v>
      </c>
      <c r="N2742" s="12"/>
      <c r="O2742" s="12"/>
    </row>
    <row r="2743" spans="1:15" x14ac:dyDescent="0.3">
      <c r="A2743" s="11" t="str">
        <f t="shared" si="43"/>
        <v>DISTRIBUCION VOLUMEN X CRITERIO (kg ó litros)Whisky2-5MIL</v>
      </c>
      <c r="B2743" s="11" t="s">
        <v>50</v>
      </c>
      <c r="C2743" s="11" t="s">
        <v>101</v>
      </c>
      <c r="D2743" s="11" t="s">
        <v>152</v>
      </c>
      <c r="E2743" s="12">
        <v>9.0101276176354297</v>
      </c>
      <c r="F2743" s="12">
        <v>2.1171257701620498</v>
      </c>
      <c r="G2743" s="12">
        <v>3.0706474434744102</v>
      </c>
      <c r="H2743" s="12">
        <v>1.9018853439755601</v>
      </c>
      <c r="I2743" s="12">
        <v>4.5879486986806901</v>
      </c>
      <c r="J2743" s="12">
        <v>2.0788195960787501</v>
      </c>
      <c r="K2743" s="12">
        <v>1.42421809463228</v>
      </c>
      <c r="L2743" s="12">
        <v>1.99734218798108</v>
      </c>
      <c r="M2743" s="12">
        <v>3.50735226411927</v>
      </c>
      <c r="N2743" s="12"/>
      <c r="O2743" s="12"/>
    </row>
    <row r="2744" spans="1:15" x14ac:dyDescent="0.3">
      <c r="A2744" s="11" t="str">
        <f t="shared" si="43"/>
        <v>DISTRIBUCION VOLUMEN X CRITERIO (kg ó litros)Whisky5-10MIL</v>
      </c>
      <c r="B2744" s="11" t="s">
        <v>50</v>
      </c>
      <c r="C2744" s="11" t="s">
        <v>101</v>
      </c>
      <c r="D2744" s="11" t="s">
        <v>153</v>
      </c>
      <c r="E2744" s="12">
        <v>3.55642863790922</v>
      </c>
      <c r="F2744" s="12">
        <v>9.7178075813313605</v>
      </c>
      <c r="G2744" s="12">
        <v>1.50358976114274</v>
      </c>
      <c r="H2744" s="12">
        <v>3.6166513155325601</v>
      </c>
      <c r="I2744" s="12">
        <v>2.7341807392483402</v>
      </c>
      <c r="J2744" s="12">
        <v>4.1764978055284496</v>
      </c>
      <c r="K2744" s="12">
        <v>4.1600471396106</v>
      </c>
      <c r="L2744" s="12">
        <v>1.95679711057688</v>
      </c>
      <c r="M2744" s="12">
        <v>3.5146854546109401</v>
      </c>
      <c r="N2744" s="12"/>
      <c r="O2744" s="12"/>
    </row>
    <row r="2745" spans="1:15" x14ac:dyDescent="0.3">
      <c r="A2745" s="11" t="str">
        <f t="shared" ref="A2745:A2808" si="44">B2745&amp;C2745&amp;D2745</f>
        <v>DISTRIBUCION VOLUMEN X CRITERIO (kg ó litros)Whisky10-30MIL</v>
      </c>
      <c r="B2745" s="11" t="s">
        <v>50</v>
      </c>
      <c r="C2745" s="11" t="s">
        <v>101</v>
      </c>
      <c r="D2745" s="11" t="s">
        <v>154</v>
      </c>
      <c r="E2745" s="12">
        <v>15.353746097771699</v>
      </c>
      <c r="F2745" s="12">
        <v>17.4747279969903</v>
      </c>
      <c r="G2745" s="12">
        <v>23.902025913755299</v>
      </c>
      <c r="H2745" s="12">
        <v>19.8111120033711</v>
      </c>
      <c r="I2745" s="12">
        <v>14.499756174240099</v>
      </c>
      <c r="J2745" s="12">
        <v>18.617948202139399</v>
      </c>
      <c r="K2745" s="12">
        <v>9.6430891717112708</v>
      </c>
      <c r="L2745" s="12">
        <v>6.5396178509131904</v>
      </c>
      <c r="M2745" s="12">
        <v>11.2172878253009</v>
      </c>
      <c r="N2745" s="12"/>
      <c r="O2745" s="12"/>
    </row>
    <row r="2746" spans="1:15" x14ac:dyDescent="0.3">
      <c r="A2746" s="11" t="str">
        <f t="shared" si="44"/>
        <v>DISTRIBUCION VOLUMEN X CRITERIO (kg ó litros)Whisky30-100MIL</v>
      </c>
      <c r="B2746" s="11" t="s">
        <v>50</v>
      </c>
      <c r="C2746" s="11" t="s">
        <v>101</v>
      </c>
      <c r="D2746" s="11" t="s">
        <v>155</v>
      </c>
      <c r="E2746" s="12">
        <v>14.309591365245801</v>
      </c>
      <c r="F2746" s="12">
        <v>23.360741308562901</v>
      </c>
      <c r="G2746" s="12">
        <v>25.487676750194002</v>
      </c>
      <c r="H2746" s="12">
        <v>23.776737117545601</v>
      </c>
      <c r="I2746" s="12">
        <v>27.9051717437919</v>
      </c>
      <c r="J2746" s="12">
        <v>19.598223315759999</v>
      </c>
      <c r="K2746" s="12">
        <v>24.477593513606799</v>
      </c>
      <c r="L2746" s="12">
        <v>31.682873821275901</v>
      </c>
      <c r="M2746" s="12">
        <v>35.193609661135497</v>
      </c>
      <c r="N2746" s="12"/>
      <c r="O2746" s="12"/>
    </row>
    <row r="2747" spans="1:15" x14ac:dyDescent="0.3">
      <c r="A2747" s="11" t="str">
        <f t="shared" si="44"/>
        <v>DISTRIBUCION VOLUMEN X CRITERIO (kg ó litros)Whisky100-200MIL</v>
      </c>
      <c r="B2747" s="11" t="s">
        <v>50</v>
      </c>
      <c r="C2747" s="11" t="s">
        <v>101</v>
      </c>
      <c r="D2747" s="11" t="s">
        <v>156</v>
      </c>
      <c r="E2747" s="12">
        <v>3.61920740849992</v>
      </c>
      <c r="F2747" s="12">
        <v>3.0044155290209398</v>
      </c>
      <c r="G2747" s="12">
        <v>1.7215829829638201</v>
      </c>
      <c r="H2747" s="12">
        <v>1.31763433604841</v>
      </c>
      <c r="I2747" s="12">
        <v>3.1790323123493498</v>
      </c>
      <c r="J2747" s="12">
        <v>7.3904842980018097</v>
      </c>
      <c r="K2747" s="12">
        <v>3.6743379199811299</v>
      </c>
      <c r="L2747" s="12">
        <v>7.4538306612790199</v>
      </c>
      <c r="M2747" s="12">
        <v>2.5620274085541301</v>
      </c>
      <c r="N2747" s="12"/>
      <c r="O2747" s="12"/>
    </row>
    <row r="2748" spans="1:15" x14ac:dyDescent="0.3">
      <c r="A2748" s="11" t="str">
        <f t="shared" si="44"/>
        <v>DISTRIBUCION VOLUMEN X CRITERIO (kg ó litros)Whisky200-500MIL</v>
      </c>
      <c r="B2748" s="11" t="s">
        <v>50</v>
      </c>
      <c r="C2748" s="11" t="s">
        <v>101</v>
      </c>
      <c r="D2748" s="11" t="s">
        <v>157</v>
      </c>
      <c r="E2748" s="12">
        <v>19.310895563350901</v>
      </c>
      <c r="F2748" s="12">
        <v>26.2163558721785</v>
      </c>
      <c r="G2748" s="12">
        <v>18.3382527307188</v>
      </c>
      <c r="H2748" s="12">
        <v>19.9763309345234</v>
      </c>
      <c r="I2748" s="12">
        <v>23.086884913131001</v>
      </c>
      <c r="J2748" s="12">
        <v>34.819001813236497</v>
      </c>
      <c r="K2748" s="12">
        <v>33.683050052214902</v>
      </c>
      <c r="L2748" s="12">
        <v>26.064759781823799</v>
      </c>
      <c r="M2748" s="12">
        <v>24.592707054669301</v>
      </c>
      <c r="N2748" s="12"/>
      <c r="O2748" s="12"/>
    </row>
    <row r="2749" spans="1:15" x14ac:dyDescent="0.3">
      <c r="A2749" s="11" t="str">
        <f t="shared" si="44"/>
        <v>DISTRIBUCION VOLUMEN X CRITERIO (kg ó litros)Whisky&gt;500MIL</v>
      </c>
      <c r="B2749" s="11" t="s">
        <v>50</v>
      </c>
      <c r="C2749" s="11" t="s">
        <v>101</v>
      </c>
      <c r="D2749" s="11" t="s">
        <v>158</v>
      </c>
      <c r="E2749" s="12">
        <v>28.790097056492101</v>
      </c>
      <c r="F2749" s="12">
        <v>15.698110206204399</v>
      </c>
      <c r="G2749" s="12">
        <v>24.277360992195501</v>
      </c>
      <c r="H2749" s="12">
        <v>22.635009090256801</v>
      </c>
      <c r="I2749" s="12">
        <v>17.886927568921699</v>
      </c>
      <c r="J2749" s="12">
        <v>11.1676199441281</v>
      </c>
      <c r="K2749" s="12">
        <v>20.977915032442901</v>
      </c>
      <c r="L2749" s="12">
        <v>21.601295004681699</v>
      </c>
      <c r="M2749" s="12">
        <v>16.926608216463901</v>
      </c>
      <c r="N2749" s="12"/>
      <c r="O2749" s="12"/>
    </row>
    <row r="2750" spans="1:15" x14ac:dyDescent="0.3">
      <c r="A2750" s="11" t="str">
        <f t="shared" si="44"/>
        <v>DISTRIBUCION VOLUMEN X CRITERIO (kg ó litros)WhiskyDE 15 A 19 AÑOS</v>
      </c>
      <c r="B2750" s="11" t="s">
        <v>50</v>
      </c>
      <c r="C2750" s="11" t="s">
        <v>101</v>
      </c>
      <c r="D2750" s="11" t="s">
        <v>159</v>
      </c>
      <c r="E2750" s="12" t="s">
        <v>134</v>
      </c>
      <c r="F2750" s="12" t="s">
        <v>134</v>
      </c>
      <c r="G2750" s="12" t="s">
        <v>134</v>
      </c>
      <c r="H2750" s="12" t="s">
        <v>134</v>
      </c>
      <c r="I2750" s="12">
        <v>3.3929752757770699</v>
      </c>
      <c r="J2750" s="12" t="s">
        <v>134</v>
      </c>
      <c r="K2750" s="12" t="s">
        <v>134</v>
      </c>
      <c r="L2750" s="12">
        <v>6.9952200810494203</v>
      </c>
      <c r="M2750" s="12">
        <v>4.5066406081922699</v>
      </c>
      <c r="N2750" s="12"/>
      <c r="O2750" s="12"/>
    </row>
    <row r="2751" spans="1:15" x14ac:dyDescent="0.3">
      <c r="A2751" s="11" t="str">
        <f t="shared" si="44"/>
        <v>DISTRIBUCION VOLUMEN X CRITERIO (kg ó litros)WhiskyDE 20 A 24 AÑOS</v>
      </c>
      <c r="B2751" s="11" t="s">
        <v>50</v>
      </c>
      <c r="C2751" s="11" t="s">
        <v>101</v>
      </c>
      <c r="D2751" s="11" t="s">
        <v>160</v>
      </c>
      <c r="E2751" s="12">
        <v>8.1274338753954396</v>
      </c>
      <c r="F2751" s="12">
        <v>1.7871386262372499</v>
      </c>
      <c r="G2751" s="12">
        <v>1.4643498174515699</v>
      </c>
      <c r="H2751" s="12">
        <v>0.11280025500888501</v>
      </c>
      <c r="I2751" s="12">
        <v>5.0076418124926096</v>
      </c>
      <c r="J2751" s="12">
        <v>1.6383656784718501</v>
      </c>
      <c r="K2751" s="12">
        <v>1.49933597400376</v>
      </c>
      <c r="L2751" s="12">
        <v>0.173288579205259</v>
      </c>
      <c r="M2751" s="12">
        <v>3.3302826491754498</v>
      </c>
      <c r="N2751" s="12"/>
      <c r="O2751" s="12"/>
    </row>
    <row r="2752" spans="1:15" x14ac:dyDescent="0.3">
      <c r="A2752" s="11" t="str">
        <f t="shared" si="44"/>
        <v>DISTRIBUCION VOLUMEN X CRITERIO (kg ó litros)WhiskyDE 25 A 34 AÑOS</v>
      </c>
      <c r="B2752" s="11" t="s">
        <v>50</v>
      </c>
      <c r="C2752" s="11" t="s">
        <v>101</v>
      </c>
      <c r="D2752" s="11" t="s">
        <v>161</v>
      </c>
      <c r="E2752" s="12">
        <v>8.3659552817067002</v>
      </c>
      <c r="F2752" s="12">
        <v>10.531246098632</v>
      </c>
      <c r="G2752" s="12">
        <v>16.145810120898702</v>
      </c>
      <c r="H2752" s="12">
        <v>10.8990722850707</v>
      </c>
      <c r="I2752" s="12">
        <v>10.5081620705357</v>
      </c>
      <c r="J2752" s="12">
        <v>12.2449846256314</v>
      </c>
      <c r="K2752" s="12">
        <v>8.2051966149819506</v>
      </c>
      <c r="L2752" s="12">
        <v>13.326486116856399</v>
      </c>
      <c r="M2752" s="12">
        <v>7.4770615198852903</v>
      </c>
      <c r="N2752" s="12"/>
      <c r="O2752" s="12"/>
    </row>
    <row r="2753" spans="1:15" x14ac:dyDescent="0.3">
      <c r="A2753" s="11" t="str">
        <f t="shared" si="44"/>
        <v>DISTRIBUCION VOLUMEN X CRITERIO (kg ó litros)WhiskyDE 35 A 49 AÑOS</v>
      </c>
      <c r="B2753" s="11" t="s">
        <v>50</v>
      </c>
      <c r="C2753" s="11" t="s">
        <v>101</v>
      </c>
      <c r="D2753" s="11" t="s">
        <v>162</v>
      </c>
      <c r="E2753" s="12">
        <v>15.137292262158001</v>
      </c>
      <c r="F2753" s="12">
        <v>20.157699718911001</v>
      </c>
      <c r="G2753" s="12">
        <v>14.246362101225801</v>
      </c>
      <c r="H2753" s="12">
        <v>17.067299908547199</v>
      </c>
      <c r="I2753" s="12">
        <v>16.878142323236499</v>
      </c>
      <c r="J2753" s="12">
        <v>9.2979687265948598</v>
      </c>
      <c r="K2753" s="12">
        <v>23.6106515571168</v>
      </c>
      <c r="L2753" s="12">
        <v>12.0197036817415</v>
      </c>
      <c r="M2753" s="12">
        <v>16.531472452831199</v>
      </c>
      <c r="N2753" s="12"/>
      <c r="O2753" s="12"/>
    </row>
    <row r="2754" spans="1:15" x14ac:dyDescent="0.3">
      <c r="A2754" s="11" t="str">
        <f t="shared" si="44"/>
        <v>DISTRIBUCION VOLUMEN X CRITERIO (kg ó litros)WhiskyDE 50 A 59 AÑOS</v>
      </c>
      <c r="B2754" s="11" t="s">
        <v>50</v>
      </c>
      <c r="C2754" s="11" t="s">
        <v>101</v>
      </c>
      <c r="D2754" s="11" t="s">
        <v>163</v>
      </c>
      <c r="E2754" s="12">
        <v>23.199787325872901</v>
      </c>
      <c r="F2754" s="12">
        <v>20.510939667719601</v>
      </c>
      <c r="G2754" s="12">
        <v>18.628092356441599</v>
      </c>
      <c r="H2754" s="12">
        <v>17.366469500963699</v>
      </c>
      <c r="I2754" s="12">
        <v>16.165583385644599</v>
      </c>
      <c r="J2754" s="12">
        <v>16.043479683660401</v>
      </c>
      <c r="K2754" s="12">
        <v>12.352036345145301</v>
      </c>
      <c r="L2754" s="12">
        <v>13.7110286229899</v>
      </c>
      <c r="M2754" s="12">
        <v>15.9508921867001</v>
      </c>
      <c r="N2754" s="12"/>
      <c r="O2754" s="12"/>
    </row>
    <row r="2755" spans="1:15" x14ac:dyDescent="0.3">
      <c r="A2755" s="11" t="str">
        <f t="shared" si="44"/>
        <v>DISTRIBUCION VOLUMEN X CRITERIO (kg ó litros)WhiskyDE 60 A 75 AÑOS</v>
      </c>
      <c r="B2755" s="11" t="s">
        <v>50</v>
      </c>
      <c r="C2755" s="11" t="s">
        <v>101</v>
      </c>
      <c r="D2755" s="11" t="s">
        <v>164</v>
      </c>
      <c r="E2755" s="12">
        <v>45.169531318657903</v>
      </c>
      <c r="F2755" s="12">
        <v>47.0129683631232</v>
      </c>
      <c r="G2755" s="12">
        <v>49.515370378831797</v>
      </c>
      <c r="H2755" s="12">
        <v>54.554353547885299</v>
      </c>
      <c r="I2755" s="12">
        <v>48.0474959005629</v>
      </c>
      <c r="J2755" s="12">
        <v>60.775204512302302</v>
      </c>
      <c r="K2755" s="12">
        <v>54.332771801016001</v>
      </c>
      <c r="L2755" s="12">
        <v>53.774275050029203</v>
      </c>
      <c r="M2755" s="12">
        <v>52.203663220311</v>
      </c>
      <c r="N2755" s="12"/>
      <c r="O2755" s="12"/>
    </row>
    <row r="2756" spans="1:15" x14ac:dyDescent="0.3">
      <c r="A2756" s="11" t="str">
        <f t="shared" si="44"/>
        <v>DISTRIBUCION VOLUMEN X CRITERIO (kg ó litros)WhiskyNIVEL ALTO</v>
      </c>
      <c r="B2756" s="11" t="s">
        <v>50</v>
      </c>
      <c r="C2756" s="11" t="s">
        <v>101</v>
      </c>
      <c r="D2756" s="11" t="s">
        <v>165</v>
      </c>
      <c r="E2756" s="12">
        <v>28.0832999496747</v>
      </c>
      <c r="F2756" s="12">
        <v>28.263647208790299</v>
      </c>
      <c r="G2756" s="12">
        <v>31.722108226441101</v>
      </c>
      <c r="H2756" s="12">
        <v>33.962172508178298</v>
      </c>
      <c r="I2756" s="12">
        <v>35.470528467256202</v>
      </c>
      <c r="J2756" s="12">
        <v>50.599182931091399</v>
      </c>
      <c r="K2756" s="12">
        <v>48.586229052415703</v>
      </c>
      <c r="L2756" s="12">
        <v>32.996971063386397</v>
      </c>
      <c r="M2756" s="12">
        <v>37.817266004811103</v>
      </c>
      <c r="N2756" s="12"/>
      <c r="O2756" s="12"/>
    </row>
    <row r="2757" spans="1:15" x14ac:dyDescent="0.3">
      <c r="A2757" s="11" t="str">
        <f t="shared" si="44"/>
        <v>DISTRIBUCION VOLUMEN X CRITERIO (kg ó litros)WhiskyNIVEL MEDIO ALTO</v>
      </c>
      <c r="B2757" s="11" t="s">
        <v>50</v>
      </c>
      <c r="C2757" s="11" t="s">
        <v>101</v>
      </c>
      <c r="D2757" s="11" t="s">
        <v>166</v>
      </c>
      <c r="E2757" s="12">
        <v>4.0074987536238904</v>
      </c>
      <c r="F2757" s="12">
        <v>4.6720007275189701</v>
      </c>
      <c r="G2757" s="12">
        <v>6.6805595977460301</v>
      </c>
      <c r="H2757" s="12">
        <v>3.2776544817000399</v>
      </c>
      <c r="I2757" s="12">
        <v>7.40448665583299</v>
      </c>
      <c r="J2757" s="12">
        <v>3.4917946691535802</v>
      </c>
      <c r="K2757" s="12">
        <v>7.4251890117183299</v>
      </c>
      <c r="L2757" s="12">
        <v>9.1912657469130199</v>
      </c>
      <c r="M2757" s="12">
        <v>9.4267382811160605</v>
      </c>
      <c r="N2757" s="12"/>
      <c r="O2757" s="12"/>
    </row>
    <row r="2758" spans="1:15" x14ac:dyDescent="0.3">
      <c r="A2758" s="11" t="str">
        <f t="shared" si="44"/>
        <v>DISTRIBUCION VOLUMEN X CRITERIO (kg ó litros)WhiskyNIVEL MEDIO</v>
      </c>
      <c r="B2758" s="11" t="s">
        <v>50</v>
      </c>
      <c r="C2758" s="11" t="s">
        <v>101</v>
      </c>
      <c r="D2758" s="11" t="s">
        <v>167</v>
      </c>
      <c r="E2758" s="12">
        <v>19.330438623017699</v>
      </c>
      <c r="F2758" s="12">
        <v>11.4540029304186</v>
      </c>
      <c r="G2758" s="12">
        <v>12.716607555517299</v>
      </c>
      <c r="H2758" s="12">
        <v>11.6734371383163</v>
      </c>
      <c r="I2758" s="12">
        <v>15.0785613262602</v>
      </c>
      <c r="J2758" s="12">
        <v>9.5920511661232997</v>
      </c>
      <c r="K2758" s="12">
        <v>15.5550025311324</v>
      </c>
      <c r="L2758" s="12">
        <v>21.426034691635401</v>
      </c>
      <c r="M2758" s="12">
        <v>19.2852538797673</v>
      </c>
      <c r="N2758" s="12"/>
      <c r="O2758" s="12"/>
    </row>
    <row r="2759" spans="1:15" x14ac:dyDescent="0.3">
      <c r="A2759" s="11" t="str">
        <f t="shared" si="44"/>
        <v>DISTRIBUCION VOLUMEN X CRITERIO (kg ó litros)WhiskyNIVEL MEDIO BAJO</v>
      </c>
      <c r="B2759" s="11" t="s">
        <v>50</v>
      </c>
      <c r="C2759" s="11" t="s">
        <v>101</v>
      </c>
      <c r="D2759" s="11" t="s">
        <v>168</v>
      </c>
      <c r="E2759" s="12">
        <v>12.939819153869299</v>
      </c>
      <c r="F2759" s="12">
        <v>17.174532861929801</v>
      </c>
      <c r="G2759" s="12">
        <v>10.8872470635076</v>
      </c>
      <c r="H2759" s="12">
        <v>15.321755976896499</v>
      </c>
      <c r="I2759" s="12">
        <v>12.4121826824679</v>
      </c>
      <c r="J2759" s="12">
        <v>14.8712132759611</v>
      </c>
      <c r="K2759" s="12">
        <v>8.1645590653082802</v>
      </c>
      <c r="L2759" s="12">
        <v>11.4669241297622</v>
      </c>
      <c r="M2759" s="12">
        <v>4.4666016530180697</v>
      </c>
      <c r="N2759" s="12"/>
      <c r="O2759" s="12"/>
    </row>
    <row r="2760" spans="1:15" x14ac:dyDescent="0.3">
      <c r="A2760" s="11" t="str">
        <f t="shared" si="44"/>
        <v>DISTRIBUCION VOLUMEN X CRITERIO (kg ó litros)WhiskyNIVEL BAJO</v>
      </c>
      <c r="B2760" s="11" t="s">
        <v>50</v>
      </c>
      <c r="C2760" s="11" t="s">
        <v>101</v>
      </c>
      <c r="D2760" s="11" t="s">
        <v>169</v>
      </c>
      <c r="E2760" s="12">
        <v>35.6389392221229</v>
      </c>
      <c r="F2760" s="12">
        <v>38.4358165425271</v>
      </c>
      <c r="G2760" s="12">
        <v>37.993459159058297</v>
      </c>
      <c r="H2760" s="12">
        <v>35.764974713232903</v>
      </c>
      <c r="I2760" s="12">
        <v>29.634250580471601</v>
      </c>
      <c r="J2760" s="12">
        <v>21.445764167286502</v>
      </c>
      <c r="K2760" s="12">
        <v>20.269025750662902</v>
      </c>
      <c r="L2760" s="12">
        <v>24.9188042096816</v>
      </c>
      <c r="M2760" s="12">
        <v>29.0041481565525</v>
      </c>
      <c r="N2760" s="12"/>
      <c r="O2760" s="12"/>
    </row>
    <row r="2761" spans="1:15" x14ac:dyDescent="0.3">
      <c r="A2761" s="11" t="str">
        <f t="shared" si="44"/>
        <v>DISTRIBUCION VOLUMEN X CRITERIO (kg ó litros)WhiskyHOMBRE</v>
      </c>
      <c r="B2761" s="11" t="s">
        <v>50</v>
      </c>
      <c r="C2761" s="11" t="s">
        <v>101</v>
      </c>
      <c r="D2761" s="11" t="s">
        <v>170</v>
      </c>
      <c r="E2761" s="12">
        <v>76.025284485764104</v>
      </c>
      <c r="F2761" s="12">
        <v>79.174615600399505</v>
      </c>
      <c r="G2761" s="12">
        <v>83.057040711858903</v>
      </c>
      <c r="H2761" s="12">
        <v>74.578580146597403</v>
      </c>
      <c r="I2761" s="12">
        <v>80.809187090385805</v>
      </c>
      <c r="J2761" s="12">
        <v>81.630068255121699</v>
      </c>
      <c r="K2761" s="12">
        <v>89.431478144739899</v>
      </c>
      <c r="L2761" s="12">
        <v>82.524039762142493</v>
      </c>
      <c r="M2761" s="12">
        <v>79.624332438142105</v>
      </c>
      <c r="N2761" s="12"/>
      <c r="O2761" s="12"/>
    </row>
    <row r="2762" spans="1:15" x14ac:dyDescent="0.3">
      <c r="A2762" s="11" t="str">
        <f t="shared" si="44"/>
        <v>DISTRIBUCION VOLUMEN X CRITERIO (kg ó litros)WhiskyMUJER</v>
      </c>
      <c r="B2762" s="11" t="s">
        <v>50</v>
      </c>
      <c r="C2762" s="11" t="s">
        <v>101</v>
      </c>
      <c r="D2762" s="11" t="s">
        <v>171</v>
      </c>
      <c r="E2762" s="12">
        <v>23.9747031661188</v>
      </c>
      <c r="F2762" s="12">
        <v>20.825379944422401</v>
      </c>
      <c r="G2762" s="12">
        <v>16.9429440306996</v>
      </c>
      <c r="H2762" s="12">
        <v>25.421422305894801</v>
      </c>
      <c r="I2762" s="12">
        <v>19.190816548690002</v>
      </c>
      <c r="J2762" s="12">
        <v>18.369929892716598</v>
      </c>
      <c r="K2762" s="12">
        <v>10.5685229854267</v>
      </c>
      <c r="L2762" s="12">
        <v>17.475956684738101</v>
      </c>
      <c r="M2762" s="12">
        <v>20.3756794836459</v>
      </c>
      <c r="N2762" s="12"/>
      <c r="O2762" s="12"/>
    </row>
    <row r="2763" spans="1:15" x14ac:dyDescent="0.3">
      <c r="A2763" s="11" t="str">
        <f t="shared" si="44"/>
        <v>DISTRIBUCION VOLUMEN X CRITERIO (kg ó litros)BrandyT.ESPAÑA</v>
      </c>
      <c r="B2763" s="11" t="s">
        <v>50</v>
      </c>
      <c r="C2763" s="11" t="s">
        <v>102</v>
      </c>
      <c r="D2763" s="11" t="s">
        <v>142</v>
      </c>
      <c r="E2763" s="12">
        <v>100</v>
      </c>
      <c r="F2763" s="12">
        <v>100</v>
      </c>
      <c r="G2763" s="12">
        <v>100</v>
      </c>
      <c r="H2763" s="12">
        <v>100</v>
      </c>
      <c r="I2763" s="12">
        <v>100</v>
      </c>
      <c r="J2763" s="12">
        <v>100</v>
      </c>
      <c r="K2763" s="12">
        <v>100</v>
      </c>
      <c r="L2763" s="12">
        <v>100</v>
      </c>
      <c r="M2763" s="12">
        <v>100</v>
      </c>
      <c r="N2763" s="12"/>
      <c r="O2763" s="12"/>
    </row>
    <row r="2764" spans="1:15" x14ac:dyDescent="0.3">
      <c r="A2764" s="11" t="str">
        <f t="shared" si="44"/>
        <v>DISTRIBUCION VOLUMEN X CRITERIO (kg ó litros)BrandyBCN AM</v>
      </c>
      <c r="B2764" s="11" t="s">
        <v>50</v>
      </c>
      <c r="C2764" s="11" t="s">
        <v>102</v>
      </c>
      <c r="D2764" s="11" t="s">
        <v>143</v>
      </c>
      <c r="E2764" s="12" t="s">
        <v>134</v>
      </c>
      <c r="F2764" s="12">
        <v>1.1688145351268699</v>
      </c>
      <c r="G2764" s="12">
        <v>4.43416557543219</v>
      </c>
      <c r="H2764" s="12">
        <v>40.957533947909397</v>
      </c>
      <c r="I2764" s="12">
        <v>11.2903661198331</v>
      </c>
      <c r="J2764" s="12">
        <v>16.670652006538099</v>
      </c>
      <c r="K2764" s="12">
        <v>0.49904461183836701</v>
      </c>
      <c r="L2764" s="12">
        <v>14.1937144438598</v>
      </c>
      <c r="M2764" s="12">
        <v>3.94366625099638</v>
      </c>
      <c r="N2764" s="12"/>
      <c r="O2764" s="12"/>
    </row>
    <row r="2765" spans="1:15" x14ac:dyDescent="0.3">
      <c r="A2765" s="11" t="str">
        <f t="shared" si="44"/>
        <v>DISTRIBUCION VOLUMEN X CRITERIO (kg ó litros)BrandyREST.CAT ARAGON</v>
      </c>
      <c r="B2765" s="11" t="s">
        <v>50</v>
      </c>
      <c r="C2765" s="11" t="s">
        <v>102</v>
      </c>
      <c r="D2765" s="11" t="s">
        <v>144</v>
      </c>
      <c r="E2765" s="12">
        <v>17.7230804187001</v>
      </c>
      <c r="F2765" s="12">
        <v>22.127801104402799</v>
      </c>
      <c r="G2765" s="12">
        <v>29.144398728900001</v>
      </c>
      <c r="H2765" s="12">
        <v>30.061221217642998</v>
      </c>
      <c r="I2765" s="12">
        <v>7.2072534128307897</v>
      </c>
      <c r="J2765" s="12">
        <v>4.7986126466258598</v>
      </c>
      <c r="K2765" s="12">
        <v>85.336696213271296</v>
      </c>
      <c r="L2765" s="12">
        <v>1.2931002884496301</v>
      </c>
      <c r="M2765" s="12">
        <v>50.091495487736601</v>
      </c>
      <c r="N2765" s="12"/>
      <c r="O2765" s="12"/>
    </row>
    <row r="2766" spans="1:15" x14ac:dyDescent="0.3">
      <c r="A2766" s="11" t="str">
        <f t="shared" si="44"/>
        <v>DISTRIBUCION VOLUMEN X CRITERIO (kg ó litros)BrandyLEVANTE</v>
      </c>
      <c r="B2766" s="11" t="s">
        <v>50</v>
      </c>
      <c r="C2766" s="11" t="s">
        <v>102</v>
      </c>
      <c r="D2766" s="11" t="s">
        <v>145</v>
      </c>
      <c r="E2766" s="12">
        <v>27.490899162857101</v>
      </c>
      <c r="F2766" s="12">
        <v>31.720287140360401</v>
      </c>
      <c r="G2766" s="12">
        <v>46.707781692079799</v>
      </c>
      <c r="H2766" s="12">
        <v>13.832805171565401</v>
      </c>
      <c r="I2766" s="12">
        <v>22.648486890141701</v>
      </c>
      <c r="J2766" s="12">
        <v>29.609631574743499</v>
      </c>
      <c r="K2766" s="12">
        <v>5.2175134477264402</v>
      </c>
      <c r="L2766" s="12">
        <v>28.009222308791099</v>
      </c>
      <c r="M2766" s="12">
        <v>11.626678151017</v>
      </c>
      <c r="N2766" s="12"/>
      <c r="O2766" s="12"/>
    </row>
    <row r="2767" spans="1:15" x14ac:dyDescent="0.3">
      <c r="A2767" s="11" t="str">
        <f t="shared" si="44"/>
        <v>DISTRIBUCION VOLUMEN X CRITERIO (kg ó litros)BrandyANDALUCIA</v>
      </c>
      <c r="B2767" s="11" t="s">
        <v>50</v>
      </c>
      <c r="C2767" s="11" t="s">
        <v>102</v>
      </c>
      <c r="D2767" s="11" t="s">
        <v>146</v>
      </c>
      <c r="E2767" s="12" t="s">
        <v>134</v>
      </c>
      <c r="F2767" s="12">
        <v>8.2736845689841108</v>
      </c>
      <c r="G2767" s="12">
        <v>5.0032402690611102</v>
      </c>
      <c r="H2767" s="12">
        <v>3.2578913493146402</v>
      </c>
      <c r="I2767" s="12">
        <v>6.3060298186199999</v>
      </c>
      <c r="J2767" s="12">
        <v>8.0502978794621392</v>
      </c>
      <c r="K2767" s="12">
        <v>2.8006140954091001</v>
      </c>
      <c r="L2767" s="12">
        <v>12.5703590024726</v>
      </c>
      <c r="M2767" s="12">
        <v>14.796191219834901</v>
      </c>
      <c r="N2767" s="12"/>
      <c r="O2767" s="12"/>
    </row>
    <row r="2768" spans="1:15" x14ac:dyDescent="0.3">
      <c r="A2768" s="11" t="str">
        <f t="shared" si="44"/>
        <v>DISTRIBUCION VOLUMEN X CRITERIO (kg ó litros)BrandyMDD AM</v>
      </c>
      <c r="B2768" s="11" t="s">
        <v>50</v>
      </c>
      <c r="C2768" s="11" t="s">
        <v>102</v>
      </c>
      <c r="D2768" s="11" t="s">
        <v>147</v>
      </c>
      <c r="E2768" s="12">
        <v>11.956809325087701</v>
      </c>
      <c r="F2768" s="12">
        <v>3.6277190707133</v>
      </c>
      <c r="G2768" s="12" t="s">
        <v>134</v>
      </c>
      <c r="H2768" s="12">
        <v>3.27211473813805</v>
      </c>
      <c r="I2768" s="12">
        <v>18.906917291306598</v>
      </c>
      <c r="J2768" s="12">
        <v>3.02587169837224</v>
      </c>
      <c r="K2768" s="12" t="s">
        <v>134</v>
      </c>
      <c r="L2768" s="12">
        <v>22.336993124124099</v>
      </c>
      <c r="M2768" s="12">
        <v>0.75618770672323798</v>
      </c>
      <c r="N2768" s="12"/>
      <c r="O2768" s="12"/>
    </row>
    <row r="2769" spans="1:15" x14ac:dyDescent="0.3">
      <c r="A2769" s="11" t="str">
        <f t="shared" si="44"/>
        <v>DISTRIBUCION VOLUMEN X CRITERIO (kg ó litros)BrandyRTO CENTRO</v>
      </c>
      <c r="B2769" s="11" t="s">
        <v>50</v>
      </c>
      <c r="C2769" s="11" t="s">
        <v>102</v>
      </c>
      <c r="D2769" s="11" t="s">
        <v>148</v>
      </c>
      <c r="E2769" s="12">
        <v>1.6602589134325301</v>
      </c>
      <c r="F2769" s="12">
        <v>1.03259941805775</v>
      </c>
      <c r="G2769" s="12">
        <v>3.1832460036504102</v>
      </c>
      <c r="H2769" s="12">
        <v>0.712737843994241</v>
      </c>
      <c r="I2769" s="12">
        <v>0.55873280412972304</v>
      </c>
      <c r="J2769" s="12">
        <v>2.01825783521913</v>
      </c>
      <c r="K2769" s="12">
        <v>0.91959942239931403</v>
      </c>
      <c r="L2769" s="12">
        <v>5.87928352936986</v>
      </c>
      <c r="M2769" s="12">
        <v>10.8678965839174</v>
      </c>
      <c r="N2769" s="12"/>
      <c r="O2769" s="12"/>
    </row>
    <row r="2770" spans="1:15" x14ac:dyDescent="0.3">
      <c r="A2770" s="11" t="str">
        <f t="shared" si="44"/>
        <v>DISTRIBUCION VOLUMEN X CRITERIO (kg ó litros)BrandyNORTE-CENTRO</v>
      </c>
      <c r="B2770" s="11" t="s">
        <v>50</v>
      </c>
      <c r="C2770" s="11" t="s">
        <v>102</v>
      </c>
      <c r="D2770" s="11" t="s">
        <v>149</v>
      </c>
      <c r="E2770" s="12">
        <v>37.732928691689402</v>
      </c>
      <c r="F2770" s="12">
        <v>31.423389639266599</v>
      </c>
      <c r="G2770" s="12">
        <v>9.4532896773975601</v>
      </c>
      <c r="H2770" s="12">
        <v>4.3617658618146002</v>
      </c>
      <c r="I2770" s="12">
        <v>29.385638175403599</v>
      </c>
      <c r="J2770" s="12">
        <v>30.167782380968799</v>
      </c>
      <c r="K2770" s="12">
        <v>4.9931891427805404</v>
      </c>
      <c r="L2770" s="12">
        <v>15.717336483981001</v>
      </c>
      <c r="M2770" s="12">
        <v>7.5113517513966102</v>
      </c>
      <c r="N2770" s="12"/>
      <c r="O2770" s="12"/>
    </row>
    <row r="2771" spans="1:15" x14ac:dyDescent="0.3">
      <c r="A2771" s="11" t="str">
        <f t="shared" si="44"/>
        <v>DISTRIBUCION VOLUMEN X CRITERIO (kg ó litros)BrandyNOROESTE</v>
      </c>
      <c r="B2771" s="11" t="s">
        <v>50</v>
      </c>
      <c r="C2771" s="11" t="s">
        <v>102</v>
      </c>
      <c r="D2771" s="11" t="s">
        <v>150</v>
      </c>
      <c r="E2771" s="12">
        <v>3.4360182273550799</v>
      </c>
      <c r="F2771" s="12">
        <v>0.62571116344659905</v>
      </c>
      <c r="G2771" s="12">
        <v>2.07386953646099</v>
      </c>
      <c r="H2771" s="12">
        <v>3.5439348970448501</v>
      </c>
      <c r="I2771" s="12">
        <v>3.69657323573588</v>
      </c>
      <c r="J2771" s="12">
        <v>5.6588951137143599</v>
      </c>
      <c r="K2771" s="12">
        <v>0.23332736160915701</v>
      </c>
      <c r="L2771" s="12" t="s">
        <v>134</v>
      </c>
      <c r="M2771" s="12">
        <v>0.40652782464292597</v>
      </c>
      <c r="N2771" s="12"/>
      <c r="O2771" s="12"/>
    </row>
    <row r="2772" spans="1:15" x14ac:dyDescent="0.3">
      <c r="A2772" s="11" t="str">
        <f t="shared" si="44"/>
        <v>DISTRIBUCION VOLUMEN X CRITERIO (kg ó litros)Brandy&lt;2MIL</v>
      </c>
      <c r="B2772" s="11" t="s">
        <v>50</v>
      </c>
      <c r="C2772" s="11" t="s">
        <v>102</v>
      </c>
      <c r="D2772" s="11" t="s">
        <v>151</v>
      </c>
      <c r="E2772" s="12" t="s">
        <v>134</v>
      </c>
      <c r="F2772" s="12" t="s">
        <v>134</v>
      </c>
      <c r="G2772" s="12" t="s">
        <v>134</v>
      </c>
      <c r="H2772" s="12">
        <v>30.061221217642998</v>
      </c>
      <c r="I2772" s="12">
        <v>1.45763755643156</v>
      </c>
      <c r="J2772" s="12" t="s">
        <v>134</v>
      </c>
      <c r="K2772" s="12">
        <v>40.519959103940103</v>
      </c>
      <c r="L2772" s="12" t="s">
        <v>134</v>
      </c>
      <c r="M2772" s="12" t="s">
        <v>134</v>
      </c>
      <c r="N2772" s="12"/>
      <c r="O2772" s="12"/>
    </row>
    <row r="2773" spans="1:15" x14ac:dyDescent="0.3">
      <c r="A2773" s="11" t="str">
        <f t="shared" si="44"/>
        <v>DISTRIBUCION VOLUMEN X CRITERIO (kg ó litros)Brandy2-5MIL</v>
      </c>
      <c r="B2773" s="11" t="s">
        <v>50</v>
      </c>
      <c r="C2773" s="11" t="s">
        <v>102</v>
      </c>
      <c r="D2773" s="11" t="s">
        <v>152</v>
      </c>
      <c r="E2773" s="12">
        <v>2.1406662414501501</v>
      </c>
      <c r="F2773" s="12">
        <v>1.1222376171876201</v>
      </c>
      <c r="G2773" s="12">
        <v>3.4003614196566998</v>
      </c>
      <c r="H2773" s="12">
        <v>0.98297770311967603</v>
      </c>
      <c r="I2773" s="12">
        <v>1.09765395855554</v>
      </c>
      <c r="J2773" s="12">
        <v>1.17280663895891</v>
      </c>
      <c r="K2773" s="12">
        <v>0.13984219584562699</v>
      </c>
      <c r="L2773" s="12" t="s">
        <v>134</v>
      </c>
      <c r="M2773" s="12">
        <v>14.435004216526799</v>
      </c>
      <c r="N2773" s="12"/>
      <c r="O2773" s="12"/>
    </row>
    <row r="2774" spans="1:15" x14ac:dyDescent="0.3">
      <c r="A2774" s="11" t="str">
        <f t="shared" si="44"/>
        <v>DISTRIBUCION VOLUMEN X CRITERIO (kg ó litros)Brandy5-10MIL</v>
      </c>
      <c r="B2774" s="11" t="s">
        <v>50</v>
      </c>
      <c r="C2774" s="11" t="s">
        <v>102</v>
      </c>
      <c r="D2774" s="11" t="s">
        <v>153</v>
      </c>
      <c r="E2774" s="12">
        <v>29.487550682012198</v>
      </c>
      <c r="F2774" s="12">
        <v>28.372612571886101</v>
      </c>
      <c r="G2774" s="12">
        <v>25.154907066203801</v>
      </c>
      <c r="H2774" s="12">
        <v>5.4632703467926298</v>
      </c>
      <c r="I2774" s="12">
        <v>2.4376853973758599</v>
      </c>
      <c r="J2774" s="12">
        <v>23.511768144113098</v>
      </c>
      <c r="K2774" s="12" t="s">
        <v>134</v>
      </c>
      <c r="L2774" s="12">
        <v>2.7386083513135602</v>
      </c>
      <c r="M2774" s="12" t="s">
        <v>134</v>
      </c>
      <c r="N2774" s="12"/>
      <c r="O2774" s="12"/>
    </row>
    <row r="2775" spans="1:15" x14ac:dyDescent="0.3">
      <c r="A2775" s="11" t="str">
        <f t="shared" si="44"/>
        <v>DISTRIBUCION VOLUMEN X CRITERIO (kg ó litros)Brandy10-30MIL</v>
      </c>
      <c r="B2775" s="11" t="s">
        <v>50</v>
      </c>
      <c r="C2775" s="11" t="s">
        <v>102</v>
      </c>
      <c r="D2775" s="11" t="s">
        <v>154</v>
      </c>
      <c r="E2775" s="12">
        <v>8.6390515543938804</v>
      </c>
      <c r="F2775" s="12">
        <v>12.7588280913465</v>
      </c>
      <c r="G2775" s="12">
        <v>14.9905672505309</v>
      </c>
      <c r="H2775" s="12">
        <v>4.1357763154316398</v>
      </c>
      <c r="I2775" s="12">
        <v>32.057479518342397</v>
      </c>
      <c r="J2775" s="12">
        <v>27.1619334560474</v>
      </c>
      <c r="K2775" s="12">
        <v>8.0472605836340207</v>
      </c>
      <c r="L2775" s="12">
        <v>22.2698488791385</v>
      </c>
      <c r="M2775" s="12">
        <v>18.182711895472501</v>
      </c>
      <c r="N2775" s="12"/>
      <c r="O2775" s="12"/>
    </row>
    <row r="2776" spans="1:15" x14ac:dyDescent="0.3">
      <c r="A2776" s="11" t="str">
        <f t="shared" si="44"/>
        <v>DISTRIBUCION VOLUMEN X CRITERIO (kg ó litros)Brandy30-100MIL</v>
      </c>
      <c r="B2776" s="11" t="s">
        <v>50</v>
      </c>
      <c r="C2776" s="11" t="s">
        <v>102</v>
      </c>
      <c r="D2776" s="11" t="s">
        <v>155</v>
      </c>
      <c r="E2776" s="12">
        <v>15.9151121046058</v>
      </c>
      <c r="F2776" s="12">
        <v>15.887971147238201</v>
      </c>
      <c r="G2776" s="12">
        <v>23.427152916334901</v>
      </c>
      <c r="H2776" s="12">
        <v>6.15704259779171</v>
      </c>
      <c r="I2776" s="12">
        <v>14.1725529258417</v>
      </c>
      <c r="J2776" s="12">
        <v>20.339224112349999</v>
      </c>
      <c r="K2776" s="12">
        <v>48.825889354947201</v>
      </c>
      <c r="L2776" s="12">
        <v>21.509047504335999</v>
      </c>
      <c r="M2776" s="12">
        <v>52.213085692142798</v>
      </c>
      <c r="N2776" s="12"/>
      <c r="O2776" s="12"/>
    </row>
    <row r="2777" spans="1:15" x14ac:dyDescent="0.3">
      <c r="A2777" s="11" t="str">
        <f t="shared" si="44"/>
        <v>DISTRIBUCION VOLUMEN X CRITERIO (kg ó litros)Brandy100-200MIL</v>
      </c>
      <c r="B2777" s="11" t="s">
        <v>50</v>
      </c>
      <c r="C2777" s="11" t="s">
        <v>102</v>
      </c>
      <c r="D2777" s="11" t="s">
        <v>156</v>
      </c>
      <c r="E2777" s="12">
        <v>30.293973216348299</v>
      </c>
      <c r="F2777" s="12">
        <v>4.1321547688272204</v>
      </c>
      <c r="G2777" s="12" t="s">
        <v>134</v>
      </c>
      <c r="H2777" s="12">
        <v>1.68544356015774</v>
      </c>
      <c r="I2777" s="12">
        <v>16.221900938240399</v>
      </c>
      <c r="J2777" s="12">
        <v>11.087967290756399</v>
      </c>
      <c r="K2777" s="12" t="s">
        <v>134</v>
      </c>
      <c r="L2777" s="12">
        <v>0.16929167863015701</v>
      </c>
      <c r="M2777" s="12">
        <v>6.4048313969093398</v>
      </c>
      <c r="N2777" s="12"/>
      <c r="O2777" s="12"/>
    </row>
    <row r="2778" spans="1:15" x14ac:dyDescent="0.3">
      <c r="A2778" s="11" t="str">
        <f t="shared" si="44"/>
        <v>DISTRIBUCION VOLUMEN X CRITERIO (kg ó litros)Brandy200-500MIL</v>
      </c>
      <c r="B2778" s="11" t="s">
        <v>50</v>
      </c>
      <c r="C2778" s="11" t="s">
        <v>102</v>
      </c>
      <c r="D2778" s="11" t="s">
        <v>157</v>
      </c>
      <c r="E2778" s="12">
        <v>12.0746112690162</v>
      </c>
      <c r="F2778" s="12">
        <v>35.0059929596177</v>
      </c>
      <c r="G2778" s="12">
        <v>33.027013375135098</v>
      </c>
      <c r="H2778" s="12">
        <v>9.8961505430690195</v>
      </c>
      <c r="I2778" s="12">
        <v>12.134892785652699</v>
      </c>
      <c r="J2778" s="12">
        <v>1.38151700439953</v>
      </c>
      <c r="K2778" s="12">
        <v>2.3717477400307501</v>
      </c>
      <c r="L2778" s="12">
        <v>24.201617436041602</v>
      </c>
      <c r="M2778" s="12">
        <v>4.6408730967487797</v>
      </c>
      <c r="N2778" s="12"/>
      <c r="O2778" s="12"/>
    </row>
    <row r="2779" spans="1:15" x14ac:dyDescent="0.3">
      <c r="A2779" s="11" t="str">
        <f t="shared" si="44"/>
        <v>DISTRIBUCION VOLUMEN X CRITERIO (kg ó litros)Brandy&gt;500MIL</v>
      </c>
      <c r="B2779" s="11" t="s">
        <v>50</v>
      </c>
      <c r="C2779" s="11" t="s">
        <v>102</v>
      </c>
      <c r="D2779" s="11" t="s">
        <v>158</v>
      </c>
      <c r="E2779" s="12">
        <v>1.4490453632247999</v>
      </c>
      <c r="F2779" s="12">
        <v>2.7202032192212502</v>
      </c>
      <c r="G2779" s="12" t="s">
        <v>134</v>
      </c>
      <c r="H2779" s="12">
        <v>41.618119442972301</v>
      </c>
      <c r="I2779" s="12">
        <v>20.420195588833501</v>
      </c>
      <c r="J2779" s="12">
        <v>15.3447765184793</v>
      </c>
      <c r="K2779" s="12">
        <v>9.5284658836833999E-2</v>
      </c>
      <c r="L2779" s="12">
        <v>29.111584703175001</v>
      </c>
      <c r="M2779" s="12">
        <v>4.12349181253796</v>
      </c>
      <c r="N2779" s="12"/>
      <c r="O2779" s="12"/>
    </row>
    <row r="2780" spans="1:15" x14ac:dyDescent="0.3">
      <c r="A2780" s="11" t="str">
        <f t="shared" si="44"/>
        <v>DISTRIBUCION VOLUMEN X CRITERIO (kg ó litros)BrandyDE 15 A 19 AÑOS</v>
      </c>
      <c r="B2780" s="11" t="s">
        <v>50</v>
      </c>
      <c r="C2780" s="11" t="s">
        <v>102</v>
      </c>
      <c r="D2780" s="11" t="s">
        <v>159</v>
      </c>
      <c r="E2780" s="12" t="s">
        <v>134</v>
      </c>
      <c r="F2780" s="12" t="s">
        <v>134</v>
      </c>
      <c r="G2780" s="12" t="s">
        <v>134</v>
      </c>
      <c r="H2780" s="12" t="s">
        <v>134</v>
      </c>
      <c r="I2780" s="12" t="s">
        <v>134</v>
      </c>
      <c r="J2780" s="12" t="s">
        <v>134</v>
      </c>
      <c r="K2780" s="12" t="s">
        <v>134</v>
      </c>
      <c r="L2780" s="12" t="s">
        <v>134</v>
      </c>
      <c r="M2780" s="12" t="s">
        <v>134</v>
      </c>
      <c r="N2780" s="12"/>
      <c r="O2780" s="12"/>
    </row>
    <row r="2781" spans="1:15" x14ac:dyDescent="0.3">
      <c r="A2781" s="11" t="str">
        <f t="shared" si="44"/>
        <v>DISTRIBUCION VOLUMEN X CRITERIO (kg ó litros)BrandyDE 20 A 24 AÑOS</v>
      </c>
      <c r="B2781" s="11" t="s">
        <v>50</v>
      </c>
      <c r="C2781" s="11" t="s">
        <v>102</v>
      </c>
      <c r="D2781" s="11" t="s">
        <v>160</v>
      </c>
      <c r="E2781" s="12" t="s">
        <v>134</v>
      </c>
      <c r="F2781" s="12">
        <v>3.0793432543994199</v>
      </c>
      <c r="G2781" s="12">
        <v>2.9907467973807198</v>
      </c>
      <c r="H2781" s="12" t="s">
        <v>134</v>
      </c>
      <c r="I2781" s="12" t="s">
        <v>134</v>
      </c>
      <c r="J2781" s="12" t="s">
        <v>134</v>
      </c>
      <c r="K2781" s="12" t="s">
        <v>134</v>
      </c>
      <c r="L2781" s="12">
        <v>22.336993124124099</v>
      </c>
      <c r="M2781" s="12">
        <v>0.95445673597227099</v>
      </c>
      <c r="N2781" s="12"/>
      <c r="O2781" s="12"/>
    </row>
    <row r="2782" spans="1:15" x14ac:dyDescent="0.3">
      <c r="A2782" s="11" t="str">
        <f t="shared" si="44"/>
        <v>DISTRIBUCION VOLUMEN X CRITERIO (kg ó litros)BrandyDE 25 A 34 AÑOS</v>
      </c>
      <c r="B2782" s="11" t="s">
        <v>50</v>
      </c>
      <c r="C2782" s="11" t="s">
        <v>102</v>
      </c>
      <c r="D2782" s="11" t="s">
        <v>161</v>
      </c>
      <c r="E2782" s="12" t="s">
        <v>134</v>
      </c>
      <c r="F2782" s="12">
        <v>7.6342052862637999</v>
      </c>
      <c r="G2782" s="12" t="s">
        <v>134</v>
      </c>
      <c r="H2782" s="12">
        <v>1.03433917299189</v>
      </c>
      <c r="I2782" s="12">
        <v>3.46968658778226</v>
      </c>
      <c r="J2782" s="12" t="s">
        <v>134</v>
      </c>
      <c r="K2782" s="12">
        <v>39.989124335836202</v>
      </c>
      <c r="L2782" s="12">
        <v>1.21025547913473</v>
      </c>
      <c r="M2782" s="12">
        <v>19.6837479555473</v>
      </c>
      <c r="N2782" s="12"/>
      <c r="O2782" s="12"/>
    </row>
    <row r="2783" spans="1:15" x14ac:dyDescent="0.3">
      <c r="A2783" s="11" t="str">
        <f t="shared" si="44"/>
        <v>DISTRIBUCION VOLUMEN X CRITERIO (kg ó litros)BrandyDE 35 A 49 AÑOS</v>
      </c>
      <c r="B2783" s="11" t="s">
        <v>50</v>
      </c>
      <c r="C2783" s="11" t="s">
        <v>102</v>
      </c>
      <c r="D2783" s="11" t="s">
        <v>162</v>
      </c>
      <c r="E2783" s="12">
        <v>2.70390282886143</v>
      </c>
      <c r="F2783" s="12">
        <v>2.4958148238453299</v>
      </c>
      <c r="G2783" s="12">
        <v>2.3302335207134699</v>
      </c>
      <c r="H2783" s="12" t="s">
        <v>134</v>
      </c>
      <c r="I2783" s="12">
        <v>3.1007464336033799</v>
      </c>
      <c r="J2783" s="12">
        <v>26.5326669303324</v>
      </c>
      <c r="K2783" s="12">
        <v>3.15689752560781</v>
      </c>
      <c r="L2783" s="12">
        <v>0.54614577036270695</v>
      </c>
      <c r="M2783" s="12" t="s">
        <v>134</v>
      </c>
      <c r="N2783" s="12"/>
      <c r="O2783" s="12"/>
    </row>
    <row r="2784" spans="1:15" x14ac:dyDescent="0.3">
      <c r="A2784" s="11" t="str">
        <f t="shared" si="44"/>
        <v>DISTRIBUCION VOLUMEN X CRITERIO (kg ó litros)BrandyDE 50 A 59 AÑOS</v>
      </c>
      <c r="B2784" s="11" t="s">
        <v>50</v>
      </c>
      <c r="C2784" s="11" t="s">
        <v>102</v>
      </c>
      <c r="D2784" s="11" t="s">
        <v>163</v>
      </c>
      <c r="E2784" s="12">
        <v>13.896386666826199</v>
      </c>
      <c r="F2784" s="12">
        <v>18.459653510280798</v>
      </c>
      <c r="G2784" s="12">
        <v>15.6247946980428</v>
      </c>
      <c r="H2784" s="12">
        <v>16.436427542913901</v>
      </c>
      <c r="I2784" s="12">
        <v>30.3467152833562</v>
      </c>
      <c r="J2784" s="12">
        <v>12.7558137830439</v>
      </c>
      <c r="K2784" s="12">
        <v>5.6818584720446301</v>
      </c>
      <c r="L2784" s="12">
        <v>24.699365905513702</v>
      </c>
      <c r="M2784" s="12">
        <v>31.326565154773199</v>
      </c>
      <c r="N2784" s="12"/>
      <c r="O2784" s="12"/>
    </row>
    <row r="2785" spans="1:15" x14ac:dyDescent="0.3">
      <c r="A2785" s="11" t="str">
        <f t="shared" si="44"/>
        <v>DISTRIBUCION VOLUMEN X CRITERIO (kg ó litros)BrandyDE 60 A 75 AÑOS</v>
      </c>
      <c r="B2785" s="11" t="s">
        <v>50</v>
      </c>
      <c r="C2785" s="11" t="s">
        <v>102</v>
      </c>
      <c r="D2785" s="11" t="s">
        <v>164</v>
      </c>
      <c r="E2785" s="12">
        <v>83.399716581533596</v>
      </c>
      <c r="F2785" s="12">
        <v>68.330984222313404</v>
      </c>
      <c r="G2785" s="12">
        <v>79.054223483245593</v>
      </c>
      <c r="H2785" s="12">
        <v>82.529236738049704</v>
      </c>
      <c r="I2785" s="12">
        <v>63.082857581163303</v>
      </c>
      <c r="J2785" s="12">
        <v>60.711512399152198</v>
      </c>
      <c r="K2785" s="12">
        <v>51.172102711726303</v>
      </c>
      <c r="L2785" s="12">
        <v>51.207244041358003</v>
      </c>
      <c r="M2785" s="12">
        <v>48.035230153707303</v>
      </c>
      <c r="N2785" s="12"/>
      <c r="O2785" s="12"/>
    </row>
    <row r="2786" spans="1:15" x14ac:dyDescent="0.3">
      <c r="A2786" s="11" t="str">
        <f t="shared" si="44"/>
        <v>DISTRIBUCION VOLUMEN X CRITERIO (kg ó litros)BrandyNIVEL ALTO</v>
      </c>
      <c r="B2786" s="11" t="s">
        <v>50</v>
      </c>
      <c r="C2786" s="11" t="s">
        <v>102</v>
      </c>
      <c r="D2786" s="11" t="s">
        <v>165</v>
      </c>
      <c r="E2786" s="12">
        <v>23.4304505403483</v>
      </c>
      <c r="F2786" s="12">
        <v>17.0359857699139</v>
      </c>
      <c r="G2786" s="12">
        <v>26.7369295637242</v>
      </c>
      <c r="H2786" s="12">
        <v>47.101151020602401</v>
      </c>
      <c r="I2786" s="12">
        <v>19.844078891745301</v>
      </c>
      <c r="J2786" s="12">
        <v>4.6388323508679496</v>
      </c>
      <c r="K2786" s="12">
        <v>2.9530524796480102</v>
      </c>
      <c r="L2786" s="12">
        <v>38.372537497763098</v>
      </c>
      <c r="M2786" s="12">
        <v>6.50367697763844</v>
      </c>
      <c r="N2786" s="12"/>
      <c r="O2786" s="12"/>
    </row>
    <row r="2787" spans="1:15" x14ac:dyDescent="0.3">
      <c r="A2787" s="11" t="str">
        <f t="shared" si="44"/>
        <v>DISTRIBUCION VOLUMEN X CRITERIO (kg ó litros)BrandyNIVEL MEDIO ALTO</v>
      </c>
      <c r="B2787" s="11" t="s">
        <v>50</v>
      </c>
      <c r="C2787" s="11" t="s">
        <v>102</v>
      </c>
      <c r="D2787" s="11" t="s">
        <v>166</v>
      </c>
      <c r="E2787" s="12">
        <v>12.369113090226699</v>
      </c>
      <c r="F2787" s="12">
        <v>6.4797437993794098</v>
      </c>
      <c r="G2787" s="12">
        <v>5.4742313616899798</v>
      </c>
      <c r="H2787" s="12">
        <v>4.5269126001645299</v>
      </c>
      <c r="I2787" s="12">
        <v>7.1600425162985699</v>
      </c>
      <c r="J2787" s="12" t="s">
        <v>134</v>
      </c>
      <c r="K2787" s="12">
        <v>0.82765663228435804</v>
      </c>
      <c r="L2787" s="12">
        <v>0.30481511677928602</v>
      </c>
      <c r="M2787" s="12">
        <v>0.184628252183974</v>
      </c>
      <c r="N2787" s="12"/>
      <c r="O2787" s="12"/>
    </row>
    <row r="2788" spans="1:15" x14ac:dyDescent="0.3">
      <c r="A2788" s="11" t="str">
        <f t="shared" si="44"/>
        <v>DISTRIBUCION VOLUMEN X CRITERIO (kg ó litros)BrandyNIVEL MEDIO</v>
      </c>
      <c r="B2788" s="11" t="s">
        <v>50</v>
      </c>
      <c r="C2788" s="11" t="s">
        <v>102</v>
      </c>
      <c r="D2788" s="11" t="s">
        <v>167</v>
      </c>
      <c r="E2788" s="12">
        <v>9.4019976937172398</v>
      </c>
      <c r="F2788" s="12">
        <v>9.2570709045280495</v>
      </c>
      <c r="G2788" s="12">
        <v>31.508853911636699</v>
      </c>
      <c r="H2788" s="12">
        <v>5.0745034755451401</v>
      </c>
      <c r="I2788" s="12">
        <v>29.7984133268194</v>
      </c>
      <c r="J2788" s="12">
        <v>64.699326327474395</v>
      </c>
      <c r="K2788" s="12">
        <v>10.025102702253999</v>
      </c>
      <c r="L2788" s="12">
        <v>32.473838968035103</v>
      </c>
      <c r="M2788" s="12">
        <v>27.8727122348742</v>
      </c>
      <c r="N2788" s="12"/>
      <c r="O2788" s="12"/>
    </row>
    <row r="2789" spans="1:15" x14ac:dyDescent="0.3">
      <c r="A2789" s="11" t="str">
        <f t="shared" si="44"/>
        <v>DISTRIBUCION VOLUMEN X CRITERIO (kg ó litros)BrandyNIVEL MEDIO BAJO</v>
      </c>
      <c r="B2789" s="11" t="s">
        <v>50</v>
      </c>
      <c r="C2789" s="11" t="s">
        <v>102</v>
      </c>
      <c r="D2789" s="11" t="s">
        <v>168</v>
      </c>
      <c r="E2789" s="12">
        <v>18.4637084167416</v>
      </c>
      <c r="F2789" s="12">
        <v>3.38926957189905</v>
      </c>
      <c r="G2789" s="12">
        <v>0.31774004903308101</v>
      </c>
      <c r="H2789" s="12">
        <v>6.0875079490747401</v>
      </c>
      <c r="I2789" s="12">
        <v>19.3786047234553</v>
      </c>
      <c r="J2789" s="12">
        <v>11.181713033405201</v>
      </c>
      <c r="K2789" s="12">
        <v>44.9360149269204</v>
      </c>
      <c r="L2789" s="12">
        <v>12.401067388649899</v>
      </c>
      <c r="M2789" s="12">
        <v>21.844534446423399</v>
      </c>
      <c r="N2789" s="12"/>
      <c r="O2789" s="12"/>
    </row>
    <row r="2790" spans="1:15" x14ac:dyDescent="0.3">
      <c r="A2790" s="11" t="str">
        <f t="shared" si="44"/>
        <v>DISTRIBUCION VOLUMEN X CRITERIO (kg ó litros)BrandyNIVEL BAJO</v>
      </c>
      <c r="B2790" s="11" t="s">
        <v>50</v>
      </c>
      <c r="C2790" s="11" t="s">
        <v>102</v>
      </c>
      <c r="D2790" s="11" t="s">
        <v>169</v>
      </c>
      <c r="E2790" s="12">
        <v>36.334731211366503</v>
      </c>
      <c r="F2790" s="12">
        <v>63.837925681353298</v>
      </c>
      <c r="G2790" s="12">
        <v>35.962239557575799</v>
      </c>
      <c r="H2790" s="12">
        <v>37.2099343570477</v>
      </c>
      <c r="I2790" s="12">
        <v>23.818854809321699</v>
      </c>
      <c r="J2790" s="12">
        <v>19.480130969634398</v>
      </c>
      <c r="K2790" s="12">
        <v>41.258157866382199</v>
      </c>
      <c r="L2790" s="12">
        <v>16.4477442691425</v>
      </c>
      <c r="M2790" s="12">
        <v>43.594444770449499</v>
      </c>
      <c r="N2790" s="12"/>
      <c r="O2790" s="12"/>
    </row>
    <row r="2791" spans="1:15" x14ac:dyDescent="0.3">
      <c r="A2791" s="11" t="str">
        <f t="shared" si="44"/>
        <v>DISTRIBUCION VOLUMEN X CRITERIO (kg ó litros)BrandyHOMBRE</v>
      </c>
      <c r="B2791" s="11" t="s">
        <v>50</v>
      </c>
      <c r="C2791" s="11" t="s">
        <v>102</v>
      </c>
      <c r="D2791" s="11" t="s">
        <v>170</v>
      </c>
      <c r="E2791" s="12">
        <v>85.389448685491999</v>
      </c>
      <c r="F2791" s="12">
        <v>55.4853081815994</v>
      </c>
      <c r="G2791" s="12">
        <v>77.752798806165501</v>
      </c>
      <c r="H2791" s="12">
        <v>99.130815931605795</v>
      </c>
      <c r="I2791" s="12">
        <v>63.587100517794298</v>
      </c>
      <c r="J2791" s="12">
        <v>56.237558124476102</v>
      </c>
      <c r="K2791" s="12">
        <v>97.242478521855801</v>
      </c>
      <c r="L2791" s="12">
        <v>67.299066079486394</v>
      </c>
      <c r="M2791" s="12">
        <v>53.247757095905797</v>
      </c>
      <c r="N2791" s="12"/>
      <c r="O2791" s="12"/>
    </row>
    <row r="2792" spans="1:15" x14ac:dyDescent="0.3">
      <c r="A2792" s="11" t="str">
        <f t="shared" si="44"/>
        <v>DISTRIBUCION VOLUMEN X CRITERIO (kg ó litros)BrandyMUJER</v>
      </c>
      <c r="B2792" s="11" t="s">
        <v>50</v>
      </c>
      <c r="C2792" s="11" t="s">
        <v>102</v>
      </c>
      <c r="D2792" s="11" t="s">
        <v>171</v>
      </c>
      <c r="E2792" s="12">
        <v>14.610554489175801</v>
      </c>
      <c r="F2792" s="12">
        <v>44.514705099117599</v>
      </c>
      <c r="G2792" s="12">
        <v>22.247215794436698</v>
      </c>
      <c r="H2792" s="12">
        <v>0.86919251139652998</v>
      </c>
      <c r="I2792" s="12">
        <v>36.412901222386303</v>
      </c>
      <c r="J2792" s="12">
        <v>43.762446817678999</v>
      </c>
      <c r="K2792" s="12">
        <v>2.7575075821272699</v>
      </c>
      <c r="L2792" s="12">
        <v>32.700933272439599</v>
      </c>
      <c r="M2792" s="12">
        <v>46.752242351022403</v>
      </c>
      <c r="N2792" s="12"/>
      <c r="O2792" s="12"/>
    </row>
    <row r="2793" spans="1:15" x14ac:dyDescent="0.3">
      <c r="A2793" s="11" t="str">
        <f t="shared" si="44"/>
        <v>DISTRIBUCION VOLUMEN X CRITERIO (kg ó litros)GinebraT.ESPAÑA</v>
      </c>
      <c r="B2793" s="11" t="s">
        <v>50</v>
      </c>
      <c r="C2793" s="11" t="s">
        <v>103</v>
      </c>
      <c r="D2793" s="11" t="s">
        <v>142</v>
      </c>
      <c r="E2793" s="12">
        <v>100</v>
      </c>
      <c r="F2793" s="12">
        <v>100</v>
      </c>
      <c r="G2793" s="12">
        <v>100</v>
      </c>
      <c r="H2793" s="12">
        <v>100</v>
      </c>
      <c r="I2793" s="12">
        <v>100</v>
      </c>
      <c r="J2793" s="12">
        <v>100</v>
      </c>
      <c r="K2793" s="12">
        <v>100</v>
      </c>
      <c r="L2793" s="12">
        <v>100</v>
      </c>
      <c r="M2793" s="12">
        <v>100</v>
      </c>
      <c r="N2793" s="12"/>
      <c r="O2793" s="12"/>
    </row>
    <row r="2794" spans="1:15" x14ac:dyDescent="0.3">
      <c r="A2794" s="11" t="str">
        <f t="shared" si="44"/>
        <v>DISTRIBUCION VOLUMEN X CRITERIO (kg ó litros)GinebraBCN AM</v>
      </c>
      <c r="B2794" s="11" t="s">
        <v>50</v>
      </c>
      <c r="C2794" s="11" t="s">
        <v>103</v>
      </c>
      <c r="D2794" s="11" t="s">
        <v>143</v>
      </c>
      <c r="E2794" s="12">
        <v>4.0189110947345403</v>
      </c>
      <c r="F2794" s="12">
        <v>4.67868447218894</v>
      </c>
      <c r="G2794" s="12">
        <v>5.2626649413033704</v>
      </c>
      <c r="H2794" s="12">
        <v>8.5244138370307105</v>
      </c>
      <c r="I2794" s="12">
        <v>4.7941176653671</v>
      </c>
      <c r="J2794" s="12">
        <v>8.8756107667912598</v>
      </c>
      <c r="K2794" s="12">
        <v>4.9783453694809303</v>
      </c>
      <c r="L2794" s="12">
        <v>6.2842801942226201</v>
      </c>
      <c r="M2794" s="12">
        <v>7.6171796610474498</v>
      </c>
      <c r="N2794" s="12"/>
      <c r="O2794" s="12"/>
    </row>
    <row r="2795" spans="1:15" x14ac:dyDescent="0.3">
      <c r="A2795" s="11" t="str">
        <f t="shared" si="44"/>
        <v>DISTRIBUCION VOLUMEN X CRITERIO (kg ó litros)GinebraREST.CAT ARAGON</v>
      </c>
      <c r="B2795" s="11" t="s">
        <v>50</v>
      </c>
      <c r="C2795" s="11" t="s">
        <v>103</v>
      </c>
      <c r="D2795" s="11" t="s">
        <v>144</v>
      </c>
      <c r="E2795" s="12">
        <v>8.4179640223047301</v>
      </c>
      <c r="F2795" s="12">
        <v>8.6812281618245404</v>
      </c>
      <c r="G2795" s="12">
        <v>11.7344914765757</v>
      </c>
      <c r="H2795" s="12">
        <v>7.68588755391034</v>
      </c>
      <c r="I2795" s="12">
        <v>10.880696522977001</v>
      </c>
      <c r="J2795" s="12">
        <v>8.1616996106834794</v>
      </c>
      <c r="K2795" s="12">
        <v>8.3114472311317193</v>
      </c>
      <c r="L2795" s="12">
        <v>11.1560909946996</v>
      </c>
      <c r="M2795" s="12">
        <v>21.6565149287193</v>
      </c>
      <c r="N2795" s="12"/>
      <c r="O2795" s="12"/>
    </row>
    <row r="2796" spans="1:15" x14ac:dyDescent="0.3">
      <c r="A2796" s="11" t="str">
        <f t="shared" si="44"/>
        <v>DISTRIBUCION VOLUMEN X CRITERIO (kg ó litros)GinebraLEVANTE</v>
      </c>
      <c r="B2796" s="11" t="s">
        <v>50</v>
      </c>
      <c r="C2796" s="11" t="s">
        <v>103</v>
      </c>
      <c r="D2796" s="11" t="s">
        <v>145</v>
      </c>
      <c r="E2796" s="12">
        <v>22.146644709171799</v>
      </c>
      <c r="F2796" s="12">
        <v>23.669170652804201</v>
      </c>
      <c r="G2796" s="12">
        <v>11.8775585667921</v>
      </c>
      <c r="H2796" s="12">
        <v>12.454332414344</v>
      </c>
      <c r="I2796" s="12">
        <v>18.971155626806599</v>
      </c>
      <c r="J2796" s="12">
        <v>17.491972690207</v>
      </c>
      <c r="K2796" s="12">
        <v>15.100952588862</v>
      </c>
      <c r="L2796" s="12">
        <v>11.9205953742362</v>
      </c>
      <c r="M2796" s="12">
        <v>14.068816976452601</v>
      </c>
      <c r="N2796" s="12"/>
      <c r="O2796" s="12"/>
    </row>
    <row r="2797" spans="1:15" x14ac:dyDescent="0.3">
      <c r="A2797" s="11" t="str">
        <f t="shared" si="44"/>
        <v>DISTRIBUCION VOLUMEN X CRITERIO (kg ó litros)GinebraANDALUCIA</v>
      </c>
      <c r="B2797" s="11" t="s">
        <v>50</v>
      </c>
      <c r="C2797" s="11" t="s">
        <v>103</v>
      </c>
      <c r="D2797" s="11" t="s">
        <v>146</v>
      </c>
      <c r="E2797" s="12">
        <v>23.016715956420501</v>
      </c>
      <c r="F2797" s="12">
        <v>26.899321555537199</v>
      </c>
      <c r="G2797" s="12">
        <v>25.374139476908599</v>
      </c>
      <c r="H2797" s="12">
        <v>24.652314881102999</v>
      </c>
      <c r="I2797" s="12">
        <v>23.6867624831137</v>
      </c>
      <c r="J2797" s="12">
        <v>24.7820866775517</v>
      </c>
      <c r="K2797" s="12">
        <v>32.498266271641299</v>
      </c>
      <c r="L2797" s="12">
        <v>25.020099668675702</v>
      </c>
      <c r="M2797" s="12">
        <v>18.924376919025601</v>
      </c>
      <c r="N2797" s="12"/>
      <c r="O2797" s="12"/>
    </row>
    <row r="2798" spans="1:15" x14ac:dyDescent="0.3">
      <c r="A2798" s="11" t="str">
        <f t="shared" si="44"/>
        <v>DISTRIBUCION VOLUMEN X CRITERIO (kg ó litros)GinebraMDD AM</v>
      </c>
      <c r="B2798" s="11" t="s">
        <v>50</v>
      </c>
      <c r="C2798" s="11" t="s">
        <v>103</v>
      </c>
      <c r="D2798" s="11" t="s">
        <v>147</v>
      </c>
      <c r="E2798" s="12">
        <v>10.4168408021606</v>
      </c>
      <c r="F2798" s="12">
        <v>8.2635222251230402</v>
      </c>
      <c r="G2798" s="12">
        <v>9.71523586476318</v>
      </c>
      <c r="H2798" s="12">
        <v>10.3842699207718</v>
      </c>
      <c r="I2798" s="12">
        <v>8.6430531113923497</v>
      </c>
      <c r="J2798" s="12">
        <v>10.154390480010701</v>
      </c>
      <c r="K2798" s="12">
        <v>5.1130116914536803</v>
      </c>
      <c r="L2798" s="12">
        <v>14.792949255057501</v>
      </c>
      <c r="M2798" s="12">
        <v>9.0919763735304802</v>
      </c>
      <c r="N2798" s="12"/>
      <c r="O2798" s="12"/>
    </row>
    <row r="2799" spans="1:15" x14ac:dyDescent="0.3">
      <c r="A2799" s="11" t="str">
        <f t="shared" si="44"/>
        <v>DISTRIBUCION VOLUMEN X CRITERIO (kg ó litros)GinebraRTO CENTRO</v>
      </c>
      <c r="B2799" s="11" t="s">
        <v>50</v>
      </c>
      <c r="C2799" s="11" t="s">
        <v>103</v>
      </c>
      <c r="D2799" s="11" t="s">
        <v>148</v>
      </c>
      <c r="E2799" s="12">
        <v>10.2934511146125</v>
      </c>
      <c r="F2799" s="12">
        <v>10.3598023779972</v>
      </c>
      <c r="G2799" s="12">
        <v>12.091293989620899</v>
      </c>
      <c r="H2799" s="12">
        <v>8.7942456629805896</v>
      </c>
      <c r="I2799" s="12">
        <v>8.5689198014070698</v>
      </c>
      <c r="J2799" s="12">
        <v>10.8894532709622</v>
      </c>
      <c r="K2799" s="12">
        <v>12.6014089499985</v>
      </c>
      <c r="L2799" s="12">
        <v>10.740549520533101</v>
      </c>
      <c r="M2799" s="12">
        <v>9.9247769703366497</v>
      </c>
      <c r="N2799" s="12"/>
      <c r="O2799" s="12"/>
    </row>
    <row r="2800" spans="1:15" x14ac:dyDescent="0.3">
      <c r="A2800" s="11" t="str">
        <f t="shared" si="44"/>
        <v>DISTRIBUCION VOLUMEN X CRITERIO (kg ó litros)GinebraNORTE-CENTRO</v>
      </c>
      <c r="B2800" s="11" t="s">
        <v>50</v>
      </c>
      <c r="C2800" s="11" t="s">
        <v>103</v>
      </c>
      <c r="D2800" s="11" t="s">
        <v>149</v>
      </c>
      <c r="E2800" s="12">
        <v>10.6404454755932</v>
      </c>
      <c r="F2800" s="12">
        <v>11.3488564944773</v>
      </c>
      <c r="G2800" s="12">
        <v>15.135078024247999</v>
      </c>
      <c r="H2800" s="12">
        <v>21.056209314540901</v>
      </c>
      <c r="I2800" s="12">
        <v>15.881539741275599</v>
      </c>
      <c r="J2800" s="12">
        <v>10.969145342047</v>
      </c>
      <c r="K2800" s="12">
        <v>10.825379239121901</v>
      </c>
      <c r="L2800" s="12">
        <v>14.2008938773739</v>
      </c>
      <c r="M2800" s="12">
        <v>9.6314492312077302</v>
      </c>
      <c r="N2800" s="12"/>
      <c r="O2800" s="12"/>
    </row>
    <row r="2801" spans="1:15" x14ac:dyDescent="0.3">
      <c r="A2801" s="11" t="str">
        <f t="shared" si="44"/>
        <v>DISTRIBUCION VOLUMEN X CRITERIO (kg ó litros)GinebraNOROESTE</v>
      </c>
      <c r="B2801" s="11" t="s">
        <v>50</v>
      </c>
      <c r="C2801" s="11" t="s">
        <v>103</v>
      </c>
      <c r="D2801" s="11" t="s">
        <v>150</v>
      </c>
      <c r="E2801" s="12">
        <v>11.0490079703084</v>
      </c>
      <c r="F2801" s="12">
        <v>6.0994266819175502</v>
      </c>
      <c r="G2801" s="12">
        <v>8.8095631538513608</v>
      </c>
      <c r="H2801" s="12">
        <v>6.4483063138291401</v>
      </c>
      <c r="I2801" s="12">
        <v>8.5737519535615707</v>
      </c>
      <c r="J2801" s="12">
        <v>8.67564266190419</v>
      </c>
      <c r="K2801" s="12">
        <v>10.5711686372854</v>
      </c>
      <c r="L2801" s="12">
        <v>5.8845357806601797</v>
      </c>
      <c r="M2801" s="12">
        <v>9.0848933134931205</v>
      </c>
      <c r="N2801" s="12"/>
      <c r="O2801" s="12"/>
    </row>
    <row r="2802" spans="1:15" x14ac:dyDescent="0.3">
      <c r="A2802" s="11" t="str">
        <f t="shared" si="44"/>
        <v>DISTRIBUCION VOLUMEN X CRITERIO (kg ó litros)Ginebra&lt;2MIL</v>
      </c>
      <c r="B2802" s="11" t="s">
        <v>50</v>
      </c>
      <c r="C2802" s="11" t="s">
        <v>103</v>
      </c>
      <c r="D2802" s="11" t="s">
        <v>151</v>
      </c>
      <c r="E2802" s="12">
        <v>4.8188156334001899</v>
      </c>
      <c r="F2802" s="12">
        <v>5.9559377612628399</v>
      </c>
      <c r="G2802" s="12">
        <v>6.8368702205063503</v>
      </c>
      <c r="H2802" s="12">
        <v>4.7250115720595902</v>
      </c>
      <c r="I2802" s="12">
        <v>4.4359586656672496</v>
      </c>
      <c r="J2802" s="12">
        <v>4.2517868710854803</v>
      </c>
      <c r="K2802" s="12">
        <v>4.7147703540623098</v>
      </c>
      <c r="L2802" s="12">
        <v>5.3482229406318202</v>
      </c>
      <c r="M2802" s="12">
        <v>4.8231601573129703</v>
      </c>
      <c r="N2802" s="12"/>
      <c r="O2802" s="12"/>
    </row>
    <row r="2803" spans="1:15" x14ac:dyDescent="0.3">
      <c r="A2803" s="11" t="str">
        <f t="shared" si="44"/>
        <v>DISTRIBUCION VOLUMEN X CRITERIO (kg ó litros)Ginebra2-5MIL</v>
      </c>
      <c r="B2803" s="11" t="s">
        <v>50</v>
      </c>
      <c r="C2803" s="11" t="s">
        <v>103</v>
      </c>
      <c r="D2803" s="11" t="s">
        <v>152</v>
      </c>
      <c r="E2803" s="12">
        <v>5.7173102132976101</v>
      </c>
      <c r="F2803" s="12">
        <v>6.87007166381603</v>
      </c>
      <c r="G2803" s="12">
        <v>5.3310460940017004</v>
      </c>
      <c r="H2803" s="12">
        <v>6.16995134929945</v>
      </c>
      <c r="I2803" s="12">
        <v>6.1829485311718697</v>
      </c>
      <c r="J2803" s="12">
        <v>4.7664768190845797</v>
      </c>
      <c r="K2803" s="12">
        <v>3.3237911665052402</v>
      </c>
      <c r="L2803" s="12">
        <v>3.4135618386741</v>
      </c>
      <c r="M2803" s="12">
        <v>4.9486510996634197</v>
      </c>
      <c r="N2803" s="12"/>
      <c r="O2803" s="12"/>
    </row>
    <row r="2804" spans="1:15" x14ac:dyDescent="0.3">
      <c r="A2804" s="11" t="str">
        <f t="shared" si="44"/>
        <v>DISTRIBUCION VOLUMEN X CRITERIO (kg ó litros)Ginebra5-10MIL</v>
      </c>
      <c r="B2804" s="11" t="s">
        <v>50</v>
      </c>
      <c r="C2804" s="11" t="s">
        <v>103</v>
      </c>
      <c r="D2804" s="11" t="s">
        <v>153</v>
      </c>
      <c r="E2804" s="12">
        <v>10.227849368727099</v>
      </c>
      <c r="F2804" s="12">
        <v>8.9425882441561608</v>
      </c>
      <c r="G2804" s="12">
        <v>9.3341648732922096</v>
      </c>
      <c r="H2804" s="12">
        <v>7.1302515862276996</v>
      </c>
      <c r="I2804" s="12">
        <v>10.738461191427101</v>
      </c>
      <c r="J2804" s="12">
        <v>10.9752570391097</v>
      </c>
      <c r="K2804" s="12">
        <v>9.0804490538243599</v>
      </c>
      <c r="L2804" s="12">
        <v>8.5626871704573997</v>
      </c>
      <c r="M2804" s="12">
        <v>12.4716006181235</v>
      </c>
      <c r="N2804" s="12"/>
      <c r="O2804" s="12"/>
    </row>
    <row r="2805" spans="1:15" x14ac:dyDescent="0.3">
      <c r="A2805" s="11" t="str">
        <f t="shared" si="44"/>
        <v>DISTRIBUCION VOLUMEN X CRITERIO (kg ó litros)Ginebra10-30MIL</v>
      </c>
      <c r="B2805" s="11" t="s">
        <v>50</v>
      </c>
      <c r="C2805" s="11" t="s">
        <v>103</v>
      </c>
      <c r="D2805" s="11" t="s">
        <v>154</v>
      </c>
      <c r="E2805" s="12">
        <v>13.725710934258</v>
      </c>
      <c r="F2805" s="12">
        <v>14.910297316575599</v>
      </c>
      <c r="G2805" s="12">
        <v>20.4468342020539</v>
      </c>
      <c r="H2805" s="12">
        <v>24.3164498628086</v>
      </c>
      <c r="I2805" s="12">
        <v>23.192807092781798</v>
      </c>
      <c r="J2805" s="12">
        <v>19.0471898362158</v>
      </c>
      <c r="K2805" s="12">
        <v>16.667977944942901</v>
      </c>
      <c r="L2805" s="12">
        <v>21.0397207869242</v>
      </c>
      <c r="M2805" s="12">
        <v>21.3058470224186</v>
      </c>
      <c r="N2805" s="12"/>
      <c r="O2805" s="12"/>
    </row>
    <row r="2806" spans="1:15" x14ac:dyDescent="0.3">
      <c r="A2806" s="11" t="str">
        <f t="shared" si="44"/>
        <v>DISTRIBUCION VOLUMEN X CRITERIO (kg ó litros)Ginebra30-100MIL</v>
      </c>
      <c r="B2806" s="11" t="s">
        <v>50</v>
      </c>
      <c r="C2806" s="11" t="s">
        <v>103</v>
      </c>
      <c r="D2806" s="11" t="s">
        <v>155</v>
      </c>
      <c r="E2806" s="12">
        <v>20.860678351263999</v>
      </c>
      <c r="F2806" s="12">
        <v>18.450615554058601</v>
      </c>
      <c r="G2806" s="12">
        <v>17.714362680162701</v>
      </c>
      <c r="H2806" s="12">
        <v>15.3564961663281</v>
      </c>
      <c r="I2806" s="12">
        <v>28.574589690863998</v>
      </c>
      <c r="J2806" s="12">
        <v>18.682099831861599</v>
      </c>
      <c r="K2806" s="12">
        <v>22.430362976878101</v>
      </c>
      <c r="L2806" s="12">
        <v>16.108374364546101</v>
      </c>
      <c r="M2806" s="12">
        <v>23.663034769919001</v>
      </c>
      <c r="N2806" s="12"/>
      <c r="O2806" s="12"/>
    </row>
    <row r="2807" spans="1:15" x14ac:dyDescent="0.3">
      <c r="A2807" s="11" t="str">
        <f t="shared" si="44"/>
        <v>DISTRIBUCION VOLUMEN X CRITERIO (kg ó litros)Ginebra100-200MIL</v>
      </c>
      <c r="B2807" s="11" t="s">
        <v>50</v>
      </c>
      <c r="C2807" s="11" t="s">
        <v>103</v>
      </c>
      <c r="D2807" s="11" t="s">
        <v>156</v>
      </c>
      <c r="E2807" s="12">
        <v>9.2407999040138797</v>
      </c>
      <c r="F2807" s="12">
        <v>9.3482754270527106</v>
      </c>
      <c r="G2807" s="12">
        <v>11.418650839287</v>
      </c>
      <c r="H2807" s="12">
        <v>10.954414203725999</v>
      </c>
      <c r="I2807" s="12">
        <v>7.5650707858802697</v>
      </c>
      <c r="J2807" s="12">
        <v>15.772414693466899</v>
      </c>
      <c r="K2807" s="12">
        <v>14.4553788625132</v>
      </c>
      <c r="L2807" s="12">
        <v>12.7764328668763</v>
      </c>
      <c r="M2807" s="12">
        <v>8.4750117914432295</v>
      </c>
      <c r="N2807" s="12"/>
      <c r="O2807" s="12"/>
    </row>
    <row r="2808" spans="1:15" x14ac:dyDescent="0.3">
      <c r="A2808" s="11" t="str">
        <f t="shared" si="44"/>
        <v>DISTRIBUCION VOLUMEN X CRITERIO (kg ó litros)Ginebra200-500MIL</v>
      </c>
      <c r="B2808" s="11" t="s">
        <v>50</v>
      </c>
      <c r="C2808" s="11" t="s">
        <v>103</v>
      </c>
      <c r="D2808" s="11" t="s">
        <v>157</v>
      </c>
      <c r="E2808" s="12">
        <v>19.509299262964799</v>
      </c>
      <c r="F2808" s="12">
        <v>19.731738877200499</v>
      </c>
      <c r="G2808" s="12">
        <v>10.859148076670699</v>
      </c>
      <c r="H2808" s="12">
        <v>14.441111878220401</v>
      </c>
      <c r="I2808" s="12">
        <v>7.5704469832607399</v>
      </c>
      <c r="J2808" s="12">
        <v>6.6654281325647702</v>
      </c>
      <c r="K2808" s="12">
        <v>16.501099663369899</v>
      </c>
      <c r="L2808" s="12">
        <v>10.6102745191303</v>
      </c>
      <c r="M2808" s="12">
        <v>9.7632566218870203</v>
      </c>
      <c r="N2808" s="12"/>
      <c r="O2808" s="12"/>
    </row>
    <row r="2809" spans="1:15" x14ac:dyDescent="0.3">
      <c r="A2809" s="11" t="str">
        <f t="shared" ref="A2809:A2872" si="45">B2809&amp;C2809&amp;D2809</f>
        <v>DISTRIBUCION VOLUMEN X CRITERIO (kg ó litros)Ginebra&gt;500MIL</v>
      </c>
      <c r="B2809" s="11" t="s">
        <v>50</v>
      </c>
      <c r="C2809" s="11" t="s">
        <v>103</v>
      </c>
      <c r="D2809" s="11" t="s">
        <v>158</v>
      </c>
      <c r="E2809" s="12">
        <v>15.8995194185412</v>
      </c>
      <c r="F2809" s="12">
        <v>15.7904866978014</v>
      </c>
      <c r="G2809" s="12">
        <v>18.058947499034598</v>
      </c>
      <c r="H2809" s="12">
        <v>16.906288563850499</v>
      </c>
      <c r="I2809" s="12">
        <v>11.739716077838599</v>
      </c>
      <c r="J2809" s="12">
        <v>19.8393517774904</v>
      </c>
      <c r="K2809" s="12">
        <v>12.8261484362953</v>
      </c>
      <c r="L2809" s="12">
        <v>22.140725587894199</v>
      </c>
      <c r="M2809" s="12">
        <v>14.549426361082</v>
      </c>
      <c r="N2809" s="12"/>
      <c r="O2809" s="12"/>
    </row>
    <row r="2810" spans="1:15" x14ac:dyDescent="0.3">
      <c r="A2810" s="11" t="str">
        <f t="shared" si="45"/>
        <v>DISTRIBUCION VOLUMEN X CRITERIO (kg ó litros)GinebraDE 15 A 19 AÑOS</v>
      </c>
      <c r="B2810" s="11" t="s">
        <v>50</v>
      </c>
      <c r="C2810" s="11" t="s">
        <v>103</v>
      </c>
      <c r="D2810" s="11" t="s">
        <v>159</v>
      </c>
      <c r="E2810" s="12">
        <v>2.2405508293676402</v>
      </c>
      <c r="F2810" s="12">
        <v>1.81160200951973</v>
      </c>
      <c r="G2810" s="12">
        <v>3.2530760852187601</v>
      </c>
      <c r="H2810" s="12">
        <v>0.55511256636987905</v>
      </c>
      <c r="I2810" s="12">
        <v>9.2360935533121005</v>
      </c>
      <c r="J2810" s="12">
        <v>4.1519269508349499</v>
      </c>
      <c r="K2810" s="12">
        <v>0.72427653261709402</v>
      </c>
      <c r="L2810" s="12" t="s">
        <v>134</v>
      </c>
      <c r="M2810" s="12">
        <v>4.3951957275574598</v>
      </c>
      <c r="N2810" s="12"/>
      <c r="O2810" s="12"/>
    </row>
    <row r="2811" spans="1:15" x14ac:dyDescent="0.3">
      <c r="A2811" s="11" t="str">
        <f t="shared" si="45"/>
        <v>DISTRIBUCION VOLUMEN X CRITERIO (kg ó litros)GinebraDE 20 A 24 AÑOS</v>
      </c>
      <c r="B2811" s="11" t="s">
        <v>50</v>
      </c>
      <c r="C2811" s="11" t="s">
        <v>103</v>
      </c>
      <c r="D2811" s="11" t="s">
        <v>160</v>
      </c>
      <c r="E2811" s="12">
        <v>2.3504390166138101</v>
      </c>
      <c r="F2811" s="12">
        <v>2.4722293327147802</v>
      </c>
      <c r="G2811" s="12">
        <v>1.8531922092850299</v>
      </c>
      <c r="H2811" s="12">
        <v>1.8553515606914299</v>
      </c>
      <c r="I2811" s="12">
        <v>1.5650537132307001</v>
      </c>
      <c r="J2811" s="12">
        <v>5.1068866555096601</v>
      </c>
      <c r="K2811" s="12">
        <v>9.1175552986214008</v>
      </c>
      <c r="L2811" s="12">
        <v>2.5099822115138202</v>
      </c>
      <c r="M2811" s="12">
        <v>2.0701901048234701</v>
      </c>
      <c r="N2811" s="12"/>
      <c r="O2811" s="12"/>
    </row>
    <row r="2812" spans="1:15" x14ac:dyDescent="0.3">
      <c r="A2812" s="11" t="str">
        <f t="shared" si="45"/>
        <v>DISTRIBUCION VOLUMEN X CRITERIO (kg ó litros)GinebraDE 25 A 34 AÑOS</v>
      </c>
      <c r="B2812" s="11" t="s">
        <v>50</v>
      </c>
      <c r="C2812" s="11" t="s">
        <v>103</v>
      </c>
      <c r="D2812" s="11" t="s">
        <v>161</v>
      </c>
      <c r="E2812" s="12">
        <v>19.308041113541101</v>
      </c>
      <c r="F2812" s="12">
        <v>22.9122375979418</v>
      </c>
      <c r="G2812" s="12">
        <v>10.9484910989542</v>
      </c>
      <c r="H2812" s="12">
        <v>11.328091555300199</v>
      </c>
      <c r="I2812" s="12">
        <v>10.512135574462301</v>
      </c>
      <c r="J2812" s="12">
        <v>10.937419443060699</v>
      </c>
      <c r="K2812" s="12">
        <v>7.8588527400085999</v>
      </c>
      <c r="L2812" s="12">
        <v>10.4105805498917</v>
      </c>
      <c r="M2812" s="12">
        <v>6.3533061250582996</v>
      </c>
      <c r="N2812" s="12"/>
      <c r="O2812" s="12"/>
    </row>
    <row r="2813" spans="1:15" x14ac:dyDescent="0.3">
      <c r="A2813" s="11" t="str">
        <f t="shared" si="45"/>
        <v>DISTRIBUCION VOLUMEN X CRITERIO (kg ó litros)GinebraDE 35 A 49 AÑOS</v>
      </c>
      <c r="B2813" s="11" t="s">
        <v>50</v>
      </c>
      <c r="C2813" s="11" t="s">
        <v>103</v>
      </c>
      <c r="D2813" s="11" t="s">
        <v>162</v>
      </c>
      <c r="E2813" s="12">
        <v>23.9448844583418</v>
      </c>
      <c r="F2813" s="12">
        <v>22.0644736386229</v>
      </c>
      <c r="G2813" s="12">
        <v>16.252536978283398</v>
      </c>
      <c r="H2813" s="12">
        <v>14.8904668626085</v>
      </c>
      <c r="I2813" s="12">
        <v>19.165071051099002</v>
      </c>
      <c r="J2813" s="12">
        <v>21.885211516129001</v>
      </c>
      <c r="K2813" s="12">
        <v>17.8716490108988</v>
      </c>
      <c r="L2813" s="12">
        <v>19.980076788182</v>
      </c>
      <c r="M2813" s="12">
        <v>19.5065387828909</v>
      </c>
      <c r="N2813" s="12"/>
      <c r="O2813" s="12"/>
    </row>
    <row r="2814" spans="1:15" x14ac:dyDescent="0.3">
      <c r="A2814" s="11" t="str">
        <f t="shared" si="45"/>
        <v>DISTRIBUCION VOLUMEN X CRITERIO (kg ó litros)GinebraDE 50 A 59 AÑOS</v>
      </c>
      <c r="B2814" s="11" t="s">
        <v>50</v>
      </c>
      <c r="C2814" s="11" t="s">
        <v>103</v>
      </c>
      <c r="D2814" s="11" t="s">
        <v>163</v>
      </c>
      <c r="E2814" s="12">
        <v>22.577910018777501</v>
      </c>
      <c r="F2814" s="12">
        <v>22.319002049473902</v>
      </c>
      <c r="G2814" s="12">
        <v>25.324073716450901</v>
      </c>
      <c r="H2814" s="12">
        <v>20.7105156378339</v>
      </c>
      <c r="I2814" s="12">
        <v>22.884438690670098</v>
      </c>
      <c r="J2814" s="12">
        <v>27.270933492574599</v>
      </c>
      <c r="K2814" s="12">
        <v>27.665001958408201</v>
      </c>
      <c r="L2814" s="12">
        <v>27.493943762917301</v>
      </c>
      <c r="M2814" s="12">
        <v>25.2554561758106</v>
      </c>
      <c r="N2814" s="12"/>
      <c r="O2814" s="12"/>
    </row>
    <row r="2815" spans="1:15" x14ac:dyDescent="0.3">
      <c r="A2815" s="11" t="str">
        <f t="shared" si="45"/>
        <v>DISTRIBUCION VOLUMEN X CRITERIO (kg ó litros)GinebraDE 60 A 75 AÑOS</v>
      </c>
      <c r="B2815" s="11" t="s">
        <v>50</v>
      </c>
      <c r="C2815" s="11" t="s">
        <v>103</v>
      </c>
      <c r="D2815" s="11" t="s">
        <v>164</v>
      </c>
      <c r="E2815" s="12">
        <v>29.578164164984699</v>
      </c>
      <c r="F2815" s="12">
        <v>28.420471672163099</v>
      </c>
      <c r="G2815" s="12">
        <v>42.368645788966603</v>
      </c>
      <c r="H2815" s="12">
        <v>50.660435093252502</v>
      </c>
      <c r="I2815" s="12">
        <v>36.637199747851803</v>
      </c>
      <c r="J2815" s="12">
        <v>30.6476276864745</v>
      </c>
      <c r="K2815" s="12">
        <v>36.762640922070403</v>
      </c>
      <c r="L2815" s="12">
        <v>39.605412066730501</v>
      </c>
      <c r="M2815" s="12">
        <v>42.4192990196428</v>
      </c>
      <c r="N2815" s="12"/>
      <c r="O2815" s="12"/>
    </row>
    <row r="2816" spans="1:15" x14ac:dyDescent="0.3">
      <c r="A2816" s="11" t="str">
        <f t="shared" si="45"/>
        <v>DISTRIBUCION VOLUMEN X CRITERIO (kg ó litros)GinebraNIVEL ALTO</v>
      </c>
      <c r="B2816" s="11" t="s">
        <v>50</v>
      </c>
      <c r="C2816" s="11" t="s">
        <v>103</v>
      </c>
      <c r="D2816" s="11" t="s">
        <v>165</v>
      </c>
      <c r="E2816" s="12">
        <v>17.192360608709699</v>
      </c>
      <c r="F2816" s="12">
        <v>19.148169230985701</v>
      </c>
      <c r="G2816" s="12">
        <v>28.204127817281599</v>
      </c>
      <c r="H2816" s="12">
        <v>33.249026384155101</v>
      </c>
      <c r="I2816" s="12">
        <v>23.949334442224401</v>
      </c>
      <c r="J2816" s="12">
        <v>30.027789444167599</v>
      </c>
      <c r="K2816" s="12">
        <v>18.503768038467999</v>
      </c>
      <c r="L2816" s="12">
        <v>21.704516654511501</v>
      </c>
      <c r="M2816" s="12">
        <v>12.679462047089499</v>
      </c>
      <c r="N2816" s="12"/>
      <c r="O2816" s="12"/>
    </row>
    <row r="2817" spans="1:15" x14ac:dyDescent="0.3">
      <c r="A2817" s="11" t="str">
        <f t="shared" si="45"/>
        <v>DISTRIBUCION VOLUMEN X CRITERIO (kg ó litros)GinebraNIVEL MEDIO ALTO</v>
      </c>
      <c r="B2817" s="11" t="s">
        <v>50</v>
      </c>
      <c r="C2817" s="11" t="s">
        <v>103</v>
      </c>
      <c r="D2817" s="11" t="s">
        <v>166</v>
      </c>
      <c r="E2817" s="12">
        <v>18.813266829995499</v>
      </c>
      <c r="F2817" s="12">
        <v>13.7236538602436</v>
      </c>
      <c r="G2817" s="12">
        <v>16.923249910893901</v>
      </c>
      <c r="H2817" s="12">
        <v>13.516182325910499</v>
      </c>
      <c r="I2817" s="12">
        <v>18.536254854059599</v>
      </c>
      <c r="J2817" s="12">
        <v>12.5358325576741</v>
      </c>
      <c r="K2817" s="12">
        <v>12.6420432351334</v>
      </c>
      <c r="L2817" s="12">
        <v>15.563271440222399</v>
      </c>
      <c r="M2817" s="12">
        <v>16.273804806101499</v>
      </c>
      <c r="N2817" s="12"/>
      <c r="O2817" s="12"/>
    </row>
    <row r="2818" spans="1:15" x14ac:dyDescent="0.3">
      <c r="A2818" s="11" t="str">
        <f t="shared" si="45"/>
        <v>DISTRIBUCION VOLUMEN X CRITERIO (kg ó litros)GinebraNIVEL MEDIO</v>
      </c>
      <c r="B2818" s="11" t="s">
        <v>50</v>
      </c>
      <c r="C2818" s="11" t="s">
        <v>103</v>
      </c>
      <c r="D2818" s="11" t="s">
        <v>167</v>
      </c>
      <c r="E2818" s="12">
        <v>24.8402547268525</v>
      </c>
      <c r="F2818" s="12">
        <v>22.049704970836601</v>
      </c>
      <c r="G2818" s="12">
        <v>24.4299223617042</v>
      </c>
      <c r="H2818" s="12">
        <v>19.165266076599501</v>
      </c>
      <c r="I2818" s="12">
        <v>26.9154353040004</v>
      </c>
      <c r="J2818" s="12">
        <v>24.755542805052301</v>
      </c>
      <c r="K2818" s="12">
        <v>25.3364120112007</v>
      </c>
      <c r="L2818" s="12">
        <v>17.489806232600898</v>
      </c>
      <c r="M2818" s="12">
        <v>33.056275185145097</v>
      </c>
      <c r="N2818" s="12"/>
      <c r="O2818" s="12"/>
    </row>
    <row r="2819" spans="1:15" x14ac:dyDescent="0.3">
      <c r="A2819" s="11" t="str">
        <f t="shared" si="45"/>
        <v>DISTRIBUCION VOLUMEN X CRITERIO (kg ó litros)GinebraNIVEL MEDIO BAJO</v>
      </c>
      <c r="B2819" s="11" t="s">
        <v>50</v>
      </c>
      <c r="C2819" s="11" t="s">
        <v>103</v>
      </c>
      <c r="D2819" s="11" t="s">
        <v>168</v>
      </c>
      <c r="E2819" s="12">
        <v>15.2856485012921</v>
      </c>
      <c r="F2819" s="12">
        <v>16.772090124450699</v>
      </c>
      <c r="G2819" s="12">
        <v>16.308832256354499</v>
      </c>
      <c r="H2819" s="12">
        <v>15.3331647019267</v>
      </c>
      <c r="I2819" s="12">
        <v>15.4011964055326</v>
      </c>
      <c r="J2819" s="12">
        <v>12.237096476173299</v>
      </c>
      <c r="K2819" s="12">
        <v>23.198291149315502</v>
      </c>
      <c r="L2819" s="12">
        <v>18.724042103397402</v>
      </c>
      <c r="M2819" s="12">
        <v>16.971834266148701</v>
      </c>
      <c r="N2819" s="12"/>
      <c r="O2819" s="12"/>
    </row>
    <row r="2820" spans="1:15" x14ac:dyDescent="0.3">
      <c r="A2820" s="11" t="str">
        <f t="shared" si="45"/>
        <v>DISTRIBUCION VOLUMEN X CRITERIO (kg ó litros)GinebraNIVEL BAJO</v>
      </c>
      <c r="B2820" s="11" t="s">
        <v>50</v>
      </c>
      <c r="C2820" s="11" t="s">
        <v>103</v>
      </c>
      <c r="D2820" s="11" t="s">
        <v>169</v>
      </c>
      <c r="E2820" s="12">
        <v>23.8684592917717</v>
      </c>
      <c r="F2820" s="12">
        <v>28.306391904229699</v>
      </c>
      <c r="G2820" s="12">
        <v>14.1338874847699</v>
      </c>
      <c r="H2820" s="12">
        <v>18.736333452997201</v>
      </c>
      <c r="I2820" s="12">
        <v>15.1977778824038</v>
      </c>
      <c r="J2820" s="12">
        <v>20.443744647442301</v>
      </c>
      <c r="K2820" s="12">
        <v>20.319459557557799</v>
      </c>
      <c r="L2820" s="12">
        <v>26.518352336677399</v>
      </c>
      <c r="M2820" s="12">
        <v>21.0186112818458</v>
      </c>
      <c r="N2820" s="12"/>
      <c r="O2820" s="12"/>
    </row>
    <row r="2821" spans="1:15" x14ac:dyDescent="0.3">
      <c r="A2821" s="11" t="str">
        <f t="shared" si="45"/>
        <v>DISTRIBUCION VOLUMEN X CRITERIO (kg ó litros)GinebraHOMBRE</v>
      </c>
      <c r="B2821" s="11" t="s">
        <v>50</v>
      </c>
      <c r="C2821" s="11" t="s">
        <v>103</v>
      </c>
      <c r="D2821" s="11" t="s">
        <v>170</v>
      </c>
      <c r="E2821" s="12">
        <v>64.266124706119996</v>
      </c>
      <c r="F2821" s="12">
        <v>65.543870977719394</v>
      </c>
      <c r="G2821" s="12">
        <v>67.141837887735093</v>
      </c>
      <c r="H2821" s="12">
        <v>67.992034500686898</v>
      </c>
      <c r="I2821" s="12">
        <v>68.695656522948696</v>
      </c>
      <c r="J2821" s="12">
        <v>61.011294743592899</v>
      </c>
      <c r="K2821" s="12">
        <v>66.756530283090498</v>
      </c>
      <c r="L2821" s="12">
        <v>65.008617132456607</v>
      </c>
      <c r="M2821" s="12">
        <v>62.241889264786899</v>
      </c>
      <c r="N2821" s="12"/>
      <c r="O2821" s="12"/>
    </row>
    <row r="2822" spans="1:15" x14ac:dyDescent="0.3">
      <c r="A2822" s="11" t="str">
        <f t="shared" si="45"/>
        <v>DISTRIBUCION VOLUMEN X CRITERIO (kg ó litros)GinebraMUJER</v>
      </c>
      <c r="B2822" s="11" t="s">
        <v>50</v>
      </c>
      <c r="C2822" s="11" t="s">
        <v>103</v>
      </c>
      <c r="D2822" s="11" t="s">
        <v>171</v>
      </c>
      <c r="E2822" s="12">
        <v>35.733856774761499</v>
      </c>
      <c r="F2822" s="12">
        <v>34.456138303067299</v>
      </c>
      <c r="G2822" s="12">
        <v>32.858181881490097</v>
      </c>
      <c r="H2822" s="12">
        <v>32.0079387419227</v>
      </c>
      <c r="I2822" s="12">
        <v>31.304343171913299</v>
      </c>
      <c r="J2822" s="12">
        <v>38.988706060669998</v>
      </c>
      <c r="K2822" s="12">
        <v>33.243447858512397</v>
      </c>
      <c r="L2822" s="12">
        <v>34.991374039253202</v>
      </c>
      <c r="M2822" s="12">
        <v>37.758101013404499</v>
      </c>
      <c r="N2822" s="12"/>
      <c r="O2822" s="12"/>
    </row>
    <row r="2823" spans="1:15" x14ac:dyDescent="0.3">
      <c r="A2823" s="11" t="str">
        <f t="shared" si="45"/>
        <v>DISTRIBUCION VOLUMEN X CRITERIO (kg ó litros)RonT.ESPAÑA</v>
      </c>
      <c r="B2823" s="11" t="s">
        <v>50</v>
      </c>
      <c r="C2823" s="11" t="s">
        <v>104</v>
      </c>
      <c r="D2823" s="11" t="s">
        <v>142</v>
      </c>
      <c r="E2823" s="12">
        <v>100</v>
      </c>
      <c r="F2823" s="12">
        <v>100</v>
      </c>
      <c r="G2823" s="12">
        <v>100</v>
      </c>
      <c r="H2823" s="12">
        <v>100</v>
      </c>
      <c r="I2823" s="12">
        <v>100</v>
      </c>
      <c r="J2823" s="12">
        <v>100</v>
      </c>
      <c r="K2823" s="12">
        <v>100</v>
      </c>
      <c r="L2823" s="12">
        <v>100</v>
      </c>
      <c r="M2823" s="12">
        <v>100</v>
      </c>
      <c r="N2823" s="12"/>
      <c r="O2823" s="12"/>
    </row>
    <row r="2824" spans="1:15" x14ac:dyDescent="0.3">
      <c r="A2824" s="11" t="str">
        <f t="shared" si="45"/>
        <v>DISTRIBUCION VOLUMEN X CRITERIO (kg ó litros)RonBCN AM</v>
      </c>
      <c r="B2824" s="11" t="s">
        <v>50</v>
      </c>
      <c r="C2824" s="11" t="s">
        <v>104</v>
      </c>
      <c r="D2824" s="11" t="s">
        <v>143</v>
      </c>
      <c r="E2824" s="12">
        <v>2.27551339281688</v>
      </c>
      <c r="F2824" s="12">
        <v>2.4896291075187</v>
      </c>
      <c r="G2824" s="12">
        <v>4.2529719274911102</v>
      </c>
      <c r="H2824" s="12">
        <v>5.3955217051264999</v>
      </c>
      <c r="I2824" s="12">
        <v>8.1540929512843707</v>
      </c>
      <c r="J2824" s="12">
        <v>1.3654461389180499</v>
      </c>
      <c r="K2824" s="12">
        <v>8.5566796595569503</v>
      </c>
      <c r="L2824" s="12">
        <v>10.8032829659368</v>
      </c>
      <c r="M2824" s="12">
        <v>10.5513440770741</v>
      </c>
      <c r="N2824" s="12"/>
      <c r="O2824" s="12"/>
    </row>
    <row r="2825" spans="1:15" x14ac:dyDescent="0.3">
      <c r="A2825" s="11" t="str">
        <f t="shared" si="45"/>
        <v>DISTRIBUCION VOLUMEN X CRITERIO (kg ó litros)RonREST.CAT ARAGON</v>
      </c>
      <c r="B2825" s="11" t="s">
        <v>50</v>
      </c>
      <c r="C2825" s="11" t="s">
        <v>104</v>
      </c>
      <c r="D2825" s="11" t="s">
        <v>144</v>
      </c>
      <c r="E2825" s="12">
        <v>3.9542995991085301</v>
      </c>
      <c r="F2825" s="12">
        <v>16.634223212577101</v>
      </c>
      <c r="G2825" s="12">
        <v>7.8525919405291802</v>
      </c>
      <c r="H2825" s="12">
        <v>6.5289461238475104</v>
      </c>
      <c r="I2825" s="12">
        <v>14.0753644168249</v>
      </c>
      <c r="J2825" s="12">
        <v>12.475004248979801</v>
      </c>
      <c r="K2825" s="12">
        <v>7.4466520416834303</v>
      </c>
      <c r="L2825" s="12">
        <v>6.0053062030270796</v>
      </c>
      <c r="M2825" s="12">
        <v>3.82119731323009</v>
      </c>
      <c r="N2825" s="12"/>
      <c r="O2825" s="12"/>
    </row>
    <row r="2826" spans="1:15" x14ac:dyDescent="0.3">
      <c r="A2826" s="11" t="str">
        <f t="shared" si="45"/>
        <v>DISTRIBUCION VOLUMEN X CRITERIO (kg ó litros)RonLEVANTE</v>
      </c>
      <c r="B2826" s="11" t="s">
        <v>50</v>
      </c>
      <c r="C2826" s="11" t="s">
        <v>104</v>
      </c>
      <c r="D2826" s="11" t="s">
        <v>145</v>
      </c>
      <c r="E2826" s="12">
        <v>7.7373032465572296</v>
      </c>
      <c r="F2826" s="12">
        <v>4.4443189925747797</v>
      </c>
      <c r="G2826" s="12">
        <v>8.8825729662913506</v>
      </c>
      <c r="H2826" s="12">
        <v>5.8276261597030103</v>
      </c>
      <c r="I2826" s="12">
        <v>6.40796503533634</v>
      </c>
      <c r="J2826" s="12">
        <v>13.6794134572594</v>
      </c>
      <c r="K2826" s="12">
        <v>7.0484815598591402</v>
      </c>
      <c r="L2826" s="12">
        <v>3.1981433654895701</v>
      </c>
      <c r="M2826" s="12">
        <v>6.4937682985720802</v>
      </c>
      <c r="N2826" s="12"/>
      <c r="O2826" s="12"/>
    </row>
    <row r="2827" spans="1:15" x14ac:dyDescent="0.3">
      <c r="A2827" s="11" t="str">
        <f t="shared" si="45"/>
        <v>DISTRIBUCION VOLUMEN X CRITERIO (kg ó litros)RonANDALUCIA</v>
      </c>
      <c r="B2827" s="11" t="s">
        <v>50</v>
      </c>
      <c r="C2827" s="11" t="s">
        <v>104</v>
      </c>
      <c r="D2827" s="11" t="s">
        <v>146</v>
      </c>
      <c r="E2827" s="12">
        <v>31.14365723957</v>
      </c>
      <c r="F2827" s="12">
        <v>42.9190882697267</v>
      </c>
      <c r="G2827" s="12">
        <v>28.635927440865501</v>
      </c>
      <c r="H2827" s="12">
        <v>29.483452005025701</v>
      </c>
      <c r="I2827" s="12">
        <v>19.665897979092598</v>
      </c>
      <c r="J2827" s="12">
        <v>25.5066102667978</v>
      </c>
      <c r="K2827" s="12">
        <v>28.2535656883203</v>
      </c>
      <c r="L2827" s="12">
        <v>26.187154532319202</v>
      </c>
      <c r="M2827" s="12">
        <v>20.148776658120401</v>
      </c>
      <c r="N2827" s="12"/>
      <c r="O2827" s="12"/>
    </row>
    <row r="2828" spans="1:15" x14ac:dyDescent="0.3">
      <c r="A2828" s="11" t="str">
        <f t="shared" si="45"/>
        <v>DISTRIBUCION VOLUMEN X CRITERIO (kg ó litros)RonMDD AM</v>
      </c>
      <c r="B2828" s="11" t="s">
        <v>50</v>
      </c>
      <c r="C2828" s="11" t="s">
        <v>104</v>
      </c>
      <c r="D2828" s="11" t="s">
        <v>147</v>
      </c>
      <c r="E2828" s="12">
        <v>17.314423685693701</v>
      </c>
      <c r="F2828" s="12">
        <v>7.2289156560324797</v>
      </c>
      <c r="G2828" s="12">
        <v>13.393317402918299</v>
      </c>
      <c r="H2828" s="12">
        <v>9.4866143417842306</v>
      </c>
      <c r="I2828" s="12">
        <v>10.2686801086082</v>
      </c>
      <c r="J2828" s="12">
        <v>6.0662805858354103</v>
      </c>
      <c r="K2828" s="12">
        <v>2.1232901566131499</v>
      </c>
      <c r="L2828" s="12">
        <v>5.1530082364931999</v>
      </c>
      <c r="M2828" s="12">
        <v>22.734032928321</v>
      </c>
      <c r="N2828" s="12"/>
      <c r="O2828" s="12"/>
    </row>
    <row r="2829" spans="1:15" x14ac:dyDescent="0.3">
      <c r="A2829" s="11" t="str">
        <f t="shared" si="45"/>
        <v>DISTRIBUCION VOLUMEN X CRITERIO (kg ó litros)RonRTO CENTRO</v>
      </c>
      <c r="B2829" s="11" t="s">
        <v>50</v>
      </c>
      <c r="C2829" s="11" t="s">
        <v>104</v>
      </c>
      <c r="D2829" s="11" t="s">
        <v>148</v>
      </c>
      <c r="E2829" s="12">
        <v>17.278290810969299</v>
      </c>
      <c r="F2829" s="12">
        <v>10.638752877659201</v>
      </c>
      <c r="G2829" s="12">
        <v>14.4374228945748</v>
      </c>
      <c r="H2829" s="12">
        <v>19.344497641131799</v>
      </c>
      <c r="I2829" s="12">
        <v>19.394750312821198</v>
      </c>
      <c r="J2829" s="12">
        <v>19.939333054519601</v>
      </c>
      <c r="K2829" s="12">
        <v>33.611931889672697</v>
      </c>
      <c r="L2829" s="12">
        <v>17.1051383631177</v>
      </c>
      <c r="M2829" s="12">
        <v>25.348963562361199</v>
      </c>
      <c r="N2829" s="12"/>
      <c r="O2829" s="12"/>
    </row>
    <row r="2830" spans="1:15" x14ac:dyDescent="0.3">
      <c r="A2830" s="11" t="str">
        <f t="shared" si="45"/>
        <v>DISTRIBUCION VOLUMEN X CRITERIO (kg ó litros)RonNORTE-CENTRO</v>
      </c>
      <c r="B2830" s="11" t="s">
        <v>50</v>
      </c>
      <c r="C2830" s="11" t="s">
        <v>104</v>
      </c>
      <c r="D2830" s="11" t="s">
        <v>149</v>
      </c>
      <c r="E2830" s="12">
        <v>13.4060618166677</v>
      </c>
      <c r="F2830" s="12">
        <v>8.1870752606253596</v>
      </c>
      <c r="G2830" s="12">
        <v>19.757868193024599</v>
      </c>
      <c r="H2830" s="12">
        <v>13.162668054948499</v>
      </c>
      <c r="I2830" s="12">
        <v>15.1623688478105</v>
      </c>
      <c r="J2830" s="12">
        <v>8.7338251915453498</v>
      </c>
      <c r="K2830" s="12">
        <v>6.7955582931934497</v>
      </c>
      <c r="L2830" s="12">
        <v>27.104346800384601</v>
      </c>
      <c r="M2830" s="12">
        <v>6.3612685540611897</v>
      </c>
      <c r="N2830" s="12"/>
      <c r="O2830" s="12"/>
    </row>
    <row r="2831" spans="1:15" x14ac:dyDescent="0.3">
      <c r="A2831" s="11" t="str">
        <f t="shared" si="45"/>
        <v>DISTRIBUCION VOLUMEN X CRITERIO (kg ó litros)RonNOROESTE</v>
      </c>
      <c r="B2831" s="11" t="s">
        <v>50</v>
      </c>
      <c r="C2831" s="11" t="s">
        <v>104</v>
      </c>
      <c r="D2831" s="11" t="s">
        <v>150</v>
      </c>
      <c r="E2831" s="12">
        <v>6.8904607276357801</v>
      </c>
      <c r="F2831" s="12">
        <v>7.4579895610246698</v>
      </c>
      <c r="G2831" s="12">
        <v>2.7873259584945398</v>
      </c>
      <c r="H2831" s="12">
        <v>10.770677126271099</v>
      </c>
      <c r="I2831" s="12">
        <v>6.8708842644208303</v>
      </c>
      <c r="J2831" s="12">
        <v>12.234095951381001</v>
      </c>
      <c r="K2831" s="12">
        <v>6.1638379639196899</v>
      </c>
      <c r="L2831" s="12">
        <v>4.4436187724867402</v>
      </c>
      <c r="M2831" s="12">
        <v>4.5406470390278999</v>
      </c>
      <c r="N2831" s="12"/>
      <c r="O2831" s="12"/>
    </row>
    <row r="2832" spans="1:15" x14ac:dyDescent="0.3">
      <c r="A2832" s="11" t="str">
        <f t="shared" si="45"/>
        <v>DISTRIBUCION VOLUMEN X CRITERIO (kg ó litros)Ron&lt;2MIL</v>
      </c>
      <c r="B2832" s="11" t="s">
        <v>50</v>
      </c>
      <c r="C2832" s="11" t="s">
        <v>104</v>
      </c>
      <c r="D2832" s="11" t="s">
        <v>151</v>
      </c>
      <c r="E2832" s="12">
        <v>9.8168892837623591</v>
      </c>
      <c r="F2832" s="12">
        <v>10.997189973098999</v>
      </c>
      <c r="G2832" s="12">
        <v>13.7780664190065</v>
      </c>
      <c r="H2832" s="12">
        <v>9.2341607276251096</v>
      </c>
      <c r="I2832" s="12">
        <v>12.5850331115132</v>
      </c>
      <c r="J2832" s="12">
        <v>12.4288899430565</v>
      </c>
      <c r="K2832" s="12">
        <v>25.067735986032901</v>
      </c>
      <c r="L2832" s="12">
        <v>6.4903645271386496</v>
      </c>
      <c r="M2832" s="12">
        <v>14.363988740864199</v>
      </c>
      <c r="N2832" s="12"/>
      <c r="O2832" s="12"/>
    </row>
    <row r="2833" spans="1:15" x14ac:dyDescent="0.3">
      <c r="A2833" s="11" t="str">
        <f t="shared" si="45"/>
        <v>DISTRIBUCION VOLUMEN X CRITERIO (kg ó litros)Ron2-5MIL</v>
      </c>
      <c r="B2833" s="11" t="s">
        <v>50</v>
      </c>
      <c r="C2833" s="11" t="s">
        <v>104</v>
      </c>
      <c r="D2833" s="11" t="s">
        <v>152</v>
      </c>
      <c r="E2833" s="12">
        <v>4.5645825978918202</v>
      </c>
      <c r="F2833" s="12">
        <v>7.2737541964828196</v>
      </c>
      <c r="G2833" s="12">
        <v>5.5998978557543699</v>
      </c>
      <c r="H2833" s="12">
        <v>2.9921378944088501</v>
      </c>
      <c r="I2833" s="12">
        <v>3.17478633719724</v>
      </c>
      <c r="J2833" s="12">
        <v>4.4124827769130999</v>
      </c>
      <c r="K2833" s="12">
        <v>9.2944887190075605</v>
      </c>
      <c r="L2833" s="12">
        <v>5.7536673272514696</v>
      </c>
      <c r="M2833" s="12">
        <v>2.2429235658193001</v>
      </c>
      <c r="N2833" s="12"/>
      <c r="O2833" s="12"/>
    </row>
    <row r="2834" spans="1:15" x14ac:dyDescent="0.3">
      <c r="A2834" s="11" t="str">
        <f t="shared" si="45"/>
        <v>DISTRIBUCION VOLUMEN X CRITERIO (kg ó litros)Ron5-10MIL</v>
      </c>
      <c r="B2834" s="11" t="s">
        <v>50</v>
      </c>
      <c r="C2834" s="11" t="s">
        <v>104</v>
      </c>
      <c r="D2834" s="11" t="s">
        <v>153</v>
      </c>
      <c r="E2834" s="12">
        <v>7.1803138961427697</v>
      </c>
      <c r="F2834" s="12">
        <v>11.3747743208746</v>
      </c>
      <c r="G2834" s="12">
        <v>5.4465169243149898</v>
      </c>
      <c r="H2834" s="12">
        <v>11.348109066104</v>
      </c>
      <c r="I2834" s="12">
        <v>4.4834765118534197</v>
      </c>
      <c r="J2834" s="12">
        <v>16.7832178964699</v>
      </c>
      <c r="K2834" s="12">
        <v>9.4435748601041798</v>
      </c>
      <c r="L2834" s="12">
        <v>9.8837180084926608</v>
      </c>
      <c r="M2834" s="12">
        <v>6.9939646765852901</v>
      </c>
      <c r="N2834" s="12"/>
      <c r="O2834" s="12"/>
    </row>
    <row r="2835" spans="1:15" x14ac:dyDescent="0.3">
      <c r="A2835" s="11" t="str">
        <f t="shared" si="45"/>
        <v>DISTRIBUCION VOLUMEN X CRITERIO (kg ó litros)Ron10-30MIL</v>
      </c>
      <c r="B2835" s="11" t="s">
        <v>50</v>
      </c>
      <c r="C2835" s="11" t="s">
        <v>104</v>
      </c>
      <c r="D2835" s="11" t="s">
        <v>154</v>
      </c>
      <c r="E2835" s="12">
        <v>15.6028795595928</v>
      </c>
      <c r="F2835" s="12">
        <v>15.6164586682417</v>
      </c>
      <c r="G2835" s="12">
        <v>15.9658771514259</v>
      </c>
      <c r="H2835" s="12">
        <v>15.999749367528</v>
      </c>
      <c r="I2835" s="12">
        <v>25.394774266598699</v>
      </c>
      <c r="J2835" s="12">
        <v>20.121453533531302</v>
      </c>
      <c r="K2835" s="12">
        <v>7.6149417816457099</v>
      </c>
      <c r="L2835" s="12">
        <v>22.902002587037501</v>
      </c>
      <c r="M2835" s="12">
        <v>11.2852729569898</v>
      </c>
      <c r="N2835" s="12"/>
      <c r="O2835" s="12"/>
    </row>
    <row r="2836" spans="1:15" x14ac:dyDescent="0.3">
      <c r="A2836" s="11" t="str">
        <f t="shared" si="45"/>
        <v>DISTRIBUCION VOLUMEN X CRITERIO (kg ó litros)Ron30-100MIL</v>
      </c>
      <c r="B2836" s="11" t="s">
        <v>50</v>
      </c>
      <c r="C2836" s="11" t="s">
        <v>104</v>
      </c>
      <c r="D2836" s="11" t="s">
        <v>155</v>
      </c>
      <c r="E2836" s="12">
        <v>12.5248701998049</v>
      </c>
      <c r="F2836" s="12">
        <v>13.8079125229746</v>
      </c>
      <c r="G2836" s="12">
        <v>26.433186361052499</v>
      </c>
      <c r="H2836" s="12">
        <v>14.529252517139399</v>
      </c>
      <c r="I2836" s="12">
        <v>23.057771245921799</v>
      </c>
      <c r="J2836" s="12">
        <v>24.504367888210599</v>
      </c>
      <c r="K2836" s="12">
        <v>25.059988712144101</v>
      </c>
      <c r="L2836" s="12">
        <v>23.017580874412399</v>
      </c>
      <c r="M2836" s="12">
        <v>38.478405891524901</v>
      </c>
      <c r="N2836" s="12"/>
      <c r="O2836" s="12"/>
    </row>
    <row r="2837" spans="1:15" x14ac:dyDescent="0.3">
      <c r="A2837" s="11" t="str">
        <f t="shared" si="45"/>
        <v>DISTRIBUCION VOLUMEN X CRITERIO (kg ó litros)Ron100-200MIL</v>
      </c>
      <c r="B2837" s="11" t="s">
        <v>50</v>
      </c>
      <c r="C2837" s="11" t="s">
        <v>104</v>
      </c>
      <c r="D2837" s="11" t="s">
        <v>156</v>
      </c>
      <c r="E2837" s="12">
        <v>15.9303638747205</v>
      </c>
      <c r="F2837" s="12">
        <v>10.292011778289799</v>
      </c>
      <c r="G2837" s="12">
        <v>14.9171472274701</v>
      </c>
      <c r="H2837" s="12">
        <v>22.502249270415501</v>
      </c>
      <c r="I2837" s="12">
        <v>8.92044014936954</v>
      </c>
      <c r="J2837" s="12">
        <v>5.30358425902382</v>
      </c>
      <c r="K2837" s="12">
        <v>5.2555658619896599</v>
      </c>
      <c r="L2837" s="12">
        <v>10.1366365112232</v>
      </c>
      <c r="M2837" s="12">
        <v>6.21784726899853</v>
      </c>
      <c r="N2837" s="12"/>
      <c r="O2837" s="12"/>
    </row>
    <row r="2838" spans="1:15" x14ac:dyDescent="0.3">
      <c r="A2838" s="11" t="str">
        <f t="shared" si="45"/>
        <v>DISTRIBUCION VOLUMEN X CRITERIO (kg ó litros)Ron200-500MIL</v>
      </c>
      <c r="B2838" s="11" t="s">
        <v>50</v>
      </c>
      <c r="C2838" s="11" t="s">
        <v>104</v>
      </c>
      <c r="D2838" s="11" t="s">
        <v>157</v>
      </c>
      <c r="E2838" s="12">
        <v>13.3172047766781</v>
      </c>
      <c r="F2838" s="12">
        <v>17.5623844524915</v>
      </c>
      <c r="G2838" s="12">
        <v>7.5145816985977998</v>
      </c>
      <c r="H2838" s="12">
        <v>12.5970338870211</v>
      </c>
      <c r="I2838" s="12">
        <v>12.2033905865881</v>
      </c>
      <c r="J2838" s="12">
        <v>8.3163313198653892</v>
      </c>
      <c r="K2838" s="12">
        <v>13.8867493593766</v>
      </c>
      <c r="L2838" s="12">
        <v>14.298040069581001</v>
      </c>
      <c r="M2838" s="12">
        <v>12.247439210382399</v>
      </c>
      <c r="N2838" s="12"/>
      <c r="O2838" s="12"/>
    </row>
    <row r="2839" spans="1:15" x14ac:dyDescent="0.3">
      <c r="A2839" s="11" t="str">
        <f t="shared" si="45"/>
        <v>DISTRIBUCION VOLUMEN X CRITERIO (kg ó litros)Ron&gt;500MIL</v>
      </c>
      <c r="B2839" s="11" t="s">
        <v>50</v>
      </c>
      <c r="C2839" s="11" t="s">
        <v>104</v>
      </c>
      <c r="D2839" s="11" t="s">
        <v>158</v>
      </c>
      <c r="E2839" s="12">
        <v>21.0629008803032</v>
      </c>
      <c r="F2839" s="12">
        <v>13.0754986931438</v>
      </c>
      <c r="G2839" s="12">
        <v>10.3447216070837</v>
      </c>
      <c r="H2839" s="12">
        <v>10.7973075804984</v>
      </c>
      <c r="I2839" s="12">
        <v>10.180330859320099</v>
      </c>
      <c r="J2839" s="12">
        <v>8.1296790953863596</v>
      </c>
      <c r="K2839" s="12">
        <v>4.3769491807878804</v>
      </c>
      <c r="L2839" s="12">
        <v>7.51799529477963</v>
      </c>
      <c r="M2839" s="12">
        <v>8.1701608865883504</v>
      </c>
      <c r="N2839" s="12"/>
      <c r="O2839" s="12"/>
    </row>
    <row r="2840" spans="1:15" x14ac:dyDescent="0.3">
      <c r="A2840" s="11" t="str">
        <f t="shared" si="45"/>
        <v>DISTRIBUCION VOLUMEN X CRITERIO (kg ó litros)RonDE 15 A 19 AÑOS</v>
      </c>
      <c r="B2840" s="11" t="s">
        <v>50</v>
      </c>
      <c r="C2840" s="11" t="s">
        <v>104</v>
      </c>
      <c r="D2840" s="11" t="s">
        <v>159</v>
      </c>
      <c r="E2840" s="12">
        <v>1.74943147966908</v>
      </c>
      <c r="F2840" s="12">
        <v>8.8440645178786799</v>
      </c>
      <c r="G2840" s="12" t="s">
        <v>134</v>
      </c>
      <c r="H2840" s="12">
        <v>1.72043588324335</v>
      </c>
      <c r="I2840" s="12">
        <v>4.1052643349372699</v>
      </c>
      <c r="J2840" s="12">
        <v>0.563551847889733</v>
      </c>
      <c r="K2840" s="12" t="s">
        <v>134</v>
      </c>
      <c r="L2840" s="12" t="s">
        <v>134</v>
      </c>
      <c r="M2840" s="12">
        <v>11.1140222698118</v>
      </c>
      <c r="N2840" s="12"/>
      <c r="O2840" s="12"/>
    </row>
    <row r="2841" spans="1:15" x14ac:dyDescent="0.3">
      <c r="A2841" s="11" t="str">
        <f t="shared" si="45"/>
        <v>DISTRIBUCION VOLUMEN X CRITERIO (kg ó litros)RonDE 20 A 24 AÑOS</v>
      </c>
      <c r="B2841" s="11" t="s">
        <v>50</v>
      </c>
      <c r="C2841" s="11" t="s">
        <v>104</v>
      </c>
      <c r="D2841" s="11" t="s">
        <v>160</v>
      </c>
      <c r="E2841" s="12">
        <v>6.7117434403335103</v>
      </c>
      <c r="F2841" s="12">
        <v>5.1181548668757797</v>
      </c>
      <c r="G2841" s="12">
        <v>4.9156206571381702</v>
      </c>
      <c r="H2841" s="12">
        <v>9.1420916811692194</v>
      </c>
      <c r="I2841" s="12">
        <v>9.5141936676402494</v>
      </c>
      <c r="J2841" s="12">
        <v>2.4168565154102102</v>
      </c>
      <c r="K2841" s="12">
        <v>5.8814512079730203</v>
      </c>
      <c r="L2841" s="12">
        <v>17.0523931458889</v>
      </c>
      <c r="M2841" s="12">
        <v>9.6627331907833405</v>
      </c>
      <c r="N2841" s="12"/>
      <c r="O2841" s="12"/>
    </row>
    <row r="2842" spans="1:15" x14ac:dyDescent="0.3">
      <c r="A2842" s="11" t="str">
        <f t="shared" si="45"/>
        <v>DISTRIBUCION VOLUMEN X CRITERIO (kg ó litros)RonDE 25 A 34 AÑOS</v>
      </c>
      <c r="B2842" s="11" t="s">
        <v>50</v>
      </c>
      <c r="C2842" s="11" t="s">
        <v>104</v>
      </c>
      <c r="D2842" s="11" t="s">
        <v>161</v>
      </c>
      <c r="E2842" s="12">
        <v>18.3662707412598</v>
      </c>
      <c r="F2842" s="12">
        <v>18.2066690308551</v>
      </c>
      <c r="G2842" s="12">
        <v>10.5731052890921</v>
      </c>
      <c r="H2842" s="12">
        <v>5.8610702870934599</v>
      </c>
      <c r="I2842" s="12">
        <v>7.6645156129942897</v>
      </c>
      <c r="J2842" s="12">
        <v>7.07693918193835</v>
      </c>
      <c r="K2842" s="12">
        <v>9.5114839631051904</v>
      </c>
      <c r="L2842" s="12">
        <v>9.09621153848612</v>
      </c>
      <c r="M2842" s="12">
        <v>9.3861642347577199</v>
      </c>
      <c r="N2842" s="12"/>
      <c r="O2842" s="12"/>
    </row>
    <row r="2843" spans="1:15" x14ac:dyDescent="0.3">
      <c r="A2843" s="11" t="str">
        <f t="shared" si="45"/>
        <v>DISTRIBUCION VOLUMEN X CRITERIO (kg ó litros)RonDE 35 A 49 AÑOS</v>
      </c>
      <c r="B2843" s="11" t="s">
        <v>50</v>
      </c>
      <c r="C2843" s="11" t="s">
        <v>104</v>
      </c>
      <c r="D2843" s="11" t="s">
        <v>162</v>
      </c>
      <c r="E2843" s="12">
        <v>32.545847074140298</v>
      </c>
      <c r="F2843" s="12">
        <v>22.054235655611301</v>
      </c>
      <c r="G2843" s="12">
        <v>39.6426235034154</v>
      </c>
      <c r="H2843" s="12">
        <v>35.996620927504097</v>
      </c>
      <c r="I2843" s="12">
        <v>28.6483649862564</v>
      </c>
      <c r="J2843" s="12">
        <v>27.563719658220101</v>
      </c>
      <c r="K2843" s="12">
        <v>32.736325851835097</v>
      </c>
      <c r="L2843" s="12">
        <v>29.555103348780399</v>
      </c>
      <c r="M2843" s="12">
        <v>16.7465237563998</v>
      </c>
      <c r="N2843" s="12"/>
      <c r="O2843" s="12"/>
    </row>
    <row r="2844" spans="1:15" x14ac:dyDescent="0.3">
      <c r="A2844" s="11" t="str">
        <f t="shared" si="45"/>
        <v>DISTRIBUCION VOLUMEN X CRITERIO (kg ó litros)RonDE 50 A 59 AÑOS</v>
      </c>
      <c r="B2844" s="11" t="s">
        <v>50</v>
      </c>
      <c r="C2844" s="11" t="s">
        <v>104</v>
      </c>
      <c r="D2844" s="11" t="s">
        <v>163</v>
      </c>
      <c r="E2844" s="12">
        <v>16.615670926846999</v>
      </c>
      <c r="F2844" s="12">
        <v>26.6108952822566</v>
      </c>
      <c r="G2844" s="12">
        <v>18.142699277534302</v>
      </c>
      <c r="H2844" s="12">
        <v>14.599382290539801</v>
      </c>
      <c r="I2844" s="12">
        <v>16.193430880149499</v>
      </c>
      <c r="J2844" s="12">
        <v>24.1424312997096</v>
      </c>
      <c r="K2844" s="12">
        <v>16.567558464665101</v>
      </c>
      <c r="L2844" s="12">
        <v>15.707756405320501</v>
      </c>
      <c r="M2844" s="12">
        <v>29.1104784092595</v>
      </c>
      <c r="N2844" s="12"/>
      <c r="O2844" s="12"/>
    </row>
    <row r="2845" spans="1:15" x14ac:dyDescent="0.3">
      <c r="A2845" s="11" t="str">
        <f t="shared" si="45"/>
        <v>DISTRIBUCION VOLUMEN X CRITERIO (kg ó litros)RonDE 60 A 75 AÑOS</v>
      </c>
      <c r="B2845" s="11" t="s">
        <v>50</v>
      </c>
      <c r="C2845" s="11" t="s">
        <v>104</v>
      </c>
      <c r="D2845" s="11" t="s">
        <v>164</v>
      </c>
      <c r="E2845" s="12">
        <v>24.0110429033125</v>
      </c>
      <c r="F2845" s="12">
        <v>19.165983683124999</v>
      </c>
      <c r="G2845" s="12">
        <v>26.725946020456998</v>
      </c>
      <c r="H2845" s="12">
        <v>32.680402560093199</v>
      </c>
      <c r="I2845" s="12">
        <v>33.874233828623503</v>
      </c>
      <c r="J2845" s="12">
        <v>38.236520348606</v>
      </c>
      <c r="K2845" s="12">
        <v>35.303177973135099</v>
      </c>
      <c r="L2845" s="12">
        <v>28.588535203526401</v>
      </c>
      <c r="M2845" s="12">
        <v>23.9800852344795</v>
      </c>
      <c r="N2845" s="12"/>
      <c r="O2845" s="12"/>
    </row>
    <row r="2846" spans="1:15" x14ac:dyDescent="0.3">
      <c r="A2846" s="11" t="str">
        <f t="shared" si="45"/>
        <v>DISTRIBUCION VOLUMEN X CRITERIO (kg ó litros)RonNIVEL ALTO</v>
      </c>
      <c r="B2846" s="11" t="s">
        <v>50</v>
      </c>
      <c r="C2846" s="11" t="s">
        <v>104</v>
      </c>
      <c r="D2846" s="11" t="s">
        <v>165</v>
      </c>
      <c r="E2846" s="12">
        <v>28.7054528410012</v>
      </c>
      <c r="F2846" s="12">
        <v>19.245247572041901</v>
      </c>
      <c r="G2846" s="12">
        <v>24.221222413352901</v>
      </c>
      <c r="H2846" s="12">
        <v>27.9032581060561</v>
      </c>
      <c r="I2846" s="12">
        <v>21.997522073034901</v>
      </c>
      <c r="J2846" s="12">
        <v>12.210833617154799</v>
      </c>
      <c r="K2846" s="12">
        <v>16.964273690329399</v>
      </c>
      <c r="L2846" s="12">
        <v>15.168182968134101</v>
      </c>
      <c r="M2846" s="12">
        <v>13.1138320226573</v>
      </c>
      <c r="N2846" s="12"/>
      <c r="O2846" s="12"/>
    </row>
    <row r="2847" spans="1:15" x14ac:dyDescent="0.3">
      <c r="A2847" s="11" t="str">
        <f t="shared" si="45"/>
        <v>DISTRIBUCION VOLUMEN X CRITERIO (kg ó litros)RonNIVEL MEDIO ALTO</v>
      </c>
      <c r="B2847" s="11" t="s">
        <v>50</v>
      </c>
      <c r="C2847" s="11" t="s">
        <v>104</v>
      </c>
      <c r="D2847" s="11" t="s">
        <v>166</v>
      </c>
      <c r="E2847" s="12">
        <v>14.0716167277353</v>
      </c>
      <c r="F2847" s="12">
        <v>13.6281102354847</v>
      </c>
      <c r="G2847" s="12">
        <v>14.227120265339099</v>
      </c>
      <c r="H2847" s="12">
        <v>10.678075249502999</v>
      </c>
      <c r="I2847" s="12">
        <v>10.9159341158456</v>
      </c>
      <c r="J2847" s="12">
        <v>8.8459675680031395</v>
      </c>
      <c r="K2847" s="12">
        <v>5.5795955200001597</v>
      </c>
      <c r="L2847" s="12">
        <v>9.7659515348003296</v>
      </c>
      <c r="M2847" s="12">
        <v>21.628513816416302</v>
      </c>
      <c r="N2847" s="12"/>
      <c r="O2847" s="12"/>
    </row>
    <row r="2848" spans="1:15" x14ac:dyDescent="0.3">
      <c r="A2848" s="11" t="str">
        <f t="shared" si="45"/>
        <v>DISTRIBUCION VOLUMEN X CRITERIO (kg ó litros)RonNIVEL MEDIO</v>
      </c>
      <c r="B2848" s="11" t="s">
        <v>50</v>
      </c>
      <c r="C2848" s="11" t="s">
        <v>104</v>
      </c>
      <c r="D2848" s="11" t="s">
        <v>167</v>
      </c>
      <c r="E2848" s="12">
        <v>22.142854054219001</v>
      </c>
      <c r="F2848" s="12">
        <v>29.864105495718501</v>
      </c>
      <c r="G2848" s="12">
        <v>15.5260810009522</v>
      </c>
      <c r="H2848" s="12">
        <v>16.493821517234402</v>
      </c>
      <c r="I2848" s="12">
        <v>26.1747043363229</v>
      </c>
      <c r="J2848" s="12">
        <v>35.643568033237401</v>
      </c>
      <c r="K2848" s="12">
        <v>23.821827214582601</v>
      </c>
      <c r="L2848" s="12">
        <v>26.768867758651801</v>
      </c>
      <c r="M2848" s="12">
        <v>19.773770966247501</v>
      </c>
      <c r="N2848" s="12"/>
      <c r="O2848" s="12"/>
    </row>
    <row r="2849" spans="1:15" x14ac:dyDescent="0.3">
      <c r="A2849" s="11" t="str">
        <f t="shared" si="45"/>
        <v>DISTRIBUCION VOLUMEN X CRITERIO (kg ó litros)RonNIVEL MEDIO BAJO</v>
      </c>
      <c r="B2849" s="11" t="s">
        <v>50</v>
      </c>
      <c r="C2849" s="11" t="s">
        <v>104</v>
      </c>
      <c r="D2849" s="11" t="s">
        <v>168</v>
      </c>
      <c r="E2849" s="12">
        <v>16.712625467144601</v>
      </c>
      <c r="F2849" s="12">
        <v>18.939588765143501</v>
      </c>
      <c r="G2849" s="12">
        <v>17.127031438219799</v>
      </c>
      <c r="H2849" s="12">
        <v>12.175949126648399</v>
      </c>
      <c r="I2849" s="12">
        <v>14.309315211013599</v>
      </c>
      <c r="J2849" s="12">
        <v>12.318763853004</v>
      </c>
      <c r="K2849" s="12">
        <v>9.61872070320522</v>
      </c>
      <c r="L2849" s="12">
        <v>14.4187253879662</v>
      </c>
      <c r="M2849" s="12">
        <v>13.8197468828394</v>
      </c>
      <c r="N2849" s="12"/>
      <c r="O2849" s="12"/>
    </row>
    <row r="2850" spans="1:15" x14ac:dyDescent="0.3">
      <c r="A2850" s="11" t="str">
        <f t="shared" si="45"/>
        <v>DISTRIBUCION VOLUMEN X CRITERIO (kg ó litros)RonNIVEL BAJO</v>
      </c>
      <c r="B2850" s="11" t="s">
        <v>50</v>
      </c>
      <c r="C2850" s="11" t="s">
        <v>104</v>
      </c>
      <c r="D2850" s="11" t="s">
        <v>169</v>
      </c>
      <c r="E2850" s="12">
        <v>18.367457846098802</v>
      </c>
      <c r="F2850" s="12">
        <v>18.322951465056398</v>
      </c>
      <c r="G2850" s="12">
        <v>28.898540126842001</v>
      </c>
      <c r="H2850" s="12">
        <v>32.748884213572701</v>
      </c>
      <c r="I2850" s="12">
        <v>26.6025267081958</v>
      </c>
      <c r="J2850" s="12">
        <v>30.980876961726999</v>
      </c>
      <c r="K2850" s="12">
        <v>44.015574652613303</v>
      </c>
      <c r="L2850" s="12">
        <v>33.878273842104498</v>
      </c>
      <c r="M2850" s="12">
        <v>31.664146797293199</v>
      </c>
      <c r="N2850" s="12"/>
      <c r="O2850" s="12"/>
    </row>
    <row r="2851" spans="1:15" x14ac:dyDescent="0.3">
      <c r="A2851" s="11" t="str">
        <f t="shared" si="45"/>
        <v>DISTRIBUCION VOLUMEN X CRITERIO (kg ó litros)RonHOMBRE</v>
      </c>
      <c r="B2851" s="11" t="s">
        <v>50</v>
      </c>
      <c r="C2851" s="11" t="s">
        <v>104</v>
      </c>
      <c r="D2851" s="11" t="s">
        <v>170</v>
      </c>
      <c r="E2851" s="12">
        <v>58.426607234726497</v>
      </c>
      <c r="F2851" s="12">
        <v>65.019007665828994</v>
      </c>
      <c r="G2851" s="12">
        <v>77.329990249856195</v>
      </c>
      <c r="H2851" s="12">
        <v>74.841592127656398</v>
      </c>
      <c r="I2851" s="12">
        <v>71.931980802920705</v>
      </c>
      <c r="J2851" s="12">
        <v>60.8731325739532</v>
      </c>
      <c r="K2851" s="12">
        <v>67.299852966107295</v>
      </c>
      <c r="L2851" s="12">
        <v>64.953368838918095</v>
      </c>
      <c r="M2851" s="12">
        <v>70.377652330366104</v>
      </c>
      <c r="N2851" s="12"/>
      <c r="O2851" s="12"/>
    </row>
    <row r="2852" spans="1:15" x14ac:dyDescent="0.3">
      <c r="A2852" s="11" t="str">
        <f t="shared" si="45"/>
        <v>DISTRIBUCION VOLUMEN X CRITERIO (kg ó litros)RonMUJER</v>
      </c>
      <c r="B2852" s="11" t="s">
        <v>50</v>
      </c>
      <c r="C2852" s="11" t="s">
        <v>104</v>
      </c>
      <c r="D2852" s="11" t="s">
        <v>171</v>
      </c>
      <c r="E2852" s="12">
        <v>41.5734029666041</v>
      </c>
      <c r="F2852" s="12">
        <v>34.980995991055202</v>
      </c>
      <c r="G2852" s="12">
        <v>22.6700097170059</v>
      </c>
      <c r="H2852" s="12">
        <v>25.158410859356099</v>
      </c>
      <c r="I2852" s="12">
        <v>28.068022911412299</v>
      </c>
      <c r="J2852" s="12">
        <v>39.1268740783269</v>
      </c>
      <c r="K2852" s="12">
        <v>32.700144346110001</v>
      </c>
      <c r="L2852" s="12">
        <v>35.0466280286021</v>
      </c>
      <c r="M2852" s="12">
        <v>29.6223492474724</v>
      </c>
      <c r="N2852" s="12"/>
      <c r="O2852" s="12"/>
    </row>
    <row r="2853" spans="1:15" x14ac:dyDescent="0.3">
      <c r="A2853" s="11" t="str">
        <f t="shared" si="45"/>
        <v>DISTRIBUCION VOLUMEN X CRITERIO (kg ó litros)AnisT.ESPAÑA</v>
      </c>
      <c r="B2853" s="11" t="s">
        <v>50</v>
      </c>
      <c r="C2853" s="11" t="s">
        <v>105</v>
      </c>
      <c r="D2853" s="11" t="s">
        <v>142</v>
      </c>
      <c r="E2853" s="12">
        <v>100</v>
      </c>
      <c r="F2853" s="12">
        <v>100</v>
      </c>
      <c r="G2853" s="12">
        <v>100</v>
      </c>
      <c r="H2853" s="12">
        <v>100</v>
      </c>
      <c r="I2853" s="12">
        <v>100</v>
      </c>
      <c r="J2853" s="12">
        <v>100</v>
      </c>
      <c r="K2853" s="12">
        <v>100</v>
      </c>
      <c r="L2853" s="12">
        <v>100</v>
      </c>
      <c r="M2853" s="12">
        <v>100</v>
      </c>
      <c r="N2853" s="12"/>
      <c r="O2853" s="12"/>
    </row>
    <row r="2854" spans="1:15" x14ac:dyDescent="0.3">
      <c r="A2854" s="11" t="str">
        <f t="shared" si="45"/>
        <v>DISTRIBUCION VOLUMEN X CRITERIO (kg ó litros)AnisBCN AM</v>
      </c>
      <c r="B2854" s="11" t="s">
        <v>50</v>
      </c>
      <c r="C2854" s="11" t="s">
        <v>105</v>
      </c>
      <c r="D2854" s="11" t="s">
        <v>143</v>
      </c>
      <c r="E2854" s="12" t="s">
        <v>134</v>
      </c>
      <c r="F2854" s="12">
        <v>0.53902417931441104</v>
      </c>
      <c r="G2854" s="12">
        <v>13.149929903306599</v>
      </c>
      <c r="H2854" s="12">
        <v>3.7578872894705801</v>
      </c>
      <c r="I2854" s="12">
        <v>14.062982082227499</v>
      </c>
      <c r="J2854" s="12">
        <v>0.82841528824103305</v>
      </c>
      <c r="K2854" s="12">
        <v>0.41611934139591999</v>
      </c>
      <c r="L2854" s="12" t="s">
        <v>134</v>
      </c>
      <c r="M2854" s="12">
        <v>0.20238532569155801</v>
      </c>
      <c r="N2854" s="12"/>
      <c r="O2854" s="12"/>
    </row>
    <row r="2855" spans="1:15" x14ac:dyDescent="0.3">
      <c r="A2855" s="11" t="str">
        <f t="shared" si="45"/>
        <v>DISTRIBUCION VOLUMEN X CRITERIO (kg ó litros)AnisREST.CAT ARAGON</v>
      </c>
      <c r="B2855" s="11" t="s">
        <v>50</v>
      </c>
      <c r="C2855" s="11" t="s">
        <v>105</v>
      </c>
      <c r="D2855" s="11" t="s">
        <v>144</v>
      </c>
      <c r="E2855" s="12">
        <v>2.2982578426764402</v>
      </c>
      <c r="F2855" s="12">
        <v>21.197156872506099</v>
      </c>
      <c r="G2855" s="12">
        <v>0.76751470977429204</v>
      </c>
      <c r="H2855" s="12">
        <v>1.9518899314714599</v>
      </c>
      <c r="I2855" s="12">
        <v>8.3946953802768203</v>
      </c>
      <c r="J2855" s="12">
        <v>0.356032454158</v>
      </c>
      <c r="K2855" s="12">
        <v>23.324985270448099</v>
      </c>
      <c r="L2855" s="12">
        <v>14.9480445282015</v>
      </c>
      <c r="M2855" s="12">
        <v>1.6727055933529</v>
      </c>
      <c r="N2855" s="12"/>
      <c r="O2855" s="12"/>
    </row>
    <row r="2856" spans="1:15" x14ac:dyDescent="0.3">
      <c r="A2856" s="11" t="str">
        <f t="shared" si="45"/>
        <v>DISTRIBUCION VOLUMEN X CRITERIO (kg ó litros)AnisLEVANTE</v>
      </c>
      <c r="B2856" s="11" t="s">
        <v>50</v>
      </c>
      <c r="C2856" s="11" t="s">
        <v>105</v>
      </c>
      <c r="D2856" s="11" t="s">
        <v>145</v>
      </c>
      <c r="E2856" s="12">
        <v>29.713430272201901</v>
      </c>
      <c r="F2856" s="12">
        <v>15.532202654577199</v>
      </c>
      <c r="G2856" s="12">
        <v>9.9395212407857993</v>
      </c>
      <c r="H2856" s="12">
        <v>6.2829574340829497</v>
      </c>
      <c r="I2856" s="12">
        <v>4.8500589436890698</v>
      </c>
      <c r="J2856" s="12">
        <v>19.607816500375801</v>
      </c>
      <c r="K2856" s="12">
        <v>7.3331431735521599</v>
      </c>
      <c r="L2856" s="12">
        <v>7.2528829242980297</v>
      </c>
      <c r="M2856" s="12">
        <v>94.054198751198697</v>
      </c>
      <c r="N2856" s="12"/>
      <c r="O2856" s="12"/>
    </row>
    <row r="2857" spans="1:15" x14ac:dyDescent="0.3">
      <c r="A2857" s="11" t="str">
        <f t="shared" si="45"/>
        <v>DISTRIBUCION VOLUMEN X CRITERIO (kg ó litros)AnisANDALUCIA</v>
      </c>
      <c r="B2857" s="11" t="s">
        <v>50</v>
      </c>
      <c r="C2857" s="11" t="s">
        <v>105</v>
      </c>
      <c r="D2857" s="11" t="s">
        <v>146</v>
      </c>
      <c r="E2857" s="12">
        <v>26.285057142777799</v>
      </c>
      <c r="F2857" s="12">
        <v>42.564442632541798</v>
      </c>
      <c r="G2857" s="12">
        <v>69.353554824181899</v>
      </c>
      <c r="H2857" s="12">
        <v>40.518894461687502</v>
      </c>
      <c r="I2857" s="12">
        <v>22.145841925371101</v>
      </c>
      <c r="J2857" s="12">
        <v>61.197378230879998</v>
      </c>
      <c r="K2857" s="12">
        <v>56.279765197009503</v>
      </c>
      <c r="L2857" s="12">
        <v>45.179099571263798</v>
      </c>
      <c r="M2857" s="12">
        <v>3.1569265916386602</v>
      </c>
      <c r="N2857" s="12"/>
      <c r="O2857" s="12"/>
    </row>
    <row r="2858" spans="1:15" x14ac:dyDescent="0.3">
      <c r="A2858" s="11" t="str">
        <f t="shared" si="45"/>
        <v>DISTRIBUCION VOLUMEN X CRITERIO (kg ó litros)AnisMDD AM</v>
      </c>
      <c r="B2858" s="11" t="s">
        <v>50</v>
      </c>
      <c r="C2858" s="11" t="s">
        <v>105</v>
      </c>
      <c r="D2858" s="11" t="s">
        <v>147</v>
      </c>
      <c r="E2858" s="12">
        <v>14.2265351910535</v>
      </c>
      <c r="F2858" s="12">
        <v>1.62709853326645</v>
      </c>
      <c r="G2858" s="12">
        <v>3.3321552094853302</v>
      </c>
      <c r="H2858" s="12">
        <v>11.503100515049899</v>
      </c>
      <c r="I2858" s="12">
        <v>9.4356998697101293</v>
      </c>
      <c r="J2858" s="12">
        <v>5.3145481776589198</v>
      </c>
      <c r="K2858" s="12">
        <v>0.31226370816907401</v>
      </c>
      <c r="L2858" s="12">
        <v>14.4806760158076</v>
      </c>
      <c r="M2858" s="12" t="s">
        <v>134</v>
      </c>
      <c r="N2858" s="12"/>
      <c r="O2858" s="12"/>
    </row>
    <row r="2859" spans="1:15" x14ac:dyDescent="0.3">
      <c r="A2859" s="11" t="str">
        <f t="shared" si="45"/>
        <v>DISTRIBUCION VOLUMEN X CRITERIO (kg ó litros)AnisRTO CENTRO</v>
      </c>
      <c r="B2859" s="11" t="s">
        <v>50</v>
      </c>
      <c r="C2859" s="11" t="s">
        <v>105</v>
      </c>
      <c r="D2859" s="11" t="s">
        <v>148</v>
      </c>
      <c r="E2859" s="12">
        <v>11.415619261514999</v>
      </c>
      <c r="F2859" s="12">
        <v>0.88325466149875598</v>
      </c>
      <c r="G2859" s="12">
        <v>2.91209227444164</v>
      </c>
      <c r="H2859" s="12">
        <v>35.985272023596302</v>
      </c>
      <c r="I2859" s="12">
        <v>38.275445640356203</v>
      </c>
      <c r="J2859" s="12">
        <v>7.1383922612421404</v>
      </c>
      <c r="K2859" s="12">
        <v>9.8495513521996596</v>
      </c>
      <c r="L2859" s="12">
        <v>17.0298672949795</v>
      </c>
      <c r="M2859" s="12">
        <v>5.4914379982841599E-2</v>
      </c>
      <c r="N2859" s="12"/>
      <c r="O2859" s="12"/>
    </row>
    <row r="2860" spans="1:15" x14ac:dyDescent="0.3">
      <c r="A2860" s="11" t="str">
        <f t="shared" si="45"/>
        <v>DISTRIBUCION VOLUMEN X CRITERIO (kg ó litros)AnisNORTE-CENTRO</v>
      </c>
      <c r="B2860" s="11" t="s">
        <v>50</v>
      </c>
      <c r="C2860" s="11" t="s">
        <v>105</v>
      </c>
      <c r="D2860" s="11" t="s">
        <v>149</v>
      </c>
      <c r="E2860" s="12" t="s">
        <v>134</v>
      </c>
      <c r="F2860" s="12">
        <v>17.080236130847101</v>
      </c>
      <c r="G2860" s="12">
        <v>0.54524652624768</v>
      </c>
      <c r="H2860" s="12" t="s">
        <v>134</v>
      </c>
      <c r="I2860" s="12">
        <v>2.2581572336050901</v>
      </c>
      <c r="J2860" s="12">
        <v>4.3869355480168704</v>
      </c>
      <c r="K2860" s="12" t="s">
        <v>134</v>
      </c>
      <c r="L2860" s="12" t="s">
        <v>134</v>
      </c>
      <c r="M2860" s="12">
        <v>0.85891684918408895</v>
      </c>
      <c r="N2860" s="12"/>
      <c r="O2860" s="12"/>
    </row>
    <row r="2861" spans="1:15" x14ac:dyDescent="0.3">
      <c r="A2861" s="11" t="str">
        <f t="shared" si="45"/>
        <v>DISTRIBUCION VOLUMEN X CRITERIO (kg ó litros)AnisNOROESTE</v>
      </c>
      <c r="B2861" s="11" t="s">
        <v>50</v>
      </c>
      <c r="C2861" s="11" t="s">
        <v>105</v>
      </c>
      <c r="D2861" s="11" t="s">
        <v>150</v>
      </c>
      <c r="E2861" s="12">
        <v>16.0610997292248</v>
      </c>
      <c r="F2861" s="12">
        <v>0.57658813513422502</v>
      </c>
      <c r="G2861" s="12" t="s">
        <v>134</v>
      </c>
      <c r="H2861" s="12" t="s">
        <v>134</v>
      </c>
      <c r="I2861" s="12">
        <v>0.57712541280817697</v>
      </c>
      <c r="J2861" s="12">
        <v>1.1704855091975299</v>
      </c>
      <c r="K2861" s="12">
        <v>2.4841694155936</v>
      </c>
      <c r="L2861" s="12">
        <v>1.1094134466546</v>
      </c>
      <c r="M2861" s="12" t="s">
        <v>134</v>
      </c>
      <c r="N2861" s="12"/>
      <c r="O2861" s="12"/>
    </row>
    <row r="2862" spans="1:15" x14ac:dyDescent="0.3">
      <c r="A2862" s="11" t="str">
        <f t="shared" si="45"/>
        <v>DISTRIBUCION VOLUMEN X CRITERIO (kg ó litros)Anis&lt;2MIL</v>
      </c>
      <c r="B2862" s="11" t="s">
        <v>50</v>
      </c>
      <c r="C2862" s="11" t="s">
        <v>105</v>
      </c>
      <c r="D2862" s="11" t="s">
        <v>151</v>
      </c>
      <c r="E2862" s="12">
        <v>11.127780642002101</v>
      </c>
      <c r="F2862" s="12">
        <v>17.963490792345901</v>
      </c>
      <c r="G2862" s="12">
        <v>2.5826539655746399</v>
      </c>
      <c r="H2862" s="12">
        <v>1.9651917477447201</v>
      </c>
      <c r="I2862" s="12">
        <v>2.06783575102201</v>
      </c>
      <c r="J2862" s="12">
        <v>1.57538569479701</v>
      </c>
      <c r="K2862" s="12">
        <v>1.36336620502408</v>
      </c>
      <c r="L2862" s="12" t="s">
        <v>134</v>
      </c>
      <c r="M2862" s="12">
        <v>5.4914379982841599E-2</v>
      </c>
      <c r="N2862" s="12"/>
      <c r="O2862" s="12"/>
    </row>
    <row r="2863" spans="1:15" x14ac:dyDescent="0.3">
      <c r="A2863" s="11" t="str">
        <f t="shared" si="45"/>
        <v>DISTRIBUCION VOLUMEN X CRITERIO (kg ó litros)Anis2-5MIL</v>
      </c>
      <c r="B2863" s="11" t="s">
        <v>50</v>
      </c>
      <c r="C2863" s="11" t="s">
        <v>105</v>
      </c>
      <c r="D2863" s="11" t="s">
        <v>152</v>
      </c>
      <c r="E2863" s="12">
        <v>4.8581424199342296</v>
      </c>
      <c r="F2863" s="12">
        <v>3.5528335738713102</v>
      </c>
      <c r="G2863" s="12">
        <v>5.8538273798506397</v>
      </c>
      <c r="H2863" s="12">
        <v>16.768266525601</v>
      </c>
      <c r="I2863" s="12">
        <v>15.1576112245457</v>
      </c>
      <c r="J2863" s="12">
        <v>5.4407807286552998</v>
      </c>
      <c r="K2863" s="12">
        <v>10.1978637967316</v>
      </c>
      <c r="L2863" s="12">
        <v>15.0224123473043</v>
      </c>
      <c r="M2863" s="12">
        <v>0.409424679577293</v>
      </c>
      <c r="N2863" s="12"/>
      <c r="O2863" s="12"/>
    </row>
    <row r="2864" spans="1:15" x14ac:dyDescent="0.3">
      <c r="A2864" s="11" t="str">
        <f t="shared" si="45"/>
        <v>DISTRIBUCION VOLUMEN X CRITERIO (kg ó litros)Anis5-10MIL</v>
      </c>
      <c r="B2864" s="11" t="s">
        <v>50</v>
      </c>
      <c r="C2864" s="11" t="s">
        <v>105</v>
      </c>
      <c r="D2864" s="11" t="s">
        <v>153</v>
      </c>
      <c r="E2864" s="12">
        <v>5.9536104848514597</v>
      </c>
      <c r="F2864" s="12">
        <v>5.0121116171562399</v>
      </c>
      <c r="G2864" s="12">
        <v>9.9973626083027405</v>
      </c>
      <c r="H2864" s="12">
        <v>11.0864110064523</v>
      </c>
      <c r="I2864" s="12">
        <v>17.744835551983101</v>
      </c>
      <c r="J2864" s="12">
        <v>5.5302824499357097</v>
      </c>
      <c r="K2864" s="12">
        <v>1.44840165498036</v>
      </c>
      <c r="L2864" s="12">
        <v>0.50035289722202303</v>
      </c>
      <c r="M2864" s="12">
        <v>1.2454530907048</v>
      </c>
      <c r="N2864" s="12"/>
      <c r="O2864" s="12"/>
    </row>
    <row r="2865" spans="1:15" x14ac:dyDescent="0.3">
      <c r="A2865" s="11" t="str">
        <f t="shared" si="45"/>
        <v>DISTRIBUCION VOLUMEN X CRITERIO (kg ó litros)Anis10-30MIL</v>
      </c>
      <c r="B2865" s="11" t="s">
        <v>50</v>
      </c>
      <c r="C2865" s="11" t="s">
        <v>105</v>
      </c>
      <c r="D2865" s="11" t="s">
        <v>154</v>
      </c>
      <c r="E2865" s="12">
        <v>0.41098609098341599</v>
      </c>
      <c r="F2865" s="12">
        <v>6.9930297698996498</v>
      </c>
      <c r="G2865" s="12">
        <v>20.929602960997499</v>
      </c>
      <c r="H2865" s="12">
        <v>10.564564535574901</v>
      </c>
      <c r="I2865" s="12">
        <v>24.999058978678601</v>
      </c>
      <c r="J2865" s="12">
        <v>30.068535683039901</v>
      </c>
      <c r="K2865" s="12">
        <v>49.840207844635202</v>
      </c>
      <c r="L2865" s="12">
        <v>57.331344113610299</v>
      </c>
      <c r="M2865" s="12">
        <v>92.122086472351896</v>
      </c>
      <c r="N2865" s="12"/>
      <c r="O2865" s="12"/>
    </row>
    <row r="2866" spans="1:15" x14ac:dyDescent="0.3">
      <c r="A2866" s="11" t="str">
        <f t="shared" si="45"/>
        <v>DISTRIBUCION VOLUMEN X CRITERIO (kg ó litros)Anis30-100MIL</v>
      </c>
      <c r="B2866" s="11" t="s">
        <v>50</v>
      </c>
      <c r="C2866" s="11" t="s">
        <v>105</v>
      </c>
      <c r="D2866" s="11" t="s">
        <v>155</v>
      </c>
      <c r="E2866" s="12">
        <v>31.2109549048694</v>
      </c>
      <c r="F2866" s="12">
        <v>50.0777971617321</v>
      </c>
      <c r="G2866" s="12">
        <v>42.184605682490002</v>
      </c>
      <c r="H2866" s="12">
        <v>58.199874279950301</v>
      </c>
      <c r="I2866" s="12">
        <v>10.0570482624438</v>
      </c>
      <c r="J2866" s="12">
        <v>43.083550745952003</v>
      </c>
      <c r="K2866" s="12">
        <v>30.6488979721764</v>
      </c>
      <c r="L2866" s="12">
        <v>3.7020149736094901</v>
      </c>
      <c r="M2866" s="12">
        <v>3.29007508467893</v>
      </c>
      <c r="N2866" s="12"/>
      <c r="O2866" s="12"/>
    </row>
    <row r="2867" spans="1:15" x14ac:dyDescent="0.3">
      <c r="A2867" s="11" t="str">
        <f t="shared" si="45"/>
        <v>DISTRIBUCION VOLUMEN X CRITERIO (kg ó litros)Anis100-200MIL</v>
      </c>
      <c r="B2867" s="11" t="s">
        <v>50</v>
      </c>
      <c r="C2867" s="11" t="s">
        <v>105</v>
      </c>
      <c r="D2867" s="11" t="s">
        <v>156</v>
      </c>
      <c r="E2867" s="12" t="s">
        <v>134</v>
      </c>
      <c r="F2867" s="12">
        <v>0.93195313283620895</v>
      </c>
      <c r="G2867" s="12">
        <v>1.76405053510303</v>
      </c>
      <c r="H2867" s="12" t="s">
        <v>134</v>
      </c>
      <c r="I2867" s="12">
        <v>0.63622167925748696</v>
      </c>
      <c r="J2867" s="12">
        <v>1.60941773054687</v>
      </c>
      <c r="K2867" s="12" t="s">
        <v>134</v>
      </c>
      <c r="L2867" s="12" t="s">
        <v>134</v>
      </c>
      <c r="M2867" s="12">
        <v>6.1673066251938399E-2</v>
      </c>
      <c r="N2867" s="12"/>
      <c r="O2867" s="12"/>
    </row>
    <row r="2868" spans="1:15" x14ac:dyDescent="0.3">
      <c r="A2868" s="11" t="str">
        <f t="shared" si="45"/>
        <v>DISTRIBUCION VOLUMEN X CRITERIO (kg ó litros)Anis200-500MIL</v>
      </c>
      <c r="B2868" s="11" t="s">
        <v>50</v>
      </c>
      <c r="C2868" s="11" t="s">
        <v>105</v>
      </c>
      <c r="D2868" s="11" t="s">
        <v>157</v>
      </c>
      <c r="E2868" s="12">
        <v>29.4495823921972</v>
      </c>
      <c r="F2868" s="12">
        <v>8.8243259411223995</v>
      </c>
      <c r="G2868" s="12">
        <v>6.4742529386054404</v>
      </c>
      <c r="H2868" s="12">
        <v>0.68956266724018001</v>
      </c>
      <c r="I2868" s="12" t="s">
        <v>134</v>
      </c>
      <c r="J2868" s="12">
        <v>7.3096677194163204</v>
      </c>
      <c r="K2868" s="12">
        <v>2.1861948296231599</v>
      </c>
      <c r="L2868" s="12">
        <v>1.1094134466546</v>
      </c>
      <c r="M2868" s="12" t="s">
        <v>134</v>
      </c>
      <c r="N2868" s="12"/>
      <c r="O2868" s="12"/>
    </row>
    <row r="2869" spans="1:15" x14ac:dyDescent="0.3">
      <c r="A2869" s="11" t="str">
        <f t="shared" si="45"/>
        <v>DISTRIBUCION VOLUMEN X CRITERIO (kg ó litros)Anis&gt;500MIL</v>
      </c>
      <c r="B2869" s="11" t="s">
        <v>50</v>
      </c>
      <c r="C2869" s="11" t="s">
        <v>105</v>
      </c>
      <c r="D2869" s="11" t="s">
        <v>158</v>
      </c>
      <c r="E2869" s="12">
        <v>16.988936582271901</v>
      </c>
      <c r="F2869" s="12">
        <v>6.6444619518871102</v>
      </c>
      <c r="G2869" s="12">
        <v>10.2136559648629</v>
      </c>
      <c r="H2869" s="12">
        <v>0.72613963389651603</v>
      </c>
      <c r="I2869" s="12">
        <v>29.337386703805301</v>
      </c>
      <c r="J2869" s="12">
        <v>5.3823722687724098</v>
      </c>
      <c r="K2869" s="12">
        <v>4.3150581322664801</v>
      </c>
      <c r="L2869" s="12">
        <v>22.334429569664</v>
      </c>
      <c r="M2869" s="12">
        <v>2.81635647881471</v>
      </c>
      <c r="N2869" s="12"/>
      <c r="O2869" s="12"/>
    </row>
    <row r="2870" spans="1:15" x14ac:dyDescent="0.3">
      <c r="A2870" s="11" t="str">
        <f t="shared" si="45"/>
        <v>DISTRIBUCION VOLUMEN X CRITERIO (kg ó litros)AnisDE 15 A 19 AÑOS</v>
      </c>
      <c r="B2870" s="11" t="s">
        <v>50</v>
      </c>
      <c r="C2870" s="11" t="s">
        <v>105</v>
      </c>
      <c r="D2870" s="11" t="s">
        <v>159</v>
      </c>
      <c r="E2870" s="12" t="s">
        <v>134</v>
      </c>
      <c r="F2870" s="12" t="s">
        <v>134</v>
      </c>
      <c r="G2870" s="12" t="s">
        <v>134</v>
      </c>
      <c r="H2870" s="12" t="s">
        <v>134</v>
      </c>
      <c r="I2870" s="12">
        <v>7.7789914711537902</v>
      </c>
      <c r="J2870" s="12" t="s">
        <v>134</v>
      </c>
      <c r="K2870" s="12" t="s">
        <v>134</v>
      </c>
      <c r="L2870" s="12" t="s">
        <v>134</v>
      </c>
      <c r="M2870" s="12" t="s">
        <v>134</v>
      </c>
      <c r="N2870" s="12"/>
      <c r="O2870" s="12"/>
    </row>
    <row r="2871" spans="1:15" x14ac:dyDescent="0.3">
      <c r="A2871" s="11" t="str">
        <f t="shared" si="45"/>
        <v>DISTRIBUCION VOLUMEN X CRITERIO (kg ó litros)AnisDE 20 A 24 AÑOS</v>
      </c>
      <c r="B2871" s="11" t="s">
        <v>50</v>
      </c>
      <c r="C2871" s="11" t="s">
        <v>105</v>
      </c>
      <c r="D2871" s="11" t="s">
        <v>160</v>
      </c>
      <c r="E2871" s="12" t="s">
        <v>134</v>
      </c>
      <c r="F2871" s="12">
        <v>0.57658813513422502</v>
      </c>
      <c r="G2871" s="12">
        <v>6.57239201701341</v>
      </c>
      <c r="H2871" s="12">
        <v>17.878131017052102</v>
      </c>
      <c r="I2871" s="12" t="s">
        <v>134</v>
      </c>
      <c r="J2871" s="12">
        <v>14.889224018187001</v>
      </c>
      <c r="K2871" s="12" t="s">
        <v>134</v>
      </c>
      <c r="L2871" s="12">
        <v>14.4806760158076</v>
      </c>
      <c r="M2871" s="12">
        <v>91.362461146527906</v>
      </c>
      <c r="N2871" s="12"/>
      <c r="O2871" s="12"/>
    </row>
    <row r="2872" spans="1:15" x14ac:dyDescent="0.3">
      <c r="A2872" s="11" t="str">
        <f t="shared" si="45"/>
        <v>DISTRIBUCION VOLUMEN X CRITERIO (kg ó litros)AnisDE 25 A 34 AÑOS</v>
      </c>
      <c r="B2872" s="11" t="s">
        <v>50</v>
      </c>
      <c r="C2872" s="11" t="s">
        <v>105</v>
      </c>
      <c r="D2872" s="11" t="s">
        <v>161</v>
      </c>
      <c r="E2872" s="12">
        <v>28.700523617680901</v>
      </c>
      <c r="F2872" s="12">
        <v>1.54228241016538</v>
      </c>
      <c r="G2872" s="12">
        <v>7.76054014957018</v>
      </c>
      <c r="H2872" s="12">
        <v>15.4523865915592</v>
      </c>
      <c r="I2872" s="12">
        <v>38.947523769153399</v>
      </c>
      <c r="J2872" s="12">
        <v>30.634868909954701</v>
      </c>
      <c r="K2872" s="12">
        <v>7.18659664994337</v>
      </c>
      <c r="L2872" s="12">
        <v>16.529514397757399</v>
      </c>
      <c r="M2872" s="12">
        <v>1.6656421302553699</v>
      </c>
      <c r="N2872" s="12"/>
      <c r="O2872" s="12"/>
    </row>
    <row r="2873" spans="1:15" x14ac:dyDescent="0.3">
      <c r="A2873" s="11" t="str">
        <f t="shared" ref="A2873:A2936" si="46">B2873&amp;C2873&amp;D2873</f>
        <v>DISTRIBUCION VOLUMEN X CRITERIO (kg ó litros)AnisDE 35 A 49 AÑOS</v>
      </c>
      <c r="B2873" s="11" t="s">
        <v>50</v>
      </c>
      <c r="C2873" s="11" t="s">
        <v>105</v>
      </c>
      <c r="D2873" s="11" t="s">
        <v>162</v>
      </c>
      <c r="E2873" s="12">
        <v>0.18871283969552599</v>
      </c>
      <c r="F2873" s="12">
        <v>15.824619852137699</v>
      </c>
      <c r="G2873" s="12">
        <v>1.8095611534656</v>
      </c>
      <c r="H2873" s="12">
        <v>37.0464223375036</v>
      </c>
      <c r="I2873" s="12">
        <v>1.65710304753882</v>
      </c>
      <c r="J2873" s="12">
        <v>21.556637006384101</v>
      </c>
      <c r="K2873" s="12">
        <v>14.387829823053799</v>
      </c>
      <c r="L2873" s="12">
        <v>24.605895383717399</v>
      </c>
      <c r="M2873" s="12">
        <v>2.3080232511346401</v>
      </c>
      <c r="N2873" s="12"/>
      <c r="O2873" s="12"/>
    </row>
    <row r="2874" spans="1:15" x14ac:dyDescent="0.3">
      <c r="A2874" s="11" t="str">
        <f t="shared" si="46"/>
        <v>DISTRIBUCION VOLUMEN X CRITERIO (kg ó litros)AnisDE 50 A 59 AÑOS</v>
      </c>
      <c r="B2874" s="11" t="s">
        <v>50</v>
      </c>
      <c r="C2874" s="11" t="s">
        <v>105</v>
      </c>
      <c r="D2874" s="11" t="s">
        <v>163</v>
      </c>
      <c r="E2874" s="12">
        <v>26.177017218312699</v>
      </c>
      <c r="F2874" s="12">
        <v>36.428646544215198</v>
      </c>
      <c r="G2874" s="12">
        <v>40.790964957300403</v>
      </c>
      <c r="H2874" s="12">
        <v>7.7622570003119602</v>
      </c>
      <c r="I2874" s="12">
        <v>32.619797622737302</v>
      </c>
      <c r="J2874" s="12">
        <v>20.635620552766799</v>
      </c>
      <c r="K2874" s="12">
        <v>40.466907838006101</v>
      </c>
      <c r="L2874" s="12">
        <v>14.6137315802471</v>
      </c>
      <c r="M2874" s="12">
        <v>3.5612910615784101</v>
      </c>
      <c r="N2874" s="12"/>
      <c r="O2874" s="12"/>
    </row>
    <row r="2875" spans="1:15" x14ac:dyDescent="0.3">
      <c r="A2875" s="11" t="str">
        <f t="shared" si="46"/>
        <v>DISTRIBUCION VOLUMEN X CRITERIO (kg ó litros)AnisDE 60 A 75 AÑOS</v>
      </c>
      <c r="B2875" s="11" t="s">
        <v>50</v>
      </c>
      <c r="C2875" s="11" t="s">
        <v>105</v>
      </c>
      <c r="D2875" s="11" t="s">
        <v>164</v>
      </c>
      <c r="E2875" s="12">
        <v>44.933738037909897</v>
      </c>
      <c r="F2875" s="12">
        <v>45.627864869962501</v>
      </c>
      <c r="G2875" s="12">
        <v>43.066543077389397</v>
      </c>
      <c r="H2875" s="12">
        <v>21.860804507058798</v>
      </c>
      <c r="I2875" s="12">
        <v>18.996583260884599</v>
      </c>
      <c r="J2875" s="12">
        <v>12.2836408244201</v>
      </c>
      <c r="K2875" s="12">
        <v>37.958669167019501</v>
      </c>
      <c r="L2875" s="12">
        <v>29.770165474845701</v>
      </c>
      <c r="M2875" s="12">
        <v>1.1025661402761999</v>
      </c>
      <c r="N2875" s="12"/>
      <c r="O2875" s="12"/>
    </row>
    <row r="2876" spans="1:15" x14ac:dyDescent="0.3">
      <c r="A2876" s="11" t="str">
        <f t="shared" si="46"/>
        <v>DISTRIBUCION VOLUMEN X CRITERIO (kg ó litros)AnisNIVEL ALTO</v>
      </c>
      <c r="B2876" s="11" t="s">
        <v>50</v>
      </c>
      <c r="C2876" s="11" t="s">
        <v>105</v>
      </c>
      <c r="D2876" s="11" t="s">
        <v>165</v>
      </c>
      <c r="E2876" s="12">
        <v>16.930550356922101</v>
      </c>
      <c r="F2876" s="12">
        <v>28.098241390565601</v>
      </c>
      <c r="G2876" s="12">
        <v>12.7582414782832</v>
      </c>
      <c r="H2876" s="12">
        <v>17.0910935639324</v>
      </c>
      <c r="I2876" s="12">
        <v>10.4462613092248</v>
      </c>
      <c r="J2876" s="12">
        <v>17.610517116763202</v>
      </c>
      <c r="K2876" s="12">
        <v>4.5421131581904204</v>
      </c>
      <c r="L2876" s="12">
        <v>27.460076065255301</v>
      </c>
      <c r="M2876" s="12">
        <v>92.379738349070294</v>
      </c>
      <c r="N2876" s="12"/>
      <c r="O2876" s="12"/>
    </row>
    <row r="2877" spans="1:15" x14ac:dyDescent="0.3">
      <c r="A2877" s="11" t="str">
        <f t="shared" si="46"/>
        <v>DISTRIBUCION VOLUMEN X CRITERIO (kg ó litros)AnisNIVEL MEDIO ALTO</v>
      </c>
      <c r="B2877" s="11" t="s">
        <v>50</v>
      </c>
      <c r="C2877" s="11" t="s">
        <v>105</v>
      </c>
      <c r="D2877" s="11" t="s">
        <v>166</v>
      </c>
      <c r="E2877" s="12">
        <v>26.280107602329402</v>
      </c>
      <c r="F2877" s="12">
        <v>7.2345727346769797</v>
      </c>
      <c r="G2877" s="12">
        <v>3.79729872593995</v>
      </c>
      <c r="H2877" s="12">
        <v>1.96976296014823</v>
      </c>
      <c r="I2877" s="12">
        <v>4.6551904129397901</v>
      </c>
      <c r="J2877" s="12">
        <v>7.0393477771896196</v>
      </c>
      <c r="K2877" s="12">
        <v>13.0593150784904</v>
      </c>
      <c r="L2877" s="12">
        <v>0.50035289722202303</v>
      </c>
      <c r="M2877" s="12">
        <v>6.1743475239067099E-2</v>
      </c>
      <c r="N2877" s="12"/>
      <c r="O2877" s="12"/>
    </row>
    <row r="2878" spans="1:15" x14ac:dyDescent="0.3">
      <c r="A2878" s="11" t="str">
        <f t="shared" si="46"/>
        <v>DISTRIBUCION VOLUMEN X CRITERIO (kg ó litros)AnisNIVEL MEDIO</v>
      </c>
      <c r="B2878" s="11" t="s">
        <v>50</v>
      </c>
      <c r="C2878" s="11" t="s">
        <v>105</v>
      </c>
      <c r="D2878" s="11" t="s">
        <v>167</v>
      </c>
      <c r="E2878" s="12">
        <v>53.619854577561497</v>
      </c>
      <c r="F2878" s="12">
        <v>29.552763473779599</v>
      </c>
      <c r="G2878" s="12">
        <v>17.784736430493499</v>
      </c>
      <c r="H2878" s="12">
        <v>6.0323214351885399</v>
      </c>
      <c r="I2878" s="12">
        <v>7.0003494493670901</v>
      </c>
      <c r="J2878" s="12">
        <v>28.2659779741461</v>
      </c>
      <c r="K2878" s="12">
        <v>33.671491066075603</v>
      </c>
      <c r="L2878" s="12">
        <v>29.585508420952898</v>
      </c>
      <c r="M2878" s="12">
        <v>3.4465180846224301</v>
      </c>
      <c r="N2878" s="12"/>
      <c r="O2878" s="12"/>
    </row>
    <row r="2879" spans="1:15" x14ac:dyDescent="0.3">
      <c r="A2879" s="11" t="str">
        <f t="shared" si="46"/>
        <v>DISTRIBUCION VOLUMEN X CRITERIO (kg ó litros)AnisNIVEL MEDIO BAJO</v>
      </c>
      <c r="B2879" s="11" t="s">
        <v>50</v>
      </c>
      <c r="C2879" s="11" t="s">
        <v>105</v>
      </c>
      <c r="D2879" s="11" t="s">
        <v>168</v>
      </c>
      <c r="E2879" s="12">
        <v>0.18871283969552599</v>
      </c>
      <c r="F2879" s="12">
        <v>12.158001853999799</v>
      </c>
      <c r="G2879" s="12">
        <v>0.75400838938548298</v>
      </c>
      <c r="H2879" s="12">
        <v>32.098734941797701</v>
      </c>
      <c r="I2879" s="12">
        <v>15.4295122131693</v>
      </c>
      <c r="J2879" s="12">
        <v>21.994405124371699</v>
      </c>
      <c r="K2879" s="12">
        <v>30.908887198499201</v>
      </c>
      <c r="L2879" s="12">
        <v>19.2799689192159</v>
      </c>
      <c r="M2879" s="12">
        <v>2.43840974639095</v>
      </c>
      <c r="N2879" s="12"/>
      <c r="O2879" s="12"/>
    </row>
    <row r="2880" spans="1:15" x14ac:dyDescent="0.3">
      <c r="A2880" s="11" t="str">
        <f t="shared" si="46"/>
        <v>DISTRIBUCION VOLUMEN X CRITERIO (kg ó litros)AnisNIVEL BAJO</v>
      </c>
      <c r="B2880" s="11" t="s">
        <v>50</v>
      </c>
      <c r="C2880" s="11" t="s">
        <v>105</v>
      </c>
      <c r="D2880" s="11" t="s">
        <v>169</v>
      </c>
      <c r="E2880" s="12">
        <v>2.9807622426335199</v>
      </c>
      <c r="F2880" s="12">
        <v>22.956426981740599</v>
      </c>
      <c r="G2880" s="12">
        <v>64.905715546314198</v>
      </c>
      <c r="H2880" s="12">
        <v>42.808091984259903</v>
      </c>
      <c r="I2880" s="12">
        <v>62.4686892666018</v>
      </c>
      <c r="J2880" s="12">
        <v>25.089757672575399</v>
      </c>
      <c r="K2880" s="12">
        <v>17.818200856100301</v>
      </c>
      <c r="L2880" s="12">
        <v>23.1740817654651</v>
      </c>
      <c r="M2880" s="12">
        <v>1.67357389429505</v>
      </c>
      <c r="N2880" s="12"/>
      <c r="O2880" s="12"/>
    </row>
    <row r="2881" spans="1:15" x14ac:dyDescent="0.3">
      <c r="A2881" s="11" t="str">
        <f t="shared" si="46"/>
        <v>DISTRIBUCION VOLUMEN X CRITERIO (kg ó litros)AnisHOMBRE</v>
      </c>
      <c r="B2881" s="11" t="s">
        <v>50</v>
      </c>
      <c r="C2881" s="11" t="s">
        <v>105</v>
      </c>
      <c r="D2881" s="11" t="s">
        <v>170</v>
      </c>
      <c r="E2881" s="12">
        <v>52.775894381727497</v>
      </c>
      <c r="F2881" s="12">
        <v>22.0923999789829</v>
      </c>
      <c r="G2881" s="12">
        <v>25.886963868888799</v>
      </c>
      <c r="H2881" s="12">
        <v>63.734163456138901</v>
      </c>
      <c r="I2881" s="12">
        <v>53.7993453831225</v>
      </c>
      <c r="J2881" s="12">
        <v>50.448136564732998</v>
      </c>
      <c r="K2881" s="12">
        <v>57.623965155495597</v>
      </c>
      <c r="L2881" s="12">
        <v>49.209468693264597</v>
      </c>
      <c r="M2881" s="12">
        <v>5.2282791168443996</v>
      </c>
      <c r="N2881" s="12"/>
      <c r="O2881" s="12"/>
    </row>
    <row r="2882" spans="1:15" x14ac:dyDescent="0.3">
      <c r="A2882" s="11" t="str">
        <f t="shared" si="46"/>
        <v>DISTRIBUCION VOLUMEN X CRITERIO (kg ó litros)AnisMUJER</v>
      </c>
      <c r="B2882" s="11" t="s">
        <v>50</v>
      </c>
      <c r="C2882" s="11" t="s">
        <v>105</v>
      </c>
      <c r="D2882" s="11" t="s">
        <v>171</v>
      </c>
      <c r="E2882" s="12">
        <v>47.2241080554493</v>
      </c>
      <c r="F2882" s="12">
        <v>77.907602373763893</v>
      </c>
      <c r="G2882" s="12">
        <v>74.113036131111201</v>
      </c>
      <c r="H2882" s="12">
        <v>36.265836543861099</v>
      </c>
      <c r="I2882" s="12">
        <v>46.200664622996499</v>
      </c>
      <c r="J2882" s="12">
        <v>49.551851568337902</v>
      </c>
      <c r="K2882" s="12">
        <v>42.376031500251699</v>
      </c>
      <c r="L2882" s="12">
        <v>50.790515588079401</v>
      </c>
      <c r="M2882" s="12">
        <v>94.7716946143385</v>
      </c>
      <c r="N2882" s="12"/>
      <c r="O2882" s="12"/>
    </row>
    <row r="2883" spans="1:15" x14ac:dyDescent="0.3">
      <c r="A2883" s="11" t="str">
        <f t="shared" si="46"/>
        <v>DISTRIBUCION VOLUMEN X CRITERIO (kg ó litros)Otras EspirituosasT.ESPAÑA</v>
      </c>
      <c r="B2883" s="11" t="s">
        <v>50</v>
      </c>
      <c r="C2883" s="11" t="s">
        <v>106</v>
      </c>
      <c r="D2883" s="11" t="s">
        <v>142</v>
      </c>
      <c r="E2883" s="12">
        <v>100</v>
      </c>
      <c r="F2883" s="12">
        <v>100</v>
      </c>
      <c r="G2883" s="12">
        <v>100</v>
      </c>
      <c r="H2883" s="12">
        <v>100</v>
      </c>
      <c r="I2883" s="12">
        <v>100</v>
      </c>
      <c r="J2883" s="12">
        <v>100</v>
      </c>
      <c r="K2883" s="12">
        <v>100</v>
      </c>
      <c r="L2883" s="12">
        <v>100</v>
      </c>
      <c r="M2883" s="12">
        <v>100</v>
      </c>
      <c r="N2883" s="12"/>
      <c r="O2883" s="12"/>
    </row>
    <row r="2884" spans="1:15" x14ac:dyDescent="0.3">
      <c r="A2884" s="11" t="str">
        <f t="shared" si="46"/>
        <v>DISTRIBUCION VOLUMEN X CRITERIO (kg ó litros)Otras EspirituosasBCN AM</v>
      </c>
      <c r="B2884" s="11" t="s">
        <v>50</v>
      </c>
      <c r="C2884" s="11" t="s">
        <v>106</v>
      </c>
      <c r="D2884" s="11" t="s">
        <v>143</v>
      </c>
      <c r="E2884" s="12">
        <v>10.1578663311297</v>
      </c>
      <c r="F2884" s="12">
        <v>6.7280070039660096</v>
      </c>
      <c r="G2884" s="12">
        <v>6.5182727864408498</v>
      </c>
      <c r="H2884" s="12">
        <v>13.7689083579042</v>
      </c>
      <c r="I2884" s="12">
        <v>8.2017393978425996</v>
      </c>
      <c r="J2884" s="12">
        <v>9.6633113356538605</v>
      </c>
      <c r="K2884" s="12">
        <v>8.4234610247621902</v>
      </c>
      <c r="L2884" s="12">
        <v>10.551168439702501</v>
      </c>
      <c r="M2884" s="12">
        <v>11.584887765427199</v>
      </c>
      <c r="N2884" s="12"/>
      <c r="O2884" s="12"/>
    </row>
    <row r="2885" spans="1:15" x14ac:dyDescent="0.3">
      <c r="A2885" s="11" t="str">
        <f t="shared" si="46"/>
        <v>DISTRIBUCION VOLUMEN X CRITERIO (kg ó litros)Otras EspirituosasREST.CAT ARAGON</v>
      </c>
      <c r="B2885" s="11" t="s">
        <v>50</v>
      </c>
      <c r="C2885" s="11" t="s">
        <v>106</v>
      </c>
      <c r="D2885" s="11" t="s">
        <v>144</v>
      </c>
      <c r="E2885" s="12">
        <v>19.5373950607311</v>
      </c>
      <c r="F2885" s="12">
        <v>15.0719881760704</v>
      </c>
      <c r="G2885" s="12">
        <v>21.757449363584101</v>
      </c>
      <c r="H2885" s="12">
        <v>21.998227745326599</v>
      </c>
      <c r="I2885" s="12">
        <v>18.144642871747799</v>
      </c>
      <c r="J2885" s="12">
        <v>16.6486159860352</v>
      </c>
      <c r="K2885" s="12">
        <v>26.902392304641001</v>
      </c>
      <c r="L2885" s="12">
        <v>21.161804054497999</v>
      </c>
      <c r="M2885" s="12">
        <v>19.898445172678102</v>
      </c>
      <c r="N2885" s="12"/>
      <c r="O2885" s="12"/>
    </row>
    <row r="2886" spans="1:15" x14ac:dyDescent="0.3">
      <c r="A2886" s="11" t="str">
        <f t="shared" si="46"/>
        <v>DISTRIBUCION VOLUMEN X CRITERIO (kg ó litros)Otras EspirituosasLEVANTE</v>
      </c>
      <c r="B2886" s="11" t="s">
        <v>50</v>
      </c>
      <c r="C2886" s="11" t="s">
        <v>106</v>
      </c>
      <c r="D2886" s="11" t="s">
        <v>145</v>
      </c>
      <c r="E2886" s="12">
        <v>17.4504959496191</v>
      </c>
      <c r="F2886" s="12">
        <v>22.9722227021667</v>
      </c>
      <c r="G2886" s="12">
        <v>25.144009145262299</v>
      </c>
      <c r="H2886" s="12">
        <v>15.248575711088501</v>
      </c>
      <c r="I2886" s="12">
        <v>14.8071091860095</v>
      </c>
      <c r="J2886" s="12">
        <v>20.886781374977399</v>
      </c>
      <c r="K2886" s="12">
        <v>10.0760675453846</v>
      </c>
      <c r="L2886" s="12">
        <v>12.5379674851907</v>
      </c>
      <c r="M2886" s="12">
        <v>13.1467161271711</v>
      </c>
      <c r="N2886" s="12"/>
      <c r="O2886" s="12"/>
    </row>
    <row r="2887" spans="1:15" x14ac:dyDescent="0.3">
      <c r="A2887" s="11" t="str">
        <f t="shared" si="46"/>
        <v>DISTRIBUCION VOLUMEN X CRITERIO (kg ó litros)Otras EspirituosasANDALUCIA</v>
      </c>
      <c r="B2887" s="11" t="s">
        <v>50</v>
      </c>
      <c r="C2887" s="11" t="s">
        <v>106</v>
      </c>
      <c r="D2887" s="11" t="s">
        <v>146</v>
      </c>
      <c r="E2887" s="12">
        <v>15.8150217750329</v>
      </c>
      <c r="F2887" s="12">
        <v>14.739735575848799</v>
      </c>
      <c r="G2887" s="12">
        <v>10.452204303089699</v>
      </c>
      <c r="H2887" s="12">
        <v>14.3772191808961</v>
      </c>
      <c r="I2887" s="12">
        <v>19.423295158283199</v>
      </c>
      <c r="J2887" s="12">
        <v>11.9753812761305</v>
      </c>
      <c r="K2887" s="12">
        <v>11.2170711632545</v>
      </c>
      <c r="L2887" s="12">
        <v>13.1260783034794</v>
      </c>
      <c r="M2887" s="12">
        <v>15.5698949987578</v>
      </c>
      <c r="N2887" s="12"/>
      <c r="O2887" s="12"/>
    </row>
    <row r="2888" spans="1:15" x14ac:dyDescent="0.3">
      <c r="A2888" s="11" t="str">
        <f t="shared" si="46"/>
        <v>DISTRIBUCION VOLUMEN X CRITERIO (kg ó litros)Otras EspirituosasMDD AM</v>
      </c>
      <c r="B2888" s="11" t="s">
        <v>50</v>
      </c>
      <c r="C2888" s="11" t="s">
        <v>106</v>
      </c>
      <c r="D2888" s="11" t="s">
        <v>147</v>
      </c>
      <c r="E2888" s="12">
        <v>13.6634896012703</v>
      </c>
      <c r="F2888" s="12">
        <v>15.3759262440018</v>
      </c>
      <c r="G2888" s="12">
        <v>12.316127703773899</v>
      </c>
      <c r="H2888" s="12">
        <v>11.8273984579955</v>
      </c>
      <c r="I2888" s="12">
        <v>11.300183910783501</v>
      </c>
      <c r="J2888" s="12">
        <v>9.8454570328115096</v>
      </c>
      <c r="K2888" s="12">
        <v>12.9700122587934</v>
      </c>
      <c r="L2888" s="12">
        <v>21.1603681129092</v>
      </c>
      <c r="M2888" s="12">
        <v>11.5933366094552</v>
      </c>
      <c r="N2888" s="12"/>
      <c r="O2888" s="12"/>
    </row>
    <row r="2889" spans="1:15" x14ac:dyDescent="0.3">
      <c r="A2889" s="11" t="str">
        <f t="shared" si="46"/>
        <v>DISTRIBUCION VOLUMEN X CRITERIO (kg ó litros)Otras EspirituosasRTO CENTRO</v>
      </c>
      <c r="B2889" s="11" t="s">
        <v>50</v>
      </c>
      <c r="C2889" s="11" t="s">
        <v>106</v>
      </c>
      <c r="D2889" s="11" t="s">
        <v>148</v>
      </c>
      <c r="E2889" s="12">
        <v>6.5574154752753602</v>
      </c>
      <c r="F2889" s="12">
        <v>7.6031118518610299</v>
      </c>
      <c r="G2889" s="12">
        <v>7.8556578733378704</v>
      </c>
      <c r="H2889" s="12">
        <v>4.8743483793911704</v>
      </c>
      <c r="I2889" s="12">
        <v>7.9540581141257203</v>
      </c>
      <c r="J2889" s="12">
        <v>8.4275701341382998</v>
      </c>
      <c r="K2889" s="12">
        <v>7.0544522516456398</v>
      </c>
      <c r="L2889" s="12">
        <v>5.7866637839034096</v>
      </c>
      <c r="M2889" s="12">
        <v>7.1413406446436403</v>
      </c>
      <c r="N2889" s="12"/>
      <c r="O2889" s="12"/>
    </row>
    <row r="2890" spans="1:15" x14ac:dyDescent="0.3">
      <c r="A2890" s="11" t="str">
        <f t="shared" si="46"/>
        <v>DISTRIBUCION VOLUMEN X CRITERIO (kg ó litros)Otras EspirituosasNORTE-CENTRO</v>
      </c>
      <c r="B2890" s="11" t="s">
        <v>50</v>
      </c>
      <c r="C2890" s="11" t="s">
        <v>106</v>
      </c>
      <c r="D2890" s="11" t="s">
        <v>149</v>
      </c>
      <c r="E2890" s="12">
        <v>7.6119041402822001</v>
      </c>
      <c r="F2890" s="12">
        <v>10.7662039093406</v>
      </c>
      <c r="G2890" s="12">
        <v>7.8635042941539597</v>
      </c>
      <c r="H2890" s="12">
        <v>12.2126470216222</v>
      </c>
      <c r="I2890" s="12">
        <v>12.1025218671281</v>
      </c>
      <c r="J2890" s="12">
        <v>14.4719030813062</v>
      </c>
      <c r="K2890" s="12">
        <v>10.9801995711508</v>
      </c>
      <c r="L2890" s="12">
        <v>9.7373390674307707</v>
      </c>
      <c r="M2890" s="12">
        <v>8.9096684428736594</v>
      </c>
      <c r="N2890" s="12"/>
      <c r="O2890" s="12"/>
    </row>
    <row r="2891" spans="1:15" x14ac:dyDescent="0.3">
      <c r="A2891" s="11" t="str">
        <f t="shared" si="46"/>
        <v>DISTRIBUCION VOLUMEN X CRITERIO (kg ó litros)Otras EspirituosasNOROESTE</v>
      </c>
      <c r="B2891" s="11" t="s">
        <v>50</v>
      </c>
      <c r="C2891" s="11" t="s">
        <v>106</v>
      </c>
      <c r="D2891" s="11" t="s">
        <v>150</v>
      </c>
      <c r="E2891" s="12">
        <v>9.20643314793125</v>
      </c>
      <c r="F2891" s="12">
        <v>6.7427899495718098</v>
      </c>
      <c r="G2891" s="12">
        <v>8.0927694223329407</v>
      </c>
      <c r="H2891" s="12">
        <v>5.6926712482345296</v>
      </c>
      <c r="I2891" s="12">
        <v>8.0664209406427396</v>
      </c>
      <c r="J2891" s="12">
        <v>8.0809947413146901</v>
      </c>
      <c r="K2891" s="12">
        <v>12.376340270841901</v>
      </c>
      <c r="L2891" s="12">
        <v>5.9386224013910498</v>
      </c>
      <c r="M2891" s="12">
        <v>12.1557090799578</v>
      </c>
      <c r="N2891" s="12"/>
      <c r="O2891" s="12"/>
    </row>
    <row r="2892" spans="1:15" x14ac:dyDescent="0.3">
      <c r="A2892" s="11" t="str">
        <f t="shared" si="46"/>
        <v>DISTRIBUCION VOLUMEN X CRITERIO (kg ó litros)Otras Espirituosas&lt;2MIL</v>
      </c>
      <c r="B2892" s="11" t="s">
        <v>50</v>
      </c>
      <c r="C2892" s="11" t="s">
        <v>106</v>
      </c>
      <c r="D2892" s="11" t="s">
        <v>151</v>
      </c>
      <c r="E2892" s="12">
        <v>11.0962649965994</v>
      </c>
      <c r="F2892" s="12">
        <v>9.6440347101287607</v>
      </c>
      <c r="G2892" s="12">
        <v>16.272603625462501</v>
      </c>
      <c r="H2892" s="12">
        <v>14.6818986752362</v>
      </c>
      <c r="I2892" s="12">
        <v>10.761547310545801</v>
      </c>
      <c r="J2892" s="12">
        <v>11.645470583617</v>
      </c>
      <c r="K2892" s="12">
        <v>22.0596104280982</v>
      </c>
      <c r="L2892" s="12">
        <v>20.0094303197119</v>
      </c>
      <c r="M2892" s="12">
        <v>13.544697062325801</v>
      </c>
      <c r="N2892" s="12"/>
      <c r="O2892" s="12"/>
    </row>
    <row r="2893" spans="1:15" x14ac:dyDescent="0.3">
      <c r="A2893" s="11" t="str">
        <f t="shared" si="46"/>
        <v>DISTRIBUCION VOLUMEN X CRITERIO (kg ó litros)Otras Espirituosas2-5MIL</v>
      </c>
      <c r="B2893" s="11" t="s">
        <v>50</v>
      </c>
      <c r="C2893" s="11" t="s">
        <v>106</v>
      </c>
      <c r="D2893" s="11" t="s">
        <v>152</v>
      </c>
      <c r="E2893" s="12">
        <v>3.7579482282134502</v>
      </c>
      <c r="F2893" s="12">
        <v>2.7133299040924199</v>
      </c>
      <c r="G2893" s="12">
        <v>3.4726697148282901</v>
      </c>
      <c r="H2893" s="12">
        <v>2.6872995267839199</v>
      </c>
      <c r="I2893" s="12">
        <v>3.73051788005702</v>
      </c>
      <c r="J2893" s="12">
        <v>3.2840555048420002</v>
      </c>
      <c r="K2893" s="12">
        <v>3.5517201101496001</v>
      </c>
      <c r="L2893" s="12">
        <v>3.1349074771310699</v>
      </c>
      <c r="M2893" s="12">
        <v>3.59822883715074</v>
      </c>
      <c r="N2893" s="12"/>
      <c r="O2893" s="12"/>
    </row>
    <row r="2894" spans="1:15" x14ac:dyDescent="0.3">
      <c r="A2894" s="11" t="str">
        <f t="shared" si="46"/>
        <v>DISTRIBUCION VOLUMEN X CRITERIO (kg ó litros)Otras Espirituosas5-10MIL</v>
      </c>
      <c r="B2894" s="11" t="s">
        <v>50</v>
      </c>
      <c r="C2894" s="11" t="s">
        <v>106</v>
      </c>
      <c r="D2894" s="11" t="s">
        <v>153</v>
      </c>
      <c r="E2894" s="12">
        <v>5.5819525900452396</v>
      </c>
      <c r="F2894" s="12">
        <v>6.1468102584261599</v>
      </c>
      <c r="G2894" s="12">
        <v>6.78432378116708</v>
      </c>
      <c r="H2894" s="12">
        <v>6.0847733197028102</v>
      </c>
      <c r="I2894" s="12">
        <v>9.6672981364531303</v>
      </c>
      <c r="J2894" s="12">
        <v>6.9785343569857297</v>
      </c>
      <c r="K2894" s="12">
        <v>5.11474473949115</v>
      </c>
      <c r="L2894" s="12">
        <v>3.46039278545036</v>
      </c>
      <c r="M2894" s="12">
        <v>5.65370962873103</v>
      </c>
      <c r="N2894" s="12"/>
      <c r="O2894" s="12"/>
    </row>
    <row r="2895" spans="1:15" x14ac:dyDescent="0.3">
      <c r="A2895" s="11" t="str">
        <f t="shared" si="46"/>
        <v>DISTRIBUCION VOLUMEN X CRITERIO (kg ó litros)Otras Espirituosas10-30MIL</v>
      </c>
      <c r="B2895" s="11" t="s">
        <v>50</v>
      </c>
      <c r="C2895" s="11" t="s">
        <v>106</v>
      </c>
      <c r="D2895" s="11" t="s">
        <v>154</v>
      </c>
      <c r="E2895" s="12">
        <v>17.2218694875971</v>
      </c>
      <c r="F2895" s="12">
        <v>12.1355751218516</v>
      </c>
      <c r="G2895" s="12">
        <v>13.684479071077799</v>
      </c>
      <c r="H2895" s="12">
        <v>18.9574925478592</v>
      </c>
      <c r="I2895" s="12">
        <v>19.6966418708184</v>
      </c>
      <c r="J2895" s="12">
        <v>14.329160919124901</v>
      </c>
      <c r="K2895" s="12">
        <v>14.6548535090357</v>
      </c>
      <c r="L2895" s="12">
        <v>14.7573699159695</v>
      </c>
      <c r="M2895" s="12">
        <v>19.8458511807764</v>
      </c>
      <c r="N2895" s="12"/>
      <c r="O2895" s="12"/>
    </row>
    <row r="2896" spans="1:15" x14ac:dyDescent="0.3">
      <c r="A2896" s="11" t="str">
        <f t="shared" si="46"/>
        <v>DISTRIBUCION VOLUMEN X CRITERIO (kg ó litros)Otras Espirituosas30-100MIL</v>
      </c>
      <c r="B2896" s="11" t="s">
        <v>50</v>
      </c>
      <c r="C2896" s="11" t="s">
        <v>106</v>
      </c>
      <c r="D2896" s="11" t="s">
        <v>155</v>
      </c>
      <c r="E2896" s="12">
        <v>17.321027264342401</v>
      </c>
      <c r="F2896" s="12">
        <v>22.0524607593178</v>
      </c>
      <c r="G2896" s="12">
        <v>20.416697523623</v>
      </c>
      <c r="H2896" s="12">
        <v>18.303694969831898</v>
      </c>
      <c r="I2896" s="12">
        <v>17.710430730685001</v>
      </c>
      <c r="J2896" s="12">
        <v>20.3294422693711</v>
      </c>
      <c r="K2896" s="12">
        <v>16.852513603458998</v>
      </c>
      <c r="L2896" s="12">
        <v>19.925915019835699</v>
      </c>
      <c r="M2896" s="12">
        <v>15.4526904360669</v>
      </c>
      <c r="N2896" s="12"/>
      <c r="O2896" s="12"/>
    </row>
    <row r="2897" spans="1:15" x14ac:dyDescent="0.3">
      <c r="A2897" s="11" t="str">
        <f t="shared" si="46"/>
        <v>DISTRIBUCION VOLUMEN X CRITERIO (kg ó litros)Otras Espirituosas100-200MIL</v>
      </c>
      <c r="B2897" s="11" t="s">
        <v>50</v>
      </c>
      <c r="C2897" s="11" t="s">
        <v>106</v>
      </c>
      <c r="D2897" s="11" t="s">
        <v>156</v>
      </c>
      <c r="E2897" s="12">
        <v>8.6362563112785296</v>
      </c>
      <c r="F2897" s="12">
        <v>7.7804016543114196</v>
      </c>
      <c r="G2897" s="12">
        <v>8.3329829723912194</v>
      </c>
      <c r="H2897" s="12">
        <v>6.8321404991254298</v>
      </c>
      <c r="I2897" s="12">
        <v>10.9383855949345</v>
      </c>
      <c r="J2897" s="12">
        <v>12.437299743321301</v>
      </c>
      <c r="K2897" s="12">
        <v>7.8943441402536099</v>
      </c>
      <c r="L2897" s="12">
        <v>7.6843918109452796</v>
      </c>
      <c r="M2897" s="12">
        <v>9.7106508169042804</v>
      </c>
      <c r="N2897" s="12"/>
      <c r="O2897" s="12"/>
    </row>
    <row r="2898" spans="1:15" x14ac:dyDescent="0.3">
      <c r="A2898" s="11" t="str">
        <f t="shared" si="46"/>
        <v>DISTRIBUCION VOLUMEN X CRITERIO (kg ó litros)Otras Espirituosas200-500MIL</v>
      </c>
      <c r="B2898" s="11" t="s">
        <v>50</v>
      </c>
      <c r="C2898" s="11" t="s">
        <v>106</v>
      </c>
      <c r="D2898" s="11" t="s">
        <v>157</v>
      </c>
      <c r="E2898" s="12">
        <v>17.361291710352901</v>
      </c>
      <c r="F2898" s="12">
        <v>22.782306452265999</v>
      </c>
      <c r="G2898" s="12">
        <v>15.0631934930468</v>
      </c>
      <c r="H2898" s="12">
        <v>15.618271342928701</v>
      </c>
      <c r="I2898" s="12">
        <v>12.7995474450248</v>
      </c>
      <c r="J2898" s="12">
        <v>14.916944575006999</v>
      </c>
      <c r="K2898" s="12">
        <v>14.1964960223494</v>
      </c>
      <c r="L2898" s="12">
        <v>8.6060989190431592</v>
      </c>
      <c r="M2898" s="12">
        <v>17.438479609502799</v>
      </c>
      <c r="N2898" s="12"/>
      <c r="O2898" s="12"/>
    </row>
    <row r="2899" spans="1:15" x14ac:dyDescent="0.3">
      <c r="A2899" s="11" t="str">
        <f t="shared" si="46"/>
        <v>DISTRIBUCION VOLUMEN X CRITERIO (kg ó litros)Otras Espirituosas&gt;500MIL</v>
      </c>
      <c r="B2899" s="11" t="s">
        <v>50</v>
      </c>
      <c r="C2899" s="11" t="s">
        <v>106</v>
      </c>
      <c r="D2899" s="11" t="s">
        <v>158</v>
      </c>
      <c r="E2899" s="12">
        <v>19.0234152420988</v>
      </c>
      <c r="F2899" s="12">
        <v>16.745063205077301</v>
      </c>
      <c r="G2899" s="12">
        <v>15.9730490521998</v>
      </c>
      <c r="H2899" s="12">
        <v>16.834428754668</v>
      </c>
      <c r="I2899" s="12">
        <v>14.6955979568556</v>
      </c>
      <c r="J2899" s="12">
        <v>16.079101063640099</v>
      </c>
      <c r="K2899" s="12">
        <v>15.6757140368646</v>
      </c>
      <c r="L2899" s="12">
        <v>22.421501869989601</v>
      </c>
      <c r="M2899" s="12">
        <v>14.75569360583</v>
      </c>
      <c r="N2899" s="12"/>
      <c r="O2899" s="12"/>
    </row>
    <row r="2900" spans="1:15" x14ac:dyDescent="0.3">
      <c r="A2900" s="11" t="str">
        <f t="shared" si="46"/>
        <v>DISTRIBUCION VOLUMEN X CRITERIO (kg ó litros)Otras EspirituosasDE 15 A 19 AÑOS</v>
      </c>
      <c r="B2900" s="11" t="s">
        <v>50</v>
      </c>
      <c r="C2900" s="11" t="s">
        <v>106</v>
      </c>
      <c r="D2900" s="11" t="s">
        <v>159</v>
      </c>
      <c r="E2900" s="12">
        <v>1.9176970489304901</v>
      </c>
      <c r="F2900" s="12">
        <v>2.1006396537470802</v>
      </c>
      <c r="G2900" s="12">
        <v>3.6324810846478601</v>
      </c>
      <c r="H2900" s="12">
        <v>1.3811039029068</v>
      </c>
      <c r="I2900" s="12">
        <v>4.38406513931844</v>
      </c>
      <c r="J2900" s="12">
        <v>2.8374120832800802</v>
      </c>
      <c r="K2900" s="12" t="s">
        <v>134</v>
      </c>
      <c r="L2900" s="12" t="s">
        <v>134</v>
      </c>
      <c r="M2900" s="12">
        <v>2.1083168165603201</v>
      </c>
      <c r="N2900" s="12"/>
      <c r="O2900" s="12"/>
    </row>
    <row r="2901" spans="1:15" x14ac:dyDescent="0.3">
      <c r="A2901" s="11" t="str">
        <f t="shared" si="46"/>
        <v>DISTRIBUCION VOLUMEN X CRITERIO (kg ó litros)Otras EspirituosasDE 20 A 24 AÑOS</v>
      </c>
      <c r="B2901" s="11" t="s">
        <v>50</v>
      </c>
      <c r="C2901" s="11" t="s">
        <v>106</v>
      </c>
      <c r="D2901" s="11" t="s">
        <v>160</v>
      </c>
      <c r="E2901" s="12">
        <v>6.31033114470626</v>
      </c>
      <c r="F2901" s="12">
        <v>4.7469402895292099</v>
      </c>
      <c r="G2901" s="12">
        <v>4.6397382255649697</v>
      </c>
      <c r="H2901" s="12">
        <v>5.9317377144812697</v>
      </c>
      <c r="I2901" s="12">
        <v>4.1773370062892603</v>
      </c>
      <c r="J2901" s="12">
        <v>3.6421315797066298</v>
      </c>
      <c r="K2901" s="12">
        <v>1.7213937297942701</v>
      </c>
      <c r="L2901" s="12">
        <v>5.9825720778343596</v>
      </c>
      <c r="M2901" s="12">
        <v>4.84954532807867</v>
      </c>
      <c r="N2901" s="12"/>
      <c r="O2901" s="12"/>
    </row>
    <row r="2902" spans="1:15" x14ac:dyDescent="0.3">
      <c r="A2902" s="11" t="str">
        <f t="shared" si="46"/>
        <v>DISTRIBUCION VOLUMEN X CRITERIO (kg ó litros)Otras EspirituosasDE 25 A 34 AÑOS</v>
      </c>
      <c r="B2902" s="11" t="s">
        <v>50</v>
      </c>
      <c r="C2902" s="11" t="s">
        <v>106</v>
      </c>
      <c r="D2902" s="11" t="s">
        <v>161</v>
      </c>
      <c r="E2902" s="12">
        <v>14.897966919947301</v>
      </c>
      <c r="F2902" s="12">
        <v>20.0616341474453</v>
      </c>
      <c r="G2902" s="12">
        <v>14.3585984044248</v>
      </c>
      <c r="H2902" s="12">
        <v>10.53551498331</v>
      </c>
      <c r="I2902" s="12">
        <v>12.7385954820382</v>
      </c>
      <c r="J2902" s="12">
        <v>9.4359588120751798</v>
      </c>
      <c r="K2902" s="12">
        <v>15.6762762205096</v>
      </c>
      <c r="L2902" s="12">
        <v>13.221762268272601</v>
      </c>
      <c r="M2902" s="12">
        <v>10.7760611258384</v>
      </c>
      <c r="N2902" s="12"/>
      <c r="O2902" s="12"/>
    </row>
    <row r="2903" spans="1:15" x14ac:dyDescent="0.3">
      <c r="A2903" s="11" t="str">
        <f t="shared" si="46"/>
        <v>DISTRIBUCION VOLUMEN X CRITERIO (kg ó litros)Otras EspirituosasDE 35 A 49 AÑOS</v>
      </c>
      <c r="B2903" s="11" t="s">
        <v>50</v>
      </c>
      <c r="C2903" s="11" t="s">
        <v>106</v>
      </c>
      <c r="D2903" s="11" t="s">
        <v>162</v>
      </c>
      <c r="E2903" s="12">
        <v>26.749434242888299</v>
      </c>
      <c r="F2903" s="12">
        <v>20.172812220312998</v>
      </c>
      <c r="G2903" s="12">
        <v>14.954535000330401</v>
      </c>
      <c r="H2903" s="12">
        <v>22.205409490514299</v>
      </c>
      <c r="I2903" s="12">
        <v>21.999258642270899</v>
      </c>
      <c r="J2903" s="12">
        <v>18.466424199011701</v>
      </c>
      <c r="K2903" s="12">
        <v>17.223348491935401</v>
      </c>
      <c r="L2903" s="12">
        <v>18.3303415326391</v>
      </c>
      <c r="M2903" s="12">
        <v>22.034395727296499</v>
      </c>
      <c r="N2903" s="12"/>
      <c r="O2903" s="12"/>
    </row>
    <row r="2904" spans="1:15" x14ac:dyDescent="0.3">
      <c r="A2904" s="11" t="str">
        <f t="shared" si="46"/>
        <v>DISTRIBUCION VOLUMEN X CRITERIO (kg ó litros)Otras EspirituosasDE 50 A 59 AÑOS</v>
      </c>
      <c r="B2904" s="11" t="s">
        <v>50</v>
      </c>
      <c r="C2904" s="11" t="s">
        <v>106</v>
      </c>
      <c r="D2904" s="11" t="s">
        <v>163</v>
      </c>
      <c r="E2904" s="12">
        <v>27.4503511817476</v>
      </c>
      <c r="F2904" s="12">
        <v>26.178193464850199</v>
      </c>
      <c r="G2904" s="12">
        <v>17.517831175503002</v>
      </c>
      <c r="H2904" s="12">
        <v>20.296074500051802</v>
      </c>
      <c r="I2904" s="12">
        <v>24.021233886187201</v>
      </c>
      <c r="J2904" s="12">
        <v>24.868618465362101</v>
      </c>
      <c r="K2904" s="12">
        <v>23.612659535181201</v>
      </c>
      <c r="L2904" s="12">
        <v>19.0627724345626</v>
      </c>
      <c r="M2904" s="12">
        <v>26.120192158302402</v>
      </c>
      <c r="N2904" s="12"/>
      <c r="O2904" s="12"/>
    </row>
    <row r="2905" spans="1:15" x14ac:dyDescent="0.3">
      <c r="A2905" s="11" t="str">
        <f t="shared" si="46"/>
        <v>DISTRIBUCION VOLUMEN X CRITERIO (kg ó litros)Otras EspirituosasDE 60 A 75 AÑOS</v>
      </c>
      <c r="B2905" s="11" t="s">
        <v>50</v>
      </c>
      <c r="C2905" s="11" t="s">
        <v>106</v>
      </c>
      <c r="D2905" s="11" t="s">
        <v>164</v>
      </c>
      <c r="E2905" s="12">
        <v>22.674245042888298</v>
      </c>
      <c r="F2905" s="12">
        <v>26.739765354558799</v>
      </c>
      <c r="G2905" s="12">
        <v>44.8968131097255</v>
      </c>
      <c r="H2905" s="12">
        <v>39.650162088732799</v>
      </c>
      <c r="I2905" s="12">
        <v>32.679474307430397</v>
      </c>
      <c r="J2905" s="12">
        <v>40.749466636092102</v>
      </c>
      <c r="K2905" s="12">
        <v>41.766318994328003</v>
      </c>
      <c r="L2905" s="12">
        <v>43.402558790294698</v>
      </c>
      <c r="M2905" s="12">
        <v>34.111484289918103</v>
      </c>
      <c r="N2905" s="12"/>
      <c r="O2905" s="12"/>
    </row>
    <row r="2906" spans="1:15" x14ac:dyDescent="0.3">
      <c r="A2906" s="11" t="str">
        <f t="shared" si="46"/>
        <v>DISTRIBUCION VOLUMEN X CRITERIO (kg ó litros)Otras EspirituosasNIVEL ALTO</v>
      </c>
      <c r="B2906" s="11" t="s">
        <v>50</v>
      </c>
      <c r="C2906" s="11" t="s">
        <v>106</v>
      </c>
      <c r="D2906" s="11" t="s">
        <v>165</v>
      </c>
      <c r="E2906" s="12">
        <v>21.416879358940601</v>
      </c>
      <c r="F2906" s="12">
        <v>16.136149157358201</v>
      </c>
      <c r="G2906" s="12">
        <v>16.384467131067598</v>
      </c>
      <c r="H2906" s="12">
        <v>16.835379894671501</v>
      </c>
      <c r="I2906" s="12">
        <v>21.599921865104701</v>
      </c>
      <c r="J2906" s="12">
        <v>19.227041888466701</v>
      </c>
      <c r="K2906" s="12">
        <v>16.070458154767302</v>
      </c>
      <c r="L2906" s="12">
        <v>21.066718010671099</v>
      </c>
      <c r="M2906" s="12">
        <v>17.607494984643498</v>
      </c>
      <c r="N2906" s="12"/>
      <c r="O2906" s="12"/>
    </row>
    <row r="2907" spans="1:15" x14ac:dyDescent="0.3">
      <c r="A2907" s="11" t="str">
        <f t="shared" si="46"/>
        <v>DISTRIBUCION VOLUMEN X CRITERIO (kg ó litros)Otras EspirituosasNIVEL MEDIO ALTO</v>
      </c>
      <c r="B2907" s="11" t="s">
        <v>50</v>
      </c>
      <c r="C2907" s="11" t="s">
        <v>106</v>
      </c>
      <c r="D2907" s="11" t="s">
        <v>166</v>
      </c>
      <c r="E2907" s="12">
        <v>15.140388980534899</v>
      </c>
      <c r="F2907" s="12">
        <v>10.7883820598128</v>
      </c>
      <c r="G2907" s="12">
        <v>12.295533455771899</v>
      </c>
      <c r="H2907" s="12">
        <v>11.3176271528387</v>
      </c>
      <c r="I2907" s="12">
        <v>16.003556202188499</v>
      </c>
      <c r="J2907" s="12">
        <v>9.8503225446274598</v>
      </c>
      <c r="K2907" s="12">
        <v>17.654962872980001</v>
      </c>
      <c r="L2907" s="12">
        <v>16.649757805750198</v>
      </c>
      <c r="M2907" s="12">
        <v>17.354034811016099</v>
      </c>
      <c r="N2907" s="12"/>
      <c r="O2907" s="12"/>
    </row>
    <row r="2908" spans="1:15" x14ac:dyDescent="0.3">
      <c r="A2908" s="11" t="str">
        <f t="shared" si="46"/>
        <v>DISTRIBUCION VOLUMEN X CRITERIO (kg ó litros)Otras EspirituosasNIVEL MEDIO</v>
      </c>
      <c r="B2908" s="11" t="s">
        <v>50</v>
      </c>
      <c r="C2908" s="11" t="s">
        <v>106</v>
      </c>
      <c r="D2908" s="11" t="s">
        <v>167</v>
      </c>
      <c r="E2908" s="12">
        <v>29.440820949409598</v>
      </c>
      <c r="F2908" s="12">
        <v>28.577941810642901</v>
      </c>
      <c r="G2908" s="12">
        <v>30.3702207880843</v>
      </c>
      <c r="H2908" s="12">
        <v>30.193949417836102</v>
      </c>
      <c r="I2908" s="12">
        <v>25.942085048859699</v>
      </c>
      <c r="J2908" s="12">
        <v>35.432884175402002</v>
      </c>
      <c r="K2908" s="12">
        <v>25.163262719757999</v>
      </c>
      <c r="L2908" s="12">
        <v>21.433934168206999</v>
      </c>
      <c r="M2908" s="12">
        <v>24.5649154591841</v>
      </c>
      <c r="N2908" s="12"/>
      <c r="O2908" s="12"/>
    </row>
    <row r="2909" spans="1:15" x14ac:dyDescent="0.3">
      <c r="A2909" s="11" t="str">
        <f t="shared" si="46"/>
        <v>DISTRIBUCION VOLUMEN X CRITERIO (kg ó litros)Otras EspirituosasNIVEL MEDIO BAJO</v>
      </c>
      <c r="B2909" s="11" t="s">
        <v>50</v>
      </c>
      <c r="C2909" s="11" t="s">
        <v>106</v>
      </c>
      <c r="D2909" s="11" t="s">
        <v>168</v>
      </c>
      <c r="E2909" s="12">
        <v>13.713669376779199</v>
      </c>
      <c r="F2909" s="12">
        <v>10.2939432746546</v>
      </c>
      <c r="G2909" s="12">
        <v>17.135159685035099</v>
      </c>
      <c r="H2909" s="12">
        <v>15.411556169110799</v>
      </c>
      <c r="I2909" s="12">
        <v>15.5797960179518</v>
      </c>
      <c r="J2909" s="12">
        <v>10.277426863212799</v>
      </c>
      <c r="K2909" s="12">
        <v>16.4583960195462</v>
      </c>
      <c r="L2909" s="12">
        <v>11.175031412796599</v>
      </c>
      <c r="M2909" s="12">
        <v>14.1064126152359</v>
      </c>
      <c r="N2909" s="12"/>
      <c r="O2909" s="12"/>
    </row>
    <row r="2910" spans="1:15" x14ac:dyDescent="0.3">
      <c r="A2910" s="11" t="str">
        <f t="shared" si="46"/>
        <v>DISTRIBUCION VOLUMEN X CRITERIO (kg ó litros)Otras EspirituosasNIVEL BAJO</v>
      </c>
      <c r="B2910" s="11" t="s">
        <v>50</v>
      </c>
      <c r="C2910" s="11" t="s">
        <v>106</v>
      </c>
      <c r="D2910" s="11" t="s">
        <v>169</v>
      </c>
      <c r="E2910" s="12">
        <v>20.288273299029299</v>
      </c>
      <c r="F2910" s="12">
        <v>34.203561662095801</v>
      </c>
      <c r="G2910" s="12">
        <v>23.8146149929313</v>
      </c>
      <c r="H2910" s="12">
        <v>26.2414793241526</v>
      </c>
      <c r="I2910" s="12">
        <v>20.874599780520299</v>
      </c>
      <c r="J2910" s="12">
        <v>25.2123291084113</v>
      </c>
      <c r="K2910" s="12">
        <v>24.652916318722401</v>
      </c>
      <c r="L2910" s="12">
        <v>29.674560007113101</v>
      </c>
      <c r="M2910" s="12">
        <v>26.3671499967598</v>
      </c>
      <c r="N2910" s="12"/>
      <c r="O2910" s="12"/>
    </row>
    <row r="2911" spans="1:15" x14ac:dyDescent="0.3">
      <c r="A2911" s="11" t="str">
        <f t="shared" si="46"/>
        <v>DISTRIBUCION VOLUMEN X CRITERIO (kg ó litros)Otras EspirituosasHOMBRE</v>
      </c>
      <c r="B2911" s="11" t="s">
        <v>50</v>
      </c>
      <c r="C2911" s="11" t="s">
        <v>106</v>
      </c>
      <c r="D2911" s="11" t="s">
        <v>170</v>
      </c>
      <c r="E2911" s="12">
        <v>43.888293845101998</v>
      </c>
      <c r="F2911" s="12">
        <v>51.021428357220898</v>
      </c>
      <c r="G2911" s="12">
        <v>43.175784103822799</v>
      </c>
      <c r="H2911" s="12">
        <v>51.881816096344203</v>
      </c>
      <c r="I2911" s="12">
        <v>46.561631948606497</v>
      </c>
      <c r="J2911" s="12">
        <v>46.182207682735097</v>
      </c>
      <c r="K2911" s="12">
        <v>47.445375569285503</v>
      </c>
      <c r="L2911" s="12">
        <v>47.6625149644359</v>
      </c>
      <c r="M2911" s="12">
        <v>51.422864878831099</v>
      </c>
      <c r="N2911" s="12"/>
      <c r="O2911" s="12"/>
    </row>
    <row r="2912" spans="1:15" x14ac:dyDescent="0.3">
      <c r="A2912" s="11" t="str">
        <f t="shared" si="46"/>
        <v>DISTRIBUCION VOLUMEN X CRITERIO (kg ó litros)Otras EspirituosasMUJER</v>
      </c>
      <c r="B2912" s="11" t="s">
        <v>50</v>
      </c>
      <c r="C2912" s="11" t="s">
        <v>106</v>
      </c>
      <c r="D2912" s="11" t="s">
        <v>171</v>
      </c>
      <c r="E2912" s="12">
        <v>56.111734994051098</v>
      </c>
      <c r="F2912" s="12">
        <v>48.978551495188398</v>
      </c>
      <c r="G2912" s="12">
        <v>56.8242056491707</v>
      </c>
      <c r="H2912" s="12">
        <v>48.118173407584301</v>
      </c>
      <c r="I2912" s="12">
        <v>53.438333390248701</v>
      </c>
      <c r="J2912" s="12">
        <v>53.817801939366298</v>
      </c>
      <c r="K2912" s="12">
        <v>52.554628532448397</v>
      </c>
      <c r="L2912" s="12">
        <v>52.337486485902197</v>
      </c>
      <c r="M2912" s="12">
        <v>48.5771417377101</v>
      </c>
      <c r="N2912" s="12"/>
      <c r="O2912" s="12"/>
    </row>
    <row r="2913" spans="1:15" x14ac:dyDescent="0.3">
      <c r="A2913" s="11" t="str">
        <f t="shared" si="46"/>
        <v>DISTRIBUCION VOLUMEN X CRITERIO (kg ó litros)T.Zumo+Horchata+MostoT.ESPAÑA</v>
      </c>
      <c r="B2913" s="11" t="s">
        <v>50</v>
      </c>
      <c r="C2913" s="11" t="s">
        <v>107</v>
      </c>
      <c r="D2913" s="11" t="s">
        <v>142</v>
      </c>
      <c r="E2913" s="12">
        <v>100</v>
      </c>
      <c r="F2913" s="12">
        <v>100</v>
      </c>
      <c r="G2913" s="12">
        <v>100</v>
      </c>
      <c r="H2913" s="12">
        <v>100</v>
      </c>
      <c r="I2913" s="12">
        <v>100</v>
      </c>
      <c r="J2913" s="12">
        <v>100</v>
      </c>
      <c r="K2913" s="12">
        <v>100</v>
      </c>
      <c r="L2913" s="12">
        <v>100</v>
      </c>
      <c r="M2913" s="12">
        <v>100</v>
      </c>
      <c r="N2913" s="12"/>
      <c r="O2913" s="12"/>
    </row>
    <row r="2914" spans="1:15" x14ac:dyDescent="0.3">
      <c r="A2914" s="11" t="str">
        <f t="shared" si="46"/>
        <v>DISTRIBUCION VOLUMEN X CRITERIO (kg ó litros)T.Zumo+Horchata+MostoBCN AM</v>
      </c>
      <c r="B2914" s="11" t="s">
        <v>50</v>
      </c>
      <c r="C2914" s="11" t="s">
        <v>107</v>
      </c>
      <c r="D2914" s="11" t="s">
        <v>143</v>
      </c>
      <c r="E2914" s="12">
        <v>12.3902880724968</v>
      </c>
      <c r="F2914" s="12">
        <v>11.9802163689374</v>
      </c>
      <c r="G2914" s="12">
        <v>15.2630507877771</v>
      </c>
      <c r="H2914" s="12">
        <v>12.0293434166356</v>
      </c>
      <c r="I2914" s="12">
        <v>12.7546583912495</v>
      </c>
      <c r="J2914" s="12">
        <v>12.732275657395499</v>
      </c>
      <c r="K2914" s="12">
        <v>14.626073741517301</v>
      </c>
      <c r="L2914" s="12">
        <v>15.8764358523915</v>
      </c>
      <c r="M2914" s="12">
        <v>17.4446062600577</v>
      </c>
      <c r="N2914" s="12"/>
      <c r="O2914" s="12"/>
    </row>
    <row r="2915" spans="1:15" x14ac:dyDescent="0.3">
      <c r="A2915" s="11" t="str">
        <f t="shared" si="46"/>
        <v>DISTRIBUCION VOLUMEN X CRITERIO (kg ó litros)T.Zumo+Horchata+MostoREST.CAT ARAGON</v>
      </c>
      <c r="B2915" s="11" t="s">
        <v>50</v>
      </c>
      <c r="C2915" s="11" t="s">
        <v>107</v>
      </c>
      <c r="D2915" s="11" t="s">
        <v>144</v>
      </c>
      <c r="E2915" s="12">
        <v>9.5907948144806703</v>
      </c>
      <c r="F2915" s="12">
        <v>7.4995935192893803</v>
      </c>
      <c r="G2915" s="12">
        <v>8.4795056891704998</v>
      </c>
      <c r="H2915" s="12">
        <v>9.3008769563610905</v>
      </c>
      <c r="I2915" s="12">
        <v>11.921996757248399</v>
      </c>
      <c r="J2915" s="12">
        <v>8.0237784036658901</v>
      </c>
      <c r="K2915" s="12">
        <v>8.0333523497124801</v>
      </c>
      <c r="L2915" s="12">
        <v>9.3999279271896405</v>
      </c>
      <c r="M2915" s="12">
        <v>10.176568059494</v>
      </c>
      <c r="N2915" s="12"/>
      <c r="O2915" s="12"/>
    </row>
    <row r="2916" spans="1:15" x14ac:dyDescent="0.3">
      <c r="A2916" s="11" t="str">
        <f t="shared" si="46"/>
        <v>DISTRIBUCION VOLUMEN X CRITERIO (kg ó litros)T.Zumo+Horchata+MostoLEVANTE</v>
      </c>
      <c r="B2916" s="11" t="s">
        <v>50</v>
      </c>
      <c r="C2916" s="11" t="s">
        <v>107</v>
      </c>
      <c r="D2916" s="11" t="s">
        <v>145</v>
      </c>
      <c r="E2916" s="12">
        <v>13.6752703018589</v>
      </c>
      <c r="F2916" s="12">
        <v>9.0956721184677303</v>
      </c>
      <c r="G2916" s="12">
        <v>8.46620686051536</v>
      </c>
      <c r="H2916" s="12">
        <v>11.4807006689765</v>
      </c>
      <c r="I2916" s="12">
        <v>12.156293180231399</v>
      </c>
      <c r="J2916" s="12">
        <v>7.7515432992993798</v>
      </c>
      <c r="K2916" s="12">
        <v>7.50545756080869</v>
      </c>
      <c r="L2916" s="12">
        <v>12.1900179855226</v>
      </c>
      <c r="M2916" s="12">
        <v>14.546951552037999</v>
      </c>
      <c r="N2916" s="12"/>
      <c r="O2916" s="12"/>
    </row>
    <row r="2917" spans="1:15" x14ac:dyDescent="0.3">
      <c r="A2917" s="11" t="str">
        <f t="shared" si="46"/>
        <v>DISTRIBUCION VOLUMEN X CRITERIO (kg ó litros)T.Zumo+Horchata+MostoANDALUCIA</v>
      </c>
      <c r="B2917" s="11" t="s">
        <v>50</v>
      </c>
      <c r="C2917" s="11" t="s">
        <v>107</v>
      </c>
      <c r="D2917" s="11" t="s">
        <v>146</v>
      </c>
      <c r="E2917" s="12">
        <v>18.293514481689002</v>
      </c>
      <c r="F2917" s="12">
        <v>19.135010807852701</v>
      </c>
      <c r="G2917" s="12">
        <v>14.6493249217487</v>
      </c>
      <c r="H2917" s="12">
        <v>16.096544756008502</v>
      </c>
      <c r="I2917" s="12">
        <v>16.6977889017381</v>
      </c>
      <c r="J2917" s="12">
        <v>17.785823799615802</v>
      </c>
      <c r="K2917" s="12">
        <v>15.9080984642699</v>
      </c>
      <c r="L2917" s="12">
        <v>12.260560575664201</v>
      </c>
      <c r="M2917" s="12">
        <v>13.737007186479399</v>
      </c>
      <c r="N2917" s="12"/>
      <c r="O2917" s="12"/>
    </row>
    <row r="2918" spans="1:15" x14ac:dyDescent="0.3">
      <c r="A2918" s="11" t="str">
        <f t="shared" si="46"/>
        <v>DISTRIBUCION VOLUMEN X CRITERIO (kg ó litros)T.Zumo+Horchata+MostoMDD AM</v>
      </c>
      <c r="B2918" s="11" t="s">
        <v>50</v>
      </c>
      <c r="C2918" s="11" t="s">
        <v>107</v>
      </c>
      <c r="D2918" s="11" t="s">
        <v>147</v>
      </c>
      <c r="E2918" s="12">
        <v>14.849440351913101</v>
      </c>
      <c r="F2918" s="12">
        <v>13.270895603944799</v>
      </c>
      <c r="G2918" s="12">
        <v>15.1802427380622</v>
      </c>
      <c r="H2918" s="12">
        <v>13.511031523468899</v>
      </c>
      <c r="I2918" s="12">
        <v>12.4457322664347</v>
      </c>
      <c r="J2918" s="12">
        <v>16.836966016795898</v>
      </c>
      <c r="K2918" s="12">
        <v>15.401079914514501</v>
      </c>
      <c r="L2918" s="12">
        <v>14.6080035080464</v>
      </c>
      <c r="M2918" s="12">
        <v>13.445220755056299</v>
      </c>
      <c r="N2918" s="12"/>
      <c r="O2918" s="12"/>
    </row>
    <row r="2919" spans="1:15" x14ac:dyDescent="0.3">
      <c r="A2919" s="11" t="str">
        <f t="shared" si="46"/>
        <v>DISTRIBUCION VOLUMEN X CRITERIO (kg ó litros)T.Zumo+Horchata+MostoRTO CENTRO</v>
      </c>
      <c r="B2919" s="11" t="s">
        <v>50</v>
      </c>
      <c r="C2919" s="11" t="s">
        <v>107</v>
      </c>
      <c r="D2919" s="11" t="s">
        <v>148</v>
      </c>
      <c r="E2919" s="12">
        <v>7.8671774175233997</v>
      </c>
      <c r="F2919" s="12">
        <v>8.0292161377242408</v>
      </c>
      <c r="G2919" s="12">
        <v>10.372985402834599</v>
      </c>
      <c r="H2919" s="12">
        <v>8.7055925192585502</v>
      </c>
      <c r="I2919" s="12">
        <v>8.1265278867181099</v>
      </c>
      <c r="J2919" s="12">
        <v>7.49449522704501</v>
      </c>
      <c r="K2919" s="12">
        <v>8.4722045275398408</v>
      </c>
      <c r="L2919" s="12">
        <v>7.75407700625804</v>
      </c>
      <c r="M2919" s="12">
        <v>6.9977895452104404</v>
      </c>
      <c r="N2919" s="12"/>
      <c r="O2919" s="12"/>
    </row>
    <row r="2920" spans="1:15" x14ac:dyDescent="0.3">
      <c r="A2920" s="11" t="str">
        <f t="shared" si="46"/>
        <v>DISTRIBUCION VOLUMEN X CRITERIO (kg ó litros)T.Zumo+Horchata+MostoNORTE-CENTRO</v>
      </c>
      <c r="B2920" s="11" t="s">
        <v>50</v>
      </c>
      <c r="C2920" s="11" t="s">
        <v>107</v>
      </c>
      <c r="D2920" s="11" t="s">
        <v>149</v>
      </c>
      <c r="E2920" s="12">
        <v>14.0056484506012</v>
      </c>
      <c r="F2920" s="12">
        <v>17.632089841153999</v>
      </c>
      <c r="G2920" s="12">
        <v>14.5882904423217</v>
      </c>
      <c r="H2920" s="12">
        <v>16.812869909458001</v>
      </c>
      <c r="I2920" s="12">
        <v>15.358078613064899</v>
      </c>
      <c r="J2920" s="12">
        <v>17.130688108954299</v>
      </c>
      <c r="K2920" s="12">
        <v>19.5933639798223</v>
      </c>
      <c r="L2920" s="12">
        <v>17.518681605625101</v>
      </c>
      <c r="M2920" s="12">
        <v>15.0217652646609</v>
      </c>
      <c r="N2920" s="12"/>
      <c r="O2920" s="12"/>
    </row>
    <row r="2921" spans="1:15" x14ac:dyDescent="0.3">
      <c r="A2921" s="11" t="str">
        <f t="shared" si="46"/>
        <v>DISTRIBUCION VOLUMEN X CRITERIO (kg ó litros)T.Zumo+Horchata+MostoNOROESTE</v>
      </c>
      <c r="B2921" s="11" t="s">
        <v>50</v>
      </c>
      <c r="C2921" s="11" t="s">
        <v>107</v>
      </c>
      <c r="D2921" s="11" t="s">
        <v>150</v>
      </c>
      <c r="E2921" s="12">
        <v>9.3278693699640005</v>
      </c>
      <c r="F2921" s="12">
        <v>13.3573093352047</v>
      </c>
      <c r="G2921" s="12">
        <v>13.000391373272</v>
      </c>
      <c r="H2921" s="12">
        <v>12.0630362069966</v>
      </c>
      <c r="I2921" s="12">
        <v>10.5389229635144</v>
      </c>
      <c r="J2921" s="12">
        <v>12.244420058367201</v>
      </c>
      <c r="K2921" s="12">
        <v>10.460374090849999</v>
      </c>
      <c r="L2921" s="12">
        <v>10.392298459928</v>
      </c>
      <c r="M2921" s="12">
        <v>8.6300877427141902</v>
      </c>
      <c r="N2921" s="12"/>
      <c r="O2921" s="12"/>
    </row>
    <row r="2922" spans="1:15" x14ac:dyDescent="0.3">
      <c r="A2922" s="11" t="str">
        <f t="shared" si="46"/>
        <v>DISTRIBUCION VOLUMEN X CRITERIO (kg ó litros)T.Zumo+Horchata+Mosto&lt;2MIL</v>
      </c>
      <c r="B2922" s="11" t="s">
        <v>50</v>
      </c>
      <c r="C2922" s="11" t="s">
        <v>107</v>
      </c>
      <c r="D2922" s="11" t="s">
        <v>151</v>
      </c>
      <c r="E2922" s="12">
        <v>4.0684136174158203</v>
      </c>
      <c r="F2922" s="12">
        <v>3.3187347343264002</v>
      </c>
      <c r="G2922" s="12">
        <v>4.1272715023015101</v>
      </c>
      <c r="H2922" s="12">
        <v>3.7839355407855102</v>
      </c>
      <c r="I2922" s="12">
        <v>7.5245000219561096</v>
      </c>
      <c r="J2922" s="12">
        <v>5.4627514680803904</v>
      </c>
      <c r="K2922" s="12">
        <v>5.85197654173332</v>
      </c>
      <c r="L2922" s="12">
        <v>4.7523026214056996</v>
      </c>
      <c r="M2922" s="12">
        <v>3.44537625651017</v>
      </c>
      <c r="N2922" s="12"/>
      <c r="O2922" s="12"/>
    </row>
    <row r="2923" spans="1:15" x14ac:dyDescent="0.3">
      <c r="A2923" s="11" t="str">
        <f t="shared" si="46"/>
        <v>DISTRIBUCION VOLUMEN X CRITERIO (kg ó litros)T.Zumo+Horchata+Mosto2-5MIL</v>
      </c>
      <c r="B2923" s="11" t="s">
        <v>50</v>
      </c>
      <c r="C2923" s="11" t="s">
        <v>107</v>
      </c>
      <c r="D2923" s="11" t="s">
        <v>152</v>
      </c>
      <c r="E2923" s="12">
        <v>3.77192377069027</v>
      </c>
      <c r="F2923" s="12">
        <v>5.1690761371840797</v>
      </c>
      <c r="G2923" s="12">
        <v>4.1280841353638396</v>
      </c>
      <c r="H2923" s="12">
        <v>3.0587607462849902</v>
      </c>
      <c r="I2923" s="12">
        <v>3.8840149983472698</v>
      </c>
      <c r="J2923" s="12">
        <v>3.1405880026351101</v>
      </c>
      <c r="K2923" s="12">
        <v>2.83857625078564</v>
      </c>
      <c r="L2923" s="12">
        <v>3.1671908018397099</v>
      </c>
      <c r="M2923" s="12">
        <v>2.14021805337712</v>
      </c>
      <c r="N2923" s="12"/>
      <c r="O2923" s="12"/>
    </row>
    <row r="2924" spans="1:15" x14ac:dyDescent="0.3">
      <c r="A2924" s="11" t="str">
        <f t="shared" si="46"/>
        <v>DISTRIBUCION VOLUMEN X CRITERIO (kg ó litros)T.Zumo+Horchata+Mosto5-10MIL</v>
      </c>
      <c r="B2924" s="11" t="s">
        <v>50</v>
      </c>
      <c r="C2924" s="11" t="s">
        <v>107</v>
      </c>
      <c r="D2924" s="11" t="s">
        <v>153</v>
      </c>
      <c r="E2924" s="12">
        <v>5.6921101375232404</v>
      </c>
      <c r="F2924" s="12">
        <v>6.7983450517014301</v>
      </c>
      <c r="G2924" s="12">
        <v>5.6268020063324897</v>
      </c>
      <c r="H2924" s="12">
        <v>8.2576810962632905</v>
      </c>
      <c r="I2924" s="12">
        <v>6.6590152692392701</v>
      </c>
      <c r="J2924" s="12">
        <v>4.8034756664687004</v>
      </c>
      <c r="K2924" s="12">
        <v>5.91861626527146</v>
      </c>
      <c r="L2924" s="12">
        <v>7.5760152717730396</v>
      </c>
      <c r="M2924" s="12">
        <v>6.3633437722618602</v>
      </c>
      <c r="N2924" s="12"/>
      <c r="O2924" s="12"/>
    </row>
    <row r="2925" spans="1:15" x14ac:dyDescent="0.3">
      <c r="A2925" s="11" t="str">
        <f t="shared" si="46"/>
        <v>DISTRIBUCION VOLUMEN X CRITERIO (kg ó litros)T.Zumo+Horchata+Mosto10-30MIL</v>
      </c>
      <c r="B2925" s="11" t="s">
        <v>50</v>
      </c>
      <c r="C2925" s="11" t="s">
        <v>107</v>
      </c>
      <c r="D2925" s="11" t="s">
        <v>154</v>
      </c>
      <c r="E2925" s="12">
        <v>18.5997142994208</v>
      </c>
      <c r="F2925" s="12">
        <v>18.7768731553317</v>
      </c>
      <c r="G2925" s="12">
        <v>16.2049049003917</v>
      </c>
      <c r="H2925" s="12">
        <v>17.148184353565298</v>
      </c>
      <c r="I2925" s="12">
        <v>14.0077103094258</v>
      </c>
      <c r="J2925" s="12">
        <v>13.365124837941201</v>
      </c>
      <c r="K2925" s="12">
        <v>12.911475495811199</v>
      </c>
      <c r="L2925" s="12">
        <v>13.424111504569099</v>
      </c>
      <c r="M2925" s="12">
        <v>17.117561267810601</v>
      </c>
      <c r="N2925" s="12"/>
      <c r="O2925" s="12"/>
    </row>
    <row r="2926" spans="1:15" x14ac:dyDescent="0.3">
      <c r="A2926" s="11" t="str">
        <f t="shared" si="46"/>
        <v>DISTRIBUCION VOLUMEN X CRITERIO (kg ó litros)T.Zumo+Horchata+Mosto30-100MIL</v>
      </c>
      <c r="B2926" s="11" t="s">
        <v>50</v>
      </c>
      <c r="C2926" s="11" t="s">
        <v>107</v>
      </c>
      <c r="D2926" s="11" t="s">
        <v>155</v>
      </c>
      <c r="E2926" s="12">
        <v>20.446615688744501</v>
      </c>
      <c r="F2926" s="12">
        <v>23.603026795417399</v>
      </c>
      <c r="G2926" s="12">
        <v>24.880579827572799</v>
      </c>
      <c r="H2926" s="12">
        <v>23.598461319201999</v>
      </c>
      <c r="I2926" s="12">
        <v>26.594241513932602</v>
      </c>
      <c r="J2926" s="12">
        <v>26.555321419334302</v>
      </c>
      <c r="K2926" s="12">
        <v>26.197230930619501</v>
      </c>
      <c r="L2926" s="12">
        <v>19.2302249544448</v>
      </c>
      <c r="M2926" s="12">
        <v>23.600636067604398</v>
      </c>
      <c r="N2926" s="12"/>
      <c r="O2926" s="12"/>
    </row>
    <row r="2927" spans="1:15" x14ac:dyDescent="0.3">
      <c r="A2927" s="11" t="str">
        <f t="shared" si="46"/>
        <v>DISTRIBUCION VOLUMEN X CRITERIO (kg ó litros)T.Zumo+Horchata+Mosto100-200MIL</v>
      </c>
      <c r="B2927" s="11" t="s">
        <v>50</v>
      </c>
      <c r="C2927" s="11" t="s">
        <v>107</v>
      </c>
      <c r="D2927" s="11" t="s">
        <v>156</v>
      </c>
      <c r="E2927" s="12">
        <v>11.3293777076059</v>
      </c>
      <c r="F2927" s="12">
        <v>10.041606837017399</v>
      </c>
      <c r="G2927" s="12">
        <v>12.272806266205199</v>
      </c>
      <c r="H2927" s="12">
        <v>12.229202373994299</v>
      </c>
      <c r="I2927" s="12">
        <v>10.7750577664156</v>
      </c>
      <c r="J2927" s="12">
        <v>12.987888358253899</v>
      </c>
      <c r="K2927" s="12">
        <v>11.7624040939656</v>
      </c>
      <c r="L2927" s="12">
        <v>12.331978268859499</v>
      </c>
      <c r="M2927" s="12">
        <v>11.9402385987984</v>
      </c>
      <c r="N2927" s="12"/>
      <c r="O2927" s="12"/>
    </row>
    <row r="2928" spans="1:15" x14ac:dyDescent="0.3">
      <c r="A2928" s="11" t="str">
        <f t="shared" si="46"/>
        <v>DISTRIBUCION VOLUMEN X CRITERIO (kg ó litros)T.Zumo+Horchata+Mosto200-500MIL</v>
      </c>
      <c r="B2928" s="11" t="s">
        <v>50</v>
      </c>
      <c r="C2928" s="11" t="s">
        <v>107</v>
      </c>
      <c r="D2928" s="11" t="s">
        <v>157</v>
      </c>
      <c r="E2928" s="12">
        <v>17.106369795908702</v>
      </c>
      <c r="F2928" s="12">
        <v>15.152330167813799</v>
      </c>
      <c r="G2928" s="12">
        <v>11.763221793510001</v>
      </c>
      <c r="H2928" s="12">
        <v>11.109634108207599</v>
      </c>
      <c r="I2928" s="12">
        <v>11.9768409049694</v>
      </c>
      <c r="J2928" s="12">
        <v>12.534493423994199</v>
      </c>
      <c r="K2928" s="12">
        <v>13.931820740853301</v>
      </c>
      <c r="L2928" s="12">
        <v>13.8572890546977</v>
      </c>
      <c r="M2928" s="12">
        <v>14.6866644953838</v>
      </c>
      <c r="N2928" s="12"/>
      <c r="O2928" s="12"/>
    </row>
    <row r="2929" spans="1:15" x14ac:dyDescent="0.3">
      <c r="A2929" s="11" t="str">
        <f t="shared" si="46"/>
        <v>DISTRIBUCION VOLUMEN X CRITERIO (kg ó litros)T.Zumo+Horchata+Mosto&gt;500MIL</v>
      </c>
      <c r="B2929" s="11" t="s">
        <v>50</v>
      </c>
      <c r="C2929" s="11" t="s">
        <v>107</v>
      </c>
      <c r="D2929" s="11" t="s">
        <v>158</v>
      </c>
      <c r="E2929" s="12">
        <v>18.985478191133801</v>
      </c>
      <c r="F2929" s="12">
        <v>17.140009471069099</v>
      </c>
      <c r="G2929" s="12">
        <v>20.996333135662201</v>
      </c>
      <c r="H2929" s="12">
        <v>20.814137547721302</v>
      </c>
      <c r="I2929" s="12">
        <v>18.5786183707562</v>
      </c>
      <c r="J2929" s="12">
        <v>21.1503550977238</v>
      </c>
      <c r="K2929" s="12">
        <v>20.5879041783258</v>
      </c>
      <c r="L2929" s="12">
        <v>25.660885503359399</v>
      </c>
      <c r="M2929" s="12">
        <v>20.7059536409154</v>
      </c>
      <c r="N2929" s="12"/>
      <c r="O2929" s="12"/>
    </row>
    <row r="2930" spans="1:15" x14ac:dyDescent="0.3">
      <c r="A2930" s="11" t="str">
        <f t="shared" si="46"/>
        <v>DISTRIBUCION VOLUMEN X CRITERIO (kg ó litros)T.Zumo+Horchata+MostoDE 15 A 19 AÑOS</v>
      </c>
      <c r="B2930" s="11" t="s">
        <v>50</v>
      </c>
      <c r="C2930" s="11" t="s">
        <v>107</v>
      </c>
      <c r="D2930" s="11" t="s">
        <v>159</v>
      </c>
      <c r="E2930" s="12">
        <v>2.8574492116500498</v>
      </c>
      <c r="F2930" s="12">
        <v>1.93784168890033</v>
      </c>
      <c r="G2930" s="12">
        <v>0.64980141595253404</v>
      </c>
      <c r="H2930" s="12">
        <v>2.0455014030926701</v>
      </c>
      <c r="I2930" s="12">
        <v>2.7075850782962001</v>
      </c>
      <c r="J2930" s="12">
        <v>1.1973663946458999</v>
      </c>
      <c r="K2930" s="12">
        <v>1.91851929926082</v>
      </c>
      <c r="L2930" s="12">
        <v>2.2465706144061399</v>
      </c>
      <c r="M2930" s="12">
        <v>1.8359283794690699</v>
      </c>
      <c r="N2930" s="12"/>
      <c r="O2930" s="12"/>
    </row>
    <row r="2931" spans="1:15" x14ac:dyDescent="0.3">
      <c r="A2931" s="11" t="str">
        <f t="shared" si="46"/>
        <v>DISTRIBUCION VOLUMEN X CRITERIO (kg ó litros)T.Zumo+Horchata+MostoDE 20 A 24 AÑOS</v>
      </c>
      <c r="B2931" s="11" t="s">
        <v>50</v>
      </c>
      <c r="C2931" s="11" t="s">
        <v>107</v>
      </c>
      <c r="D2931" s="11" t="s">
        <v>160</v>
      </c>
      <c r="E2931" s="12">
        <v>2.55937428025292</v>
      </c>
      <c r="F2931" s="12">
        <v>3.8634703453177699</v>
      </c>
      <c r="G2931" s="12">
        <v>2.7021720979348398</v>
      </c>
      <c r="H2931" s="12">
        <v>2.8117317524028902</v>
      </c>
      <c r="I2931" s="12">
        <v>2.0855664052226199</v>
      </c>
      <c r="J2931" s="12">
        <v>4.0817742567076802</v>
      </c>
      <c r="K2931" s="12">
        <v>1.6929980994301399</v>
      </c>
      <c r="L2931" s="12">
        <v>3.0299131182241199</v>
      </c>
      <c r="M2931" s="12">
        <v>3.7395119284599199</v>
      </c>
      <c r="N2931" s="12"/>
      <c r="O2931" s="12"/>
    </row>
    <row r="2932" spans="1:15" x14ac:dyDescent="0.3">
      <c r="A2932" s="11" t="str">
        <f t="shared" si="46"/>
        <v>DISTRIBUCION VOLUMEN X CRITERIO (kg ó litros)T.Zumo+Horchata+MostoDE 25 A 34 AÑOS</v>
      </c>
      <c r="B2932" s="11" t="s">
        <v>50</v>
      </c>
      <c r="C2932" s="11" t="s">
        <v>107</v>
      </c>
      <c r="D2932" s="11" t="s">
        <v>161</v>
      </c>
      <c r="E2932" s="12">
        <v>7.6440410293132803</v>
      </c>
      <c r="F2932" s="12">
        <v>6.5514163781021297</v>
      </c>
      <c r="G2932" s="12">
        <v>6.0099481634429699</v>
      </c>
      <c r="H2932" s="12">
        <v>6.0338980174724597</v>
      </c>
      <c r="I2932" s="12">
        <v>6.34827372969814</v>
      </c>
      <c r="J2932" s="12">
        <v>7.3159530731216504</v>
      </c>
      <c r="K2932" s="12">
        <v>6.0673210644054896</v>
      </c>
      <c r="L2932" s="12">
        <v>5.7482771675318798</v>
      </c>
      <c r="M2932" s="12">
        <v>6.3529673473647899</v>
      </c>
      <c r="N2932" s="12"/>
      <c r="O2932" s="12"/>
    </row>
    <row r="2933" spans="1:15" x14ac:dyDescent="0.3">
      <c r="A2933" s="11" t="str">
        <f t="shared" si="46"/>
        <v>DISTRIBUCION VOLUMEN X CRITERIO (kg ó litros)T.Zumo+Horchata+MostoDE 35 A 49 AÑOS</v>
      </c>
      <c r="B2933" s="11" t="s">
        <v>50</v>
      </c>
      <c r="C2933" s="11" t="s">
        <v>107</v>
      </c>
      <c r="D2933" s="11" t="s">
        <v>162</v>
      </c>
      <c r="E2933" s="12">
        <v>24.841600734913101</v>
      </c>
      <c r="F2933" s="12">
        <v>25.676298353163201</v>
      </c>
      <c r="G2933" s="12">
        <v>19.220077306818801</v>
      </c>
      <c r="H2933" s="12">
        <v>19.044275908187299</v>
      </c>
      <c r="I2933" s="12">
        <v>23.730024140019101</v>
      </c>
      <c r="J2933" s="12">
        <v>20.5318093055064</v>
      </c>
      <c r="K2933" s="12">
        <v>20.702625280458602</v>
      </c>
      <c r="L2933" s="12">
        <v>16.812063964886399</v>
      </c>
      <c r="M2933" s="12">
        <v>17.1785843566641</v>
      </c>
      <c r="N2933" s="12"/>
      <c r="O2933" s="12"/>
    </row>
    <row r="2934" spans="1:15" x14ac:dyDescent="0.3">
      <c r="A2934" s="11" t="str">
        <f t="shared" si="46"/>
        <v>DISTRIBUCION VOLUMEN X CRITERIO (kg ó litros)T.Zumo+Horchata+MostoDE 50 A 59 AÑOS</v>
      </c>
      <c r="B2934" s="11" t="s">
        <v>50</v>
      </c>
      <c r="C2934" s="11" t="s">
        <v>107</v>
      </c>
      <c r="D2934" s="11" t="s">
        <v>163</v>
      </c>
      <c r="E2934" s="12">
        <v>28.837373057681098</v>
      </c>
      <c r="F2934" s="12">
        <v>28.8220617801157</v>
      </c>
      <c r="G2934" s="12">
        <v>32.093771274531399</v>
      </c>
      <c r="H2934" s="12">
        <v>30.912202776456098</v>
      </c>
      <c r="I2934" s="12">
        <v>27.730617517958599</v>
      </c>
      <c r="J2934" s="12">
        <v>25.6157542810164</v>
      </c>
      <c r="K2934" s="12">
        <v>28.312446705142101</v>
      </c>
      <c r="L2934" s="12">
        <v>31.517867818140999</v>
      </c>
      <c r="M2934" s="12">
        <v>31.519262232742001</v>
      </c>
      <c r="N2934" s="12"/>
      <c r="O2934" s="12"/>
    </row>
    <row r="2935" spans="1:15" x14ac:dyDescent="0.3">
      <c r="A2935" s="11" t="str">
        <f t="shared" si="46"/>
        <v>DISTRIBUCION VOLUMEN X CRITERIO (kg ó litros)T.Zumo+Horchata+MostoDE 60 A 75 AÑOS</v>
      </c>
      <c r="B2935" s="11" t="s">
        <v>50</v>
      </c>
      <c r="C2935" s="11" t="s">
        <v>107</v>
      </c>
      <c r="D2935" s="11" t="s">
        <v>164</v>
      </c>
      <c r="E2935" s="12">
        <v>33.260166065471999</v>
      </c>
      <c r="F2935" s="12">
        <v>33.1489173024151</v>
      </c>
      <c r="G2935" s="12">
        <v>39.324230209218697</v>
      </c>
      <c r="H2935" s="12">
        <v>39.1523844644381</v>
      </c>
      <c r="I2935" s="12">
        <v>37.3979371048422</v>
      </c>
      <c r="J2935" s="12">
        <v>41.257341983112603</v>
      </c>
      <c r="K2935" s="12">
        <v>41.306092694999201</v>
      </c>
      <c r="L2935" s="12">
        <v>40.645309867966098</v>
      </c>
      <c r="M2935" s="12">
        <v>39.373741275293803</v>
      </c>
      <c r="N2935" s="12"/>
      <c r="O2935" s="12"/>
    </row>
    <row r="2936" spans="1:15" x14ac:dyDescent="0.3">
      <c r="A2936" s="11" t="str">
        <f t="shared" si="46"/>
        <v>DISTRIBUCION VOLUMEN X CRITERIO (kg ó litros)T.Zumo+Horchata+MostoNIVEL ALTO</v>
      </c>
      <c r="B2936" s="11" t="s">
        <v>50</v>
      </c>
      <c r="C2936" s="11" t="s">
        <v>107</v>
      </c>
      <c r="D2936" s="11" t="s">
        <v>165</v>
      </c>
      <c r="E2936" s="12">
        <v>23.448216116258799</v>
      </c>
      <c r="F2936" s="12">
        <v>22.044592237644999</v>
      </c>
      <c r="G2936" s="12">
        <v>22.457933881458001</v>
      </c>
      <c r="H2936" s="12">
        <v>24.878342364553198</v>
      </c>
      <c r="I2936" s="12">
        <v>23.201164350451901</v>
      </c>
      <c r="J2936" s="12">
        <v>27.4885117992883</v>
      </c>
      <c r="K2936" s="12">
        <v>20.380803245650402</v>
      </c>
      <c r="L2936" s="12">
        <v>23.6658944192347</v>
      </c>
      <c r="M2936" s="12">
        <v>20.056694923209299</v>
      </c>
      <c r="N2936" s="12"/>
      <c r="O2936" s="12"/>
    </row>
    <row r="2937" spans="1:15" x14ac:dyDescent="0.3">
      <c r="A2937" s="11" t="str">
        <f t="shared" ref="A2937:A3000" si="47">B2937&amp;C2937&amp;D2937</f>
        <v>DISTRIBUCION VOLUMEN X CRITERIO (kg ó litros)T.Zumo+Horchata+MostoNIVEL MEDIO ALTO</v>
      </c>
      <c r="B2937" s="11" t="s">
        <v>50</v>
      </c>
      <c r="C2937" s="11" t="s">
        <v>107</v>
      </c>
      <c r="D2937" s="11" t="s">
        <v>166</v>
      </c>
      <c r="E2937" s="12">
        <v>14.1712490250301</v>
      </c>
      <c r="F2937" s="12">
        <v>13.8688284332575</v>
      </c>
      <c r="G2937" s="12">
        <v>13.752258239593701</v>
      </c>
      <c r="H2937" s="12">
        <v>12.1789777529681</v>
      </c>
      <c r="I2937" s="12">
        <v>14.2753678630517</v>
      </c>
      <c r="J2937" s="12">
        <v>11.524928951321799</v>
      </c>
      <c r="K2937" s="12">
        <v>15.959932282590101</v>
      </c>
      <c r="L2937" s="12">
        <v>16.873730842566399</v>
      </c>
      <c r="M2937" s="12">
        <v>18.637100198413101</v>
      </c>
      <c r="N2937" s="12"/>
      <c r="O2937" s="12"/>
    </row>
    <row r="2938" spans="1:15" x14ac:dyDescent="0.3">
      <c r="A2938" s="11" t="str">
        <f t="shared" si="47"/>
        <v>DISTRIBUCION VOLUMEN X CRITERIO (kg ó litros)T.Zumo+Horchata+MostoNIVEL MEDIO</v>
      </c>
      <c r="B2938" s="11" t="s">
        <v>50</v>
      </c>
      <c r="C2938" s="11" t="s">
        <v>107</v>
      </c>
      <c r="D2938" s="11" t="s">
        <v>167</v>
      </c>
      <c r="E2938" s="12">
        <v>22.895356696893899</v>
      </c>
      <c r="F2938" s="12">
        <v>20.674153982544901</v>
      </c>
      <c r="G2938" s="12">
        <v>20.153011952389399</v>
      </c>
      <c r="H2938" s="12">
        <v>19.751997620328002</v>
      </c>
      <c r="I2938" s="12">
        <v>25.354490632987101</v>
      </c>
      <c r="J2938" s="12">
        <v>20.568805266070498</v>
      </c>
      <c r="K2938" s="12">
        <v>22.232532583545101</v>
      </c>
      <c r="L2938" s="12">
        <v>19.974173379783601</v>
      </c>
      <c r="M2938" s="12">
        <v>21.191890182730301</v>
      </c>
      <c r="N2938" s="12"/>
      <c r="O2938" s="12"/>
    </row>
    <row r="2939" spans="1:15" x14ac:dyDescent="0.3">
      <c r="A2939" s="11" t="str">
        <f t="shared" si="47"/>
        <v>DISTRIBUCION VOLUMEN X CRITERIO (kg ó litros)T.Zumo+Horchata+MostoNIVEL MEDIO BAJO</v>
      </c>
      <c r="B2939" s="11" t="s">
        <v>50</v>
      </c>
      <c r="C2939" s="11" t="s">
        <v>107</v>
      </c>
      <c r="D2939" s="11" t="s">
        <v>168</v>
      </c>
      <c r="E2939" s="12">
        <v>14.4583321595837</v>
      </c>
      <c r="F2939" s="12">
        <v>15.283215919597099</v>
      </c>
      <c r="G2939" s="12">
        <v>17.026700696587199</v>
      </c>
      <c r="H2939" s="12">
        <v>15.4006726587681</v>
      </c>
      <c r="I2939" s="12">
        <v>12.9677653839996</v>
      </c>
      <c r="J2939" s="12">
        <v>14.586875297528801</v>
      </c>
      <c r="K2939" s="12">
        <v>16.450423939840999</v>
      </c>
      <c r="L2939" s="12">
        <v>17.270024515937099</v>
      </c>
      <c r="M2939" s="12">
        <v>16.5381532076917</v>
      </c>
      <c r="N2939" s="12"/>
      <c r="O2939" s="12"/>
    </row>
    <row r="2940" spans="1:15" x14ac:dyDescent="0.3">
      <c r="A2940" s="11" t="str">
        <f t="shared" si="47"/>
        <v>DISTRIBUCION VOLUMEN X CRITERIO (kg ó litros)T.Zumo+Horchata+MostoNIVEL BAJO</v>
      </c>
      <c r="B2940" s="11" t="s">
        <v>50</v>
      </c>
      <c r="C2940" s="11" t="s">
        <v>107</v>
      </c>
      <c r="D2940" s="11" t="s">
        <v>169</v>
      </c>
      <c r="E2940" s="12">
        <v>25.0268515914936</v>
      </c>
      <c r="F2940" s="12">
        <v>28.129210523849899</v>
      </c>
      <c r="G2940" s="12">
        <v>26.610096906244401</v>
      </c>
      <c r="H2940" s="12">
        <v>27.790004235194701</v>
      </c>
      <c r="I2940" s="12">
        <v>24.201210724910201</v>
      </c>
      <c r="J2940" s="12">
        <v>25.830874763417398</v>
      </c>
      <c r="K2940" s="12">
        <v>24.976307101393001</v>
      </c>
      <c r="L2940" s="12">
        <v>22.2161769915128</v>
      </c>
      <c r="M2940" s="12">
        <v>23.576154992352599</v>
      </c>
      <c r="N2940" s="12"/>
      <c r="O2940" s="12"/>
    </row>
    <row r="2941" spans="1:15" x14ac:dyDescent="0.3">
      <c r="A2941" s="11" t="str">
        <f t="shared" si="47"/>
        <v>DISTRIBUCION VOLUMEN X CRITERIO (kg ó litros)T.Zumo+Horchata+MostoHOMBRE</v>
      </c>
      <c r="B2941" s="11" t="s">
        <v>50</v>
      </c>
      <c r="C2941" s="11" t="s">
        <v>107</v>
      </c>
      <c r="D2941" s="11" t="s">
        <v>170</v>
      </c>
      <c r="E2941" s="12">
        <v>49.200421491691898</v>
      </c>
      <c r="F2941" s="12">
        <v>54.357484857429696</v>
      </c>
      <c r="G2941" s="12">
        <v>51.781171783026402</v>
      </c>
      <c r="H2941" s="12">
        <v>51.210129931234498</v>
      </c>
      <c r="I2941" s="12">
        <v>53.481559561450901</v>
      </c>
      <c r="J2941" s="12">
        <v>53.226366265464399</v>
      </c>
      <c r="K2941" s="12">
        <v>53.833205347124597</v>
      </c>
      <c r="L2941" s="12">
        <v>47.158410932249801</v>
      </c>
      <c r="M2941" s="12">
        <v>48.0502431858365</v>
      </c>
      <c r="N2941" s="12"/>
      <c r="O2941" s="12"/>
    </row>
    <row r="2942" spans="1:15" x14ac:dyDescent="0.3">
      <c r="A2942" s="11" t="str">
        <f t="shared" si="47"/>
        <v>DISTRIBUCION VOLUMEN X CRITERIO (kg ó litros)T.Zumo+Horchata+MostoMUJER</v>
      </c>
      <c r="B2942" s="11" t="s">
        <v>50</v>
      </c>
      <c r="C2942" s="11" t="s">
        <v>107</v>
      </c>
      <c r="D2942" s="11" t="s">
        <v>171</v>
      </c>
      <c r="E2942" s="12">
        <v>50.799584532606197</v>
      </c>
      <c r="F2942" s="12">
        <v>45.642522360135601</v>
      </c>
      <c r="G2942" s="12">
        <v>48.218831533092199</v>
      </c>
      <c r="H2942" s="12">
        <v>48.789865388938502</v>
      </c>
      <c r="I2942" s="12">
        <v>46.518440134607502</v>
      </c>
      <c r="J2942" s="12">
        <v>46.773626165527503</v>
      </c>
      <c r="K2942" s="12">
        <v>46.166804412512697</v>
      </c>
      <c r="L2942" s="12">
        <v>52.841588169575701</v>
      </c>
      <c r="M2942" s="12">
        <v>51.949744928216198</v>
      </c>
      <c r="N2942" s="12"/>
      <c r="O2942" s="12"/>
    </row>
    <row r="2943" spans="1:15" x14ac:dyDescent="0.3">
      <c r="A2943" s="11" t="str">
        <f t="shared" si="47"/>
        <v>DISTRIBUCION VOLUMEN X CRITERIO (kg ó litros)Agua EnvasadaT.ESPAÑA</v>
      </c>
      <c r="B2943" s="11" t="s">
        <v>50</v>
      </c>
      <c r="C2943" s="11" t="s">
        <v>108</v>
      </c>
      <c r="D2943" s="11" t="s">
        <v>142</v>
      </c>
      <c r="E2943" s="12">
        <v>100</v>
      </c>
      <c r="F2943" s="12">
        <v>100</v>
      </c>
      <c r="G2943" s="12">
        <v>100</v>
      </c>
      <c r="H2943" s="12">
        <v>100</v>
      </c>
      <c r="I2943" s="12">
        <v>100</v>
      </c>
      <c r="J2943" s="12">
        <v>100</v>
      </c>
      <c r="K2943" s="12">
        <v>100</v>
      </c>
      <c r="L2943" s="12">
        <v>100</v>
      </c>
      <c r="M2943" s="12">
        <v>100</v>
      </c>
      <c r="N2943" s="12"/>
      <c r="O2943" s="12"/>
    </row>
    <row r="2944" spans="1:15" x14ac:dyDescent="0.3">
      <c r="A2944" s="11" t="str">
        <f t="shared" si="47"/>
        <v>DISTRIBUCION VOLUMEN X CRITERIO (kg ó litros)Agua EnvasadaBCN AM</v>
      </c>
      <c r="B2944" s="11" t="s">
        <v>50</v>
      </c>
      <c r="C2944" s="11" t="s">
        <v>108</v>
      </c>
      <c r="D2944" s="11" t="s">
        <v>143</v>
      </c>
      <c r="E2944" s="12">
        <v>14.1603493065103</v>
      </c>
      <c r="F2944" s="12">
        <v>14.5903465205049</v>
      </c>
      <c r="G2944" s="12">
        <v>16.284950455709001</v>
      </c>
      <c r="H2944" s="12">
        <v>14.3257324989731</v>
      </c>
      <c r="I2944" s="12">
        <v>11.914438201248601</v>
      </c>
      <c r="J2944" s="12">
        <v>11.4921653661976</v>
      </c>
      <c r="K2944" s="12">
        <v>11.203562955074499</v>
      </c>
      <c r="L2944" s="12">
        <v>11.0278373023234</v>
      </c>
      <c r="M2944" s="12">
        <v>11.35575616791</v>
      </c>
      <c r="N2944" s="12"/>
      <c r="O2944" s="12"/>
    </row>
    <row r="2945" spans="1:15" x14ac:dyDescent="0.3">
      <c r="A2945" s="11" t="str">
        <f t="shared" si="47"/>
        <v>DISTRIBUCION VOLUMEN X CRITERIO (kg ó litros)Agua EnvasadaREST.CAT ARAGON</v>
      </c>
      <c r="B2945" s="11" t="s">
        <v>50</v>
      </c>
      <c r="C2945" s="11" t="s">
        <v>108</v>
      </c>
      <c r="D2945" s="11" t="s">
        <v>144</v>
      </c>
      <c r="E2945" s="12">
        <v>14.217299616083899</v>
      </c>
      <c r="F2945" s="12">
        <v>15.119003540137101</v>
      </c>
      <c r="G2945" s="12">
        <v>14.992534069324501</v>
      </c>
      <c r="H2945" s="12">
        <v>17.888226261052399</v>
      </c>
      <c r="I2945" s="12">
        <v>21.940204217707901</v>
      </c>
      <c r="J2945" s="12">
        <v>24.643714648913001</v>
      </c>
      <c r="K2945" s="12">
        <v>26.236652006422499</v>
      </c>
      <c r="L2945" s="12">
        <v>23.212425103691601</v>
      </c>
      <c r="M2945" s="12">
        <v>24.727527746425</v>
      </c>
      <c r="N2945" s="12"/>
      <c r="O2945" s="12"/>
    </row>
    <row r="2946" spans="1:15" x14ac:dyDescent="0.3">
      <c r="A2946" s="11" t="str">
        <f t="shared" si="47"/>
        <v>DISTRIBUCION VOLUMEN X CRITERIO (kg ó litros)Agua EnvasadaLEVANTE</v>
      </c>
      <c r="B2946" s="11" t="s">
        <v>50</v>
      </c>
      <c r="C2946" s="11" t="s">
        <v>108</v>
      </c>
      <c r="D2946" s="11" t="s">
        <v>145</v>
      </c>
      <c r="E2946" s="12">
        <v>17.430314507027099</v>
      </c>
      <c r="F2946" s="12">
        <v>17.737721515773199</v>
      </c>
      <c r="G2946" s="12">
        <v>17.303478369378801</v>
      </c>
      <c r="H2946" s="12">
        <v>15.2761193281654</v>
      </c>
      <c r="I2946" s="12">
        <v>15.375910129697001</v>
      </c>
      <c r="J2946" s="12">
        <v>15.578870672965399</v>
      </c>
      <c r="K2946" s="12">
        <v>16.3067478899397</v>
      </c>
      <c r="L2946" s="12">
        <v>15.8752498508284</v>
      </c>
      <c r="M2946" s="12">
        <v>14.441894054074799</v>
      </c>
      <c r="N2946" s="12"/>
      <c r="O2946" s="12"/>
    </row>
    <row r="2947" spans="1:15" x14ac:dyDescent="0.3">
      <c r="A2947" s="11" t="str">
        <f t="shared" si="47"/>
        <v>DISTRIBUCION VOLUMEN X CRITERIO (kg ó litros)Agua EnvasadaANDALUCIA</v>
      </c>
      <c r="B2947" s="11" t="s">
        <v>50</v>
      </c>
      <c r="C2947" s="11" t="s">
        <v>108</v>
      </c>
      <c r="D2947" s="11" t="s">
        <v>146</v>
      </c>
      <c r="E2947" s="12">
        <v>13.3939124933706</v>
      </c>
      <c r="F2947" s="12">
        <v>14.304758387643201</v>
      </c>
      <c r="G2947" s="12">
        <v>13.0033611159463</v>
      </c>
      <c r="H2947" s="12">
        <v>14.4216555349961</v>
      </c>
      <c r="I2947" s="12">
        <v>13.1075948178032</v>
      </c>
      <c r="J2947" s="12">
        <v>13.3151530619376</v>
      </c>
      <c r="K2947" s="12">
        <v>10.700766831617001</v>
      </c>
      <c r="L2947" s="12">
        <v>12.510577039268</v>
      </c>
      <c r="M2947" s="12">
        <v>12.9949213339126</v>
      </c>
      <c r="N2947" s="12"/>
      <c r="O2947" s="12"/>
    </row>
    <row r="2948" spans="1:15" x14ac:dyDescent="0.3">
      <c r="A2948" s="11" t="str">
        <f t="shared" si="47"/>
        <v>DISTRIBUCION VOLUMEN X CRITERIO (kg ó litros)Agua EnvasadaMDD AM</v>
      </c>
      <c r="B2948" s="11" t="s">
        <v>50</v>
      </c>
      <c r="C2948" s="11" t="s">
        <v>108</v>
      </c>
      <c r="D2948" s="11" t="s">
        <v>147</v>
      </c>
      <c r="E2948" s="12">
        <v>10.9643172862088</v>
      </c>
      <c r="F2948" s="12">
        <v>10.054877109882201</v>
      </c>
      <c r="G2948" s="12">
        <v>9.1843236541389803</v>
      </c>
      <c r="H2948" s="12">
        <v>7.9677987291680701</v>
      </c>
      <c r="I2948" s="12">
        <v>10.5110129895962</v>
      </c>
      <c r="J2948" s="12">
        <v>8.6236054220526999</v>
      </c>
      <c r="K2948" s="12">
        <v>8.6656644961317806</v>
      </c>
      <c r="L2948" s="12">
        <v>9.8008620723044508</v>
      </c>
      <c r="M2948" s="12">
        <v>9.92967001530792</v>
      </c>
      <c r="N2948" s="12"/>
      <c r="O2948" s="12"/>
    </row>
    <row r="2949" spans="1:15" x14ac:dyDescent="0.3">
      <c r="A2949" s="11" t="str">
        <f t="shared" si="47"/>
        <v>DISTRIBUCION VOLUMEN X CRITERIO (kg ó litros)Agua EnvasadaRTO CENTRO</v>
      </c>
      <c r="B2949" s="11" t="s">
        <v>50</v>
      </c>
      <c r="C2949" s="11" t="s">
        <v>108</v>
      </c>
      <c r="D2949" s="11" t="s">
        <v>148</v>
      </c>
      <c r="E2949" s="12">
        <v>8.3674081747303592</v>
      </c>
      <c r="F2949" s="12">
        <v>8.6891391894345293</v>
      </c>
      <c r="G2949" s="12">
        <v>7.85012369632347</v>
      </c>
      <c r="H2949" s="12">
        <v>8.9359815831539606</v>
      </c>
      <c r="I2949" s="12">
        <v>7.2781162838210802</v>
      </c>
      <c r="J2949" s="12">
        <v>7.7950698993390297</v>
      </c>
      <c r="K2949" s="12">
        <v>8.3945211066093606</v>
      </c>
      <c r="L2949" s="12">
        <v>7.6341989966144599</v>
      </c>
      <c r="M2949" s="12">
        <v>7.5536623452084202</v>
      </c>
      <c r="N2949" s="12"/>
      <c r="O2949" s="12"/>
    </row>
    <row r="2950" spans="1:15" x14ac:dyDescent="0.3">
      <c r="A2950" s="11" t="str">
        <f t="shared" si="47"/>
        <v>DISTRIBUCION VOLUMEN X CRITERIO (kg ó litros)Agua EnvasadaNORTE-CENTRO</v>
      </c>
      <c r="B2950" s="11" t="s">
        <v>50</v>
      </c>
      <c r="C2950" s="11" t="s">
        <v>108</v>
      </c>
      <c r="D2950" s="11" t="s">
        <v>149</v>
      </c>
      <c r="E2950" s="12">
        <v>8.3274758385568006</v>
      </c>
      <c r="F2950" s="12">
        <v>7.8634607838983896</v>
      </c>
      <c r="G2950" s="12">
        <v>7.64202546373531</v>
      </c>
      <c r="H2950" s="12">
        <v>7.2093294025751602</v>
      </c>
      <c r="I2950" s="12">
        <v>8.3200031843955706</v>
      </c>
      <c r="J2950" s="12">
        <v>7.5968656480518097</v>
      </c>
      <c r="K2950" s="12">
        <v>7.17945564155018</v>
      </c>
      <c r="L2950" s="12">
        <v>8.2565946487227606</v>
      </c>
      <c r="M2950" s="12">
        <v>7.2560233713229199</v>
      </c>
      <c r="N2950" s="12"/>
      <c r="O2950" s="12"/>
    </row>
    <row r="2951" spans="1:15" x14ac:dyDescent="0.3">
      <c r="A2951" s="11" t="str">
        <f t="shared" si="47"/>
        <v>DISTRIBUCION VOLUMEN X CRITERIO (kg ó litros)Agua EnvasadaNOROESTE</v>
      </c>
      <c r="B2951" s="11" t="s">
        <v>50</v>
      </c>
      <c r="C2951" s="11" t="s">
        <v>108</v>
      </c>
      <c r="D2951" s="11" t="s">
        <v>150</v>
      </c>
      <c r="E2951" s="12">
        <v>13.1389279914005</v>
      </c>
      <c r="F2951" s="12">
        <v>11.6407041781874</v>
      </c>
      <c r="G2951" s="12">
        <v>13.7392124515767</v>
      </c>
      <c r="H2951" s="12">
        <v>13.975160100095801</v>
      </c>
      <c r="I2951" s="12">
        <v>11.552722089761501</v>
      </c>
      <c r="J2951" s="12">
        <v>10.9545583748084</v>
      </c>
      <c r="K2951" s="12">
        <v>11.312638622819399</v>
      </c>
      <c r="L2951" s="12">
        <v>11.6822526859772</v>
      </c>
      <c r="M2951" s="12">
        <v>11.740546944835801</v>
      </c>
      <c r="N2951" s="12"/>
      <c r="O2951" s="12"/>
    </row>
    <row r="2952" spans="1:15" x14ac:dyDescent="0.3">
      <c r="A2952" s="11" t="str">
        <f t="shared" si="47"/>
        <v>DISTRIBUCION VOLUMEN X CRITERIO (kg ó litros)Agua Envasada&lt;2MIL</v>
      </c>
      <c r="B2952" s="11" t="s">
        <v>50</v>
      </c>
      <c r="C2952" s="11" t="s">
        <v>108</v>
      </c>
      <c r="D2952" s="11" t="s">
        <v>151</v>
      </c>
      <c r="E2952" s="12">
        <v>6.5902847760089802</v>
      </c>
      <c r="F2952" s="12">
        <v>5.1488947119616899</v>
      </c>
      <c r="G2952" s="12">
        <v>5.1744786265241096</v>
      </c>
      <c r="H2952" s="12">
        <v>5.2636145012000197</v>
      </c>
      <c r="I2952" s="12">
        <v>4.9281916939444796</v>
      </c>
      <c r="J2952" s="12">
        <v>4.0732985658964198</v>
      </c>
      <c r="K2952" s="12">
        <v>4.3718878920886501</v>
      </c>
      <c r="L2952" s="12">
        <v>4.2879928729381298</v>
      </c>
      <c r="M2952" s="12">
        <v>4.77747927318336</v>
      </c>
      <c r="N2952" s="12"/>
      <c r="O2952" s="12"/>
    </row>
    <row r="2953" spans="1:15" x14ac:dyDescent="0.3">
      <c r="A2953" s="11" t="str">
        <f t="shared" si="47"/>
        <v>DISTRIBUCION VOLUMEN X CRITERIO (kg ó litros)Agua Envasada2-5MIL</v>
      </c>
      <c r="B2953" s="11" t="s">
        <v>50</v>
      </c>
      <c r="C2953" s="11" t="s">
        <v>108</v>
      </c>
      <c r="D2953" s="11" t="s">
        <v>152</v>
      </c>
      <c r="E2953" s="12">
        <v>5.2541708773605302</v>
      </c>
      <c r="F2953" s="12">
        <v>4.2145808120894603</v>
      </c>
      <c r="G2953" s="12">
        <v>4.94648520799411</v>
      </c>
      <c r="H2953" s="12">
        <v>4.6206150671106299</v>
      </c>
      <c r="I2953" s="12">
        <v>4.4775921211004599</v>
      </c>
      <c r="J2953" s="12">
        <v>3.9717357553643802</v>
      </c>
      <c r="K2953" s="12">
        <v>3.6696015482923898</v>
      </c>
      <c r="L2953" s="12">
        <v>4.7984388065007701</v>
      </c>
      <c r="M2953" s="12">
        <v>4.3178320978725999</v>
      </c>
      <c r="N2953" s="12"/>
      <c r="O2953" s="12"/>
    </row>
    <row r="2954" spans="1:15" x14ac:dyDescent="0.3">
      <c r="A2954" s="11" t="str">
        <f t="shared" si="47"/>
        <v>DISTRIBUCION VOLUMEN X CRITERIO (kg ó litros)Agua Envasada5-10MIL</v>
      </c>
      <c r="B2954" s="11" t="s">
        <v>50</v>
      </c>
      <c r="C2954" s="11" t="s">
        <v>108</v>
      </c>
      <c r="D2954" s="11" t="s">
        <v>153</v>
      </c>
      <c r="E2954" s="12">
        <v>8.6954485170577804</v>
      </c>
      <c r="F2954" s="12">
        <v>9.1685166808951202</v>
      </c>
      <c r="G2954" s="12">
        <v>8.3773805501960599</v>
      </c>
      <c r="H2954" s="12">
        <v>8.9587007033383994</v>
      </c>
      <c r="I2954" s="12">
        <v>8.2996837884268899</v>
      </c>
      <c r="J2954" s="12">
        <v>10.4087126860738</v>
      </c>
      <c r="K2954" s="12">
        <v>7.6375320497619201</v>
      </c>
      <c r="L2954" s="12">
        <v>9.4871498479725105</v>
      </c>
      <c r="M2954" s="12">
        <v>9.3938531663580793</v>
      </c>
      <c r="N2954" s="12"/>
      <c r="O2954" s="12"/>
    </row>
    <row r="2955" spans="1:15" x14ac:dyDescent="0.3">
      <c r="A2955" s="11" t="str">
        <f t="shared" si="47"/>
        <v>DISTRIBUCION VOLUMEN X CRITERIO (kg ó litros)Agua Envasada10-30MIL</v>
      </c>
      <c r="B2955" s="11" t="s">
        <v>50</v>
      </c>
      <c r="C2955" s="11" t="s">
        <v>108</v>
      </c>
      <c r="D2955" s="11" t="s">
        <v>154</v>
      </c>
      <c r="E2955" s="12">
        <v>17.8289698063925</v>
      </c>
      <c r="F2955" s="12">
        <v>20.088629249329902</v>
      </c>
      <c r="G2955" s="12">
        <v>20.579319859183599</v>
      </c>
      <c r="H2955" s="12">
        <v>21.360876147697599</v>
      </c>
      <c r="I2955" s="12">
        <v>16.958292728967699</v>
      </c>
      <c r="J2955" s="12">
        <v>15.4110527728792</v>
      </c>
      <c r="K2955" s="12">
        <v>14.815578333405099</v>
      </c>
      <c r="L2955" s="12">
        <v>14.875642857788099</v>
      </c>
      <c r="M2955" s="12">
        <v>16.054801478572902</v>
      </c>
      <c r="N2955" s="12"/>
      <c r="O2955" s="12"/>
    </row>
    <row r="2956" spans="1:15" x14ac:dyDescent="0.3">
      <c r="A2956" s="11" t="str">
        <f t="shared" si="47"/>
        <v>DISTRIBUCION VOLUMEN X CRITERIO (kg ó litros)Agua Envasada30-100MIL</v>
      </c>
      <c r="B2956" s="11" t="s">
        <v>50</v>
      </c>
      <c r="C2956" s="11" t="s">
        <v>108</v>
      </c>
      <c r="D2956" s="11" t="s">
        <v>155</v>
      </c>
      <c r="E2956" s="12">
        <v>18.728164694345899</v>
      </c>
      <c r="F2956" s="12">
        <v>17.879229344434101</v>
      </c>
      <c r="G2956" s="12">
        <v>16.8098620523322</v>
      </c>
      <c r="H2956" s="12">
        <v>17.926399034820701</v>
      </c>
      <c r="I2956" s="12">
        <v>25.2757874467265</v>
      </c>
      <c r="J2956" s="12">
        <v>26.284083650015098</v>
      </c>
      <c r="K2956" s="12">
        <v>27.869060650235198</v>
      </c>
      <c r="L2956" s="12">
        <v>26.8191957652224</v>
      </c>
      <c r="M2956" s="12">
        <v>25.9255795733973</v>
      </c>
      <c r="N2956" s="12"/>
      <c r="O2956" s="12"/>
    </row>
    <row r="2957" spans="1:15" x14ac:dyDescent="0.3">
      <c r="A2957" s="11" t="str">
        <f t="shared" si="47"/>
        <v>DISTRIBUCION VOLUMEN X CRITERIO (kg ó litros)Agua Envasada100-200MIL</v>
      </c>
      <c r="B2957" s="11" t="s">
        <v>50</v>
      </c>
      <c r="C2957" s="11" t="s">
        <v>108</v>
      </c>
      <c r="D2957" s="11" t="s">
        <v>156</v>
      </c>
      <c r="E2957" s="12">
        <v>8.9359242778312602</v>
      </c>
      <c r="F2957" s="12">
        <v>8.2119648350017496</v>
      </c>
      <c r="G2957" s="12">
        <v>9.5936885199892608</v>
      </c>
      <c r="H2957" s="12">
        <v>9.6299086412756392</v>
      </c>
      <c r="I2957" s="12">
        <v>10.6168411384094</v>
      </c>
      <c r="J2957" s="12">
        <v>9.50366786184488</v>
      </c>
      <c r="K2957" s="12">
        <v>10.007949258786301</v>
      </c>
      <c r="L2957" s="12">
        <v>10.772538048788</v>
      </c>
      <c r="M2957" s="12">
        <v>9.6597333796477898</v>
      </c>
      <c r="N2957" s="12"/>
      <c r="O2957" s="12"/>
    </row>
    <row r="2958" spans="1:15" x14ac:dyDescent="0.3">
      <c r="A2958" s="11" t="str">
        <f t="shared" si="47"/>
        <v>DISTRIBUCION VOLUMEN X CRITERIO (kg ó litros)Agua Envasada200-500MIL</v>
      </c>
      <c r="B2958" s="11" t="s">
        <v>50</v>
      </c>
      <c r="C2958" s="11" t="s">
        <v>108</v>
      </c>
      <c r="D2958" s="11" t="s">
        <v>157</v>
      </c>
      <c r="E2958" s="12">
        <v>16.312647100083201</v>
      </c>
      <c r="F2958" s="12">
        <v>16.702999807926599</v>
      </c>
      <c r="G2958" s="12">
        <v>15.7941247730091</v>
      </c>
      <c r="H2958" s="12">
        <v>14.085641812748801</v>
      </c>
      <c r="I2958" s="12">
        <v>12.6853199070882</v>
      </c>
      <c r="J2958" s="12">
        <v>12.505086759682699</v>
      </c>
      <c r="K2958" s="12">
        <v>12.9628528232574</v>
      </c>
      <c r="L2958" s="12">
        <v>11.836042639063001</v>
      </c>
      <c r="M2958" s="12">
        <v>12.1833870787235</v>
      </c>
      <c r="N2958" s="12"/>
      <c r="O2958" s="12"/>
    </row>
    <row r="2959" spans="1:15" x14ac:dyDescent="0.3">
      <c r="A2959" s="11" t="str">
        <f t="shared" si="47"/>
        <v>DISTRIBUCION VOLUMEN X CRITERIO (kg ó litros)Agua Envasada&gt;500MIL</v>
      </c>
      <c r="B2959" s="11" t="s">
        <v>50</v>
      </c>
      <c r="C2959" s="11" t="s">
        <v>108</v>
      </c>
      <c r="D2959" s="11" t="s">
        <v>158</v>
      </c>
      <c r="E2959" s="12">
        <v>17.654398414798099</v>
      </c>
      <c r="F2959" s="12">
        <v>18.585193511468301</v>
      </c>
      <c r="G2959" s="12">
        <v>18.724668142143202</v>
      </c>
      <c r="H2959" s="12">
        <v>18.1542456119554</v>
      </c>
      <c r="I2959" s="12">
        <v>16.758291666460899</v>
      </c>
      <c r="J2959" s="12">
        <v>17.842358523322201</v>
      </c>
      <c r="K2959" s="12">
        <v>18.6655436056204</v>
      </c>
      <c r="L2959" s="12">
        <v>17.1229952864979</v>
      </c>
      <c r="M2959" s="12">
        <v>17.687338345230899</v>
      </c>
      <c r="N2959" s="12"/>
      <c r="O2959" s="12"/>
    </row>
    <row r="2960" spans="1:15" x14ac:dyDescent="0.3">
      <c r="A2960" s="11" t="str">
        <f t="shared" si="47"/>
        <v>DISTRIBUCION VOLUMEN X CRITERIO (kg ó litros)Agua EnvasadaDE 15 A 19 AÑOS</v>
      </c>
      <c r="B2960" s="11" t="s">
        <v>50</v>
      </c>
      <c r="C2960" s="11" t="s">
        <v>108</v>
      </c>
      <c r="D2960" s="11" t="s">
        <v>159</v>
      </c>
      <c r="E2960" s="12">
        <v>2.7210955327274098</v>
      </c>
      <c r="F2960" s="12">
        <v>3.6274437931099901</v>
      </c>
      <c r="G2960" s="12">
        <v>1.62408269395625</v>
      </c>
      <c r="H2960" s="12">
        <v>2.1060918350462501</v>
      </c>
      <c r="I2960" s="12">
        <v>2.7570478838269401</v>
      </c>
      <c r="J2960" s="12">
        <v>1.9121967664148201</v>
      </c>
      <c r="K2960" s="12">
        <v>1.4834129897767101</v>
      </c>
      <c r="L2960" s="12">
        <v>1.2761630594419999</v>
      </c>
      <c r="M2960" s="12">
        <v>1.51290865679673</v>
      </c>
      <c r="N2960" s="12"/>
      <c r="O2960" s="12"/>
    </row>
    <row r="2961" spans="1:15" x14ac:dyDescent="0.3">
      <c r="A2961" s="11" t="str">
        <f t="shared" si="47"/>
        <v>DISTRIBUCION VOLUMEN X CRITERIO (kg ó litros)Agua EnvasadaDE 20 A 24 AÑOS</v>
      </c>
      <c r="B2961" s="11" t="s">
        <v>50</v>
      </c>
      <c r="C2961" s="11" t="s">
        <v>108</v>
      </c>
      <c r="D2961" s="11" t="s">
        <v>160</v>
      </c>
      <c r="E2961" s="12">
        <v>3.0088852866445701</v>
      </c>
      <c r="F2961" s="12">
        <v>2.3762868113108802</v>
      </c>
      <c r="G2961" s="12">
        <v>1.80239645111623</v>
      </c>
      <c r="H2961" s="12">
        <v>2.60323632181148</v>
      </c>
      <c r="I2961" s="12">
        <v>1.7046572976224701</v>
      </c>
      <c r="J2961" s="12">
        <v>2.2281155575858702</v>
      </c>
      <c r="K2961" s="12">
        <v>2.2973699621019299</v>
      </c>
      <c r="L2961" s="12">
        <v>2.4900927226098299</v>
      </c>
      <c r="M2961" s="12">
        <v>2.3553032616646399</v>
      </c>
      <c r="N2961" s="12"/>
      <c r="O2961" s="12"/>
    </row>
    <row r="2962" spans="1:15" x14ac:dyDescent="0.3">
      <c r="A2962" s="11" t="str">
        <f t="shared" si="47"/>
        <v>DISTRIBUCION VOLUMEN X CRITERIO (kg ó litros)Agua EnvasadaDE 25 A 34 AÑOS</v>
      </c>
      <c r="B2962" s="11" t="s">
        <v>50</v>
      </c>
      <c r="C2962" s="11" t="s">
        <v>108</v>
      </c>
      <c r="D2962" s="11" t="s">
        <v>161</v>
      </c>
      <c r="E2962" s="12">
        <v>6.3099091070069599</v>
      </c>
      <c r="F2962" s="12">
        <v>8.01535140380496</v>
      </c>
      <c r="G2962" s="12">
        <v>5.7322087972524596</v>
      </c>
      <c r="H2962" s="12">
        <v>6.1502423813166596</v>
      </c>
      <c r="I2962" s="12">
        <v>5.8915691224583</v>
      </c>
      <c r="J2962" s="12">
        <v>6.3891394151759897</v>
      </c>
      <c r="K2962" s="12">
        <v>7.2721637365383502</v>
      </c>
      <c r="L2962" s="12">
        <v>6.7651351790445098</v>
      </c>
      <c r="M2962" s="12">
        <v>6.6491827336189502</v>
      </c>
      <c r="N2962" s="12"/>
      <c r="O2962" s="12"/>
    </row>
    <row r="2963" spans="1:15" x14ac:dyDescent="0.3">
      <c r="A2963" s="11" t="str">
        <f t="shared" si="47"/>
        <v>DISTRIBUCION VOLUMEN X CRITERIO (kg ó litros)Agua EnvasadaDE 35 A 49 AÑOS</v>
      </c>
      <c r="B2963" s="11" t="s">
        <v>50</v>
      </c>
      <c r="C2963" s="11" t="s">
        <v>108</v>
      </c>
      <c r="D2963" s="11" t="s">
        <v>162</v>
      </c>
      <c r="E2963" s="12">
        <v>28.816635451608999</v>
      </c>
      <c r="F2963" s="12">
        <v>28.7701152851246</v>
      </c>
      <c r="G2963" s="12">
        <v>24.544839969219399</v>
      </c>
      <c r="H2963" s="12">
        <v>25.435247283966699</v>
      </c>
      <c r="I2963" s="12">
        <v>24.224888399318001</v>
      </c>
      <c r="J2963" s="12">
        <v>22.255359286566399</v>
      </c>
      <c r="K2963" s="12">
        <v>21.860640238397199</v>
      </c>
      <c r="L2963" s="12">
        <v>23.726144549074601</v>
      </c>
      <c r="M2963" s="12">
        <v>22.8407265749244</v>
      </c>
      <c r="N2963" s="12"/>
      <c r="O2963" s="12"/>
    </row>
    <row r="2964" spans="1:15" x14ac:dyDescent="0.3">
      <c r="A2964" s="11" t="str">
        <f t="shared" si="47"/>
        <v>DISTRIBUCION VOLUMEN X CRITERIO (kg ó litros)Agua EnvasadaDE 50 A 59 AÑOS</v>
      </c>
      <c r="B2964" s="11" t="s">
        <v>50</v>
      </c>
      <c r="C2964" s="11" t="s">
        <v>108</v>
      </c>
      <c r="D2964" s="11" t="s">
        <v>163</v>
      </c>
      <c r="E2964" s="12">
        <v>25.6664438565968</v>
      </c>
      <c r="F2964" s="12">
        <v>24.360180951492499</v>
      </c>
      <c r="G2964" s="12">
        <v>28.3488409461225</v>
      </c>
      <c r="H2964" s="12">
        <v>28.681339665599499</v>
      </c>
      <c r="I2964" s="12">
        <v>25.658444717846301</v>
      </c>
      <c r="J2964" s="12">
        <v>24.830026451800101</v>
      </c>
      <c r="K2964" s="12">
        <v>21.825492227324801</v>
      </c>
      <c r="L2964" s="12">
        <v>23.7253456439737</v>
      </c>
      <c r="M2964" s="12">
        <v>23.540428958394902</v>
      </c>
      <c r="N2964" s="12"/>
      <c r="O2964" s="12"/>
    </row>
    <row r="2965" spans="1:15" x14ac:dyDescent="0.3">
      <c r="A2965" s="11" t="str">
        <f t="shared" si="47"/>
        <v>DISTRIBUCION VOLUMEN X CRITERIO (kg ó litros)Agua EnvasadaDE 60 A 75 AÑOS</v>
      </c>
      <c r="B2965" s="11" t="s">
        <v>50</v>
      </c>
      <c r="C2965" s="11" t="s">
        <v>108</v>
      </c>
      <c r="D2965" s="11" t="s">
        <v>164</v>
      </c>
      <c r="E2965" s="12">
        <v>33.477034962923199</v>
      </c>
      <c r="F2965" s="12">
        <v>32.850634350124203</v>
      </c>
      <c r="G2965" s="12">
        <v>37.947640494443696</v>
      </c>
      <c r="H2965" s="12">
        <v>35.023843203539698</v>
      </c>
      <c r="I2965" s="12">
        <v>39.763395815062999</v>
      </c>
      <c r="J2965" s="12">
        <v>42.385158144513902</v>
      </c>
      <c r="K2965" s="12">
        <v>45.2609283391497</v>
      </c>
      <c r="L2965" s="12">
        <v>42.017113251295399</v>
      </c>
      <c r="M2965" s="12">
        <v>43.101444521811501</v>
      </c>
      <c r="N2965" s="12"/>
      <c r="O2965" s="12"/>
    </row>
    <row r="2966" spans="1:15" x14ac:dyDescent="0.3">
      <c r="A2966" s="11" t="str">
        <f t="shared" si="47"/>
        <v>DISTRIBUCION VOLUMEN X CRITERIO (kg ó litros)Agua EnvasadaNIVEL ALTO</v>
      </c>
      <c r="B2966" s="11" t="s">
        <v>50</v>
      </c>
      <c r="C2966" s="11" t="s">
        <v>108</v>
      </c>
      <c r="D2966" s="11" t="s">
        <v>165</v>
      </c>
      <c r="E2966" s="12">
        <v>24.7045490853613</v>
      </c>
      <c r="F2966" s="12">
        <v>22.670294903436499</v>
      </c>
      <c r="G2966" s="12">
        <v>24.029150631544301</v>
      </c>
      <c r="H2966" s="12">
        <v>24.171542709884498</v>
      </c>
      <c r="I2966" s="12">
        <v>23.7562379482872</v>
      </c>
      <c r="J2966" s="12">
        <v>20.992321005272402</v>
      </c>
      <c r="K2966" s="12">
        <v>20.443651324117699</v>
      </c>
      <c r="L2966" s="12">
        <v>18.757334217570801</v>
      </c>
      <c r="M2966" s="12">
        <v>21.219688436488099</v>
      </c>
      <c r="N2966" s="12"/>
      <c r="O2966" s="12"/>
    </row>
    <row r="2967" spans="1:15" x14ac:dyDescent="0.3">
      <c r="A2967" s="11" t="str">
        <f t="shared" si="47"/>
        <v>DISTRIBUCION VOLUMEN X CRITERIO (kg ó litros)Agua EnvasadaNIVEL MEDIO ALTO</v>
      </c>
      <c r="B2967" s="11" t="s">
        <v>50</v>
      </c>
      <c r="C2967" s="11" t="s">
        <v>108</v>
      </c>
      <c r="D2967" s="11" t="s">
        <v>166</v>
      </c>
      <c r="E2967" s="12">
        <v>14.806112828704199</v>
      </c>
      <c r="F2967" s="12">
        <v>14.4102229330166</v>
      </c>
      <c r="G2967" s="12">
        <v>15.444660858359001</v>
      </c>
      <c r="H2967" s="12">
        <v>14.5270940227058</v>
      </c>
      <c r="I2967" s="12">
        <v>13.7636965161542</v>
      </c>
      <c r="J2967" s="12">
        <v>14.314358888217701</v>
      </c>
      <c r="K2967" s="12">
        <v>14.809598473755401</v>
      </c>
      <c r="L2967" s="12">
        <v>14.196205917515501</v>
      </c>
      <c r="M2967" s="12">
        <v>14.060595510565401</v>
      </c>
      <c r="N2967" s="12"/>
      <c r="O2967" s="12"/>
    </row>
    <row r="2968" spans="1:15" x14ac:dyDescent="0.3">
      <c r="A2968" s="11" t="str">
        <f t="shared" si="47"/>
        <v>DISTRIBUCION VOLUMEN X CRITERIO (kg ó litros)Agua EnvasadaNIVEL MEDIO</v>
      </c>
      <c r="B2968" s="11" t="s">
        <v>50</v>
      </c>
      <c r="C2968" s="11" t="s">
        <v>108</v>
      </c>
      <c r="D2968" s="11" t="s">
        <v>167</v>
      </c>
      <c r="E2968" s="12">
        <v>28.286889108288999</v>
      </c>
      <c r="F2968" s="12">
        <v>29.311572988125398</v>
      </c>
      <c r="G2968" s="12">
        <v>24.941024245797099</v>
      </c>
      <c r="H2968" s="12">
        <v>25.609915401920301</v>
      </c>
      <c r="I2968" s="12">
        <v>28.768325998702501</v>
      </c>
      <c r="J2968" s="12">
        <v>28.588509162662501</v>
      </c>
      <c r="K2968" s="12">
        <v>21.835343644278002</v>
      </c>
      <c r="L2968" s="12">
        <v>24.000020921402498</v>
      </c>
      <c r="M2968" s="12">
        <v>22.7566203563035</v>
      </c>
      <c r="N2968" s="12"/>
      <c r="O2968" s="12"/>
    </row>
    <row r="2969" spans="1:15" x14ac:dyDescent="0.3">
      <c r="A2969" s="11" t="str">
        <f t="shared" si="47"/>
        <v>DISTRIBUCION VOLUMEN X CRITERIO (kg ó litros)Agua EnvasadaNIVEL MEDIO BAJO</v>
      </c>
      <c r="B2969" s="11" t="s">
        <v>50</v>
      </c>
      <c r="C2969" s="11" t="s">
        <v>108</v>
      </c>
      <c r="D2969" s="11" t="s">
        <v>168</v>
      </c>
      <c r="E2969" s="12">
        <v>12.368992582529801</v>
      </c>
      <c r="F2969" s="12">
        <v>13.0693518228277</v>
      </c>
      <c r="G2969" s="12">
        <v>13.0503024939115</v>
      </c>
      <c r="H2969" s="12">
        <v>12.372123976306501</v>
      </c>
      <c r="I2969" s="12">
        <v>13.9431410955992</v>
      </c>
      <c r="J2969" s="12">
        <v>13.826609944086499</v>
      </c>
      <c r="K2969" s="12">
        <v>25.130794796398799</v>
      </c>
      <c r="L2969" s="12">
        <v>22.9628740730024</v>
      </c>
      <c r="M2969" s="12">
        <v>20.7171536285848</v>
      </c>
      <c r="N2969" s="12"/>
      <c r="O2969" s="12"/>
    </row>
    <row r="2970" spans="1:15" x14ac:dyDescent="0.3">
      <c r="A2970" s="11" t="str">
        <f t="shared" si="47"/>
        <v>DISTRIBUCION VOLUMEN X CRITERIO (kg ó litros)Agua EnvasadaNIVEL BAJO</v>
      </c>
      <c r="B2970" s="11" t="s">
        <v>50</v>
      </c>
      <c r="C2970" s="11" t="s">
        <v>108</v>
      </c>
      <c r="D2970" s="11" t="s">
        <v>169</v>
      </c>
      <c r="E2970" s="12">
        <v>19.8334631687786</v>
      </c>
      <c r="F2970" s="12">
        <v>20.538571058881701</v>
      </c>
      <c r="G2970" s="12">
        <v>22.5348621183376</v>
      </c>
      <c r="H2970" s="12">
        <v>23.319326980049699</v>
      </c>
      <c r="I2970" s="12">
        <v>19.7685983147618</v>
      </c>
      <c r="J2970" s="12">
        <v>22.278197821495102</v>
      </c>
      <c r="K2970" s="12">
        <v>17.780620149755102</v>
      </c>
      <c r="L2970" s="12">
        <v>20.083562973649698</v>
      </c>
      <c r="M2970" s="12">
        <v>21.245945156544</v>
      </c>
      <c r="N2970" s="12"/>
      <c r="O2970" s="12"/>
    </row>
    <row r="2971" spans="1:15" x14ac:dyDescent="0.3">
      <c r="A2971" s="11" t="str">
        <f t="shared" si="47"/>
        <v>DISTRIBUCION VOLUMEN X CRITERIO (kg ó litros)Agua EnvasadaHOMBRE</v>
      </c>
      <c r="B2971" s="11" t="s">
        <v>50</v>
      </c>
      <c r="C2971" s="11" t="s">
        <v>108</v>
      </c>
      <c r="D2971" s="11" t="s">
        <v>170</v>
      </c>
      <c r="E2971" s="12">
        <v>53.6177994237338</v>
      </c>
      <c r="F2971" s="12">
        <v>54.325597870551398</v>
      </c>
      <c r="G2971" s="12">
        <v>56.240360561104801</v>
      </c>
      <c r="H2971" s="12">
        <v>55.654734885885603</v>
      </c>
      <c r="I2971" s="12">
        <v>58.009173750707497</v>
      </c>
      <c r="J2971" s="12">
        <v>58.746194667256702</v>
      </c>
      <c r="K2971" s="12">
        <v>58.2688839802492</v>
      </c>
      <c r="L2971" s="12">
        <v>59.384007604672497</v>
      </c>
      <c r="M2971" s="12">
        <v>57.642803425107097</v>
      </c>
      <c r="N2971" s="12"/>
      <c r="O2971" s="12"/>
    </row>
    <row r="2972" spans="1:15" x14ac:dyDescent="0.3">
      <c r="A2972" s="11" t="str">
        <f t="shared" si="47"/>
        <v>DISTRIBUCION VOLUMEN X CRITERIO (kg ó litros)Agua EnvasadaMUJER</v>
      </c>
      <c r="B2972" s="11" t="s">
        <v>50</v>
      </c>
      <c r="C2972" s="11" t="s">
        <v>108</v>
      </c>
      <c r="D2972" s="11" t="s">
        <v>171</v>
      </c>
      <c r="E2972" s="12">
        <v>46.382198192572602</v>
      </c>
      <c r="F2972" s="12">
        <v>45.674414958546897</v>
      </c>
      <c r="G2972" s="12">
        <v>43.759642632635</v>
      </c>
      <c r="H2972" s="12">
        <v>44.345260406418099</v>
      </c>
      <c r="I2972" s="12">
        <v>41.990834747844303</v>
      </c>
      <c r="J2972" s="12">
        <v>41.253797039622903</v>
      </c>
      <c r="K2972" s="12">
        <v>41.731132954630802</v>
      </c>
      <c r="L2972" s="12">
        <v>40.615991649294102</v>
      </c>
      <c r="M2972" s="12">
        <v>42.3571966458926</v>
      </c>
      <c r="N2972" s="12"/>
      <c r="O2972" s="12"/>
    </row>
    <row r="2973" spans="1:15" x14ac:dyDescent="0.3">
      <c r="A2973" s="11" t="str">
        <f t="shared" si="47"/>
        <v>DISTRIBUCION VOLUMEN X CRITERIO (kg ó litros)Bebidas RefrescantesT.ESPAÑA</v>
      </c>
      <c r="B2973" s="11" t="s">
        <v>50</v>
      </c>
      <c r="C2973" s="11" t="s">
        <v>109</v>
      </c>
      <c r="D2973" s="11" t="s">
        <v>142</v>
      </c>
      <c r="E2973" s="12">
        <v>100</v>
      </c>
      <c r="F2973" s="12">
        <v>100</v>
      </c>
      <c r="G2973" s="12">
        <v>100</v>
      </c>
      <c r="H2973" s="12">
        <v>100</v>
      </c>
      <c r="I2973" s="12">
        <v>100</v>
      </c>
      <c r="J2973" s="12">
        <v>100</v>
      </c>
      <c r="K2973" s="12">
        <v>100</v>
      </c>
      <c r="L2973" s="12">
        <v>100</v>
      </c>
      <c r="M2973" s="12">
        <v>100</v>
      </c>
      <c r="N2973" s="12"/>
      <c r="O2973" s="12"/>
    </row>
    <row r="2974" spans="1:15" x14ac:dyDescent="0.3">
      <c r="A2974" s="11" t="str">
        <f t="shared" si="47"/>
        <v>DISTRIBUCION VOLUMEN X CRITERIO (kg ó litros)Bebidas RefrescantesBCN AM</v>
      </c>
      <c r="B2974" s="11" t="s">
        <v>50</v>
      </c>
      <c r="C2974" s="11" t="s">
        <v>109</v>
      </c>
      <c r="D2974" s="11" t="s">
        <v>143</v>
      </c>
      <c r="E2974" s="12">
        <v>9.8113057863862991</v>
      </c>
      <c r="F2974" s="12">
        <v>9.0883837447370102</v>
      </c>
      <c r="G2974" s="12">
        <v>9.5077782219595903</v>
      </c>
      <c r="H2974" s="12">
        <v>9.1833928691960995</v>
      </c>
      <c r="I2974" s="12">
        <v>9.4743607740316005</v>
      </c>
      <c r="J2974" s="12">
        <v>10.2503254341107</v>
      </c>
      <c r="K2974" s="12">
        <v>8.9373364520196699</v>
      </c>
      <c r="L2974" s="12">
        <v>10.129996119856401</v>
      </c>
      <c r="M2974" s="12">
        <v>11.510996810592401</v>
      </c>
      <c r="N2974" s="12"/>
      <c r="O2974" s="12"/>
    </row>
    <row r="2975" spans="1:15" x14ac:dyDescent="0.3">
      <c r="A2975" s="11" t="str">
        <f t="shared" si="47"/>
        <v>DISTRIBUCION VOLUMEN X CRITERIO (kg ó litros)Bebidas RefrescantesREST.CAT ARAGON</v>
      </c>
      <c r="B2975" s="11" t="s">
        <v>50</v>
      </c>
      <c r="C2975" s="11" t="s">
        <v>109</v>
      </c>
      <c r="D2975" s="11" t="s">
        <v>144</v>
      </c>
      <c r="E2975" s="12">
        <v>13.1636380299717</v>
      </c>
      <c r="F2975" s="12">
        <v>10.894136664549499</v>
      </c>
      <c r="G2975" s="12">
        <v>12.585477784364</v>
      </c>
      <c r="H2975" s="12">
        <v>13.86418641481</v>
      </c>
      <c r="I2975" s="12">
        <v>13.705998254401299</v>
      </c>
      <c r="J2975" s="12">
        <v>12.265561816357501</v>
      </c>
      <c r="K2975" s="12">
        <v>13.0513773452977</v>
      </c>
      <c r="L2975" s="12">
        <v>12.713819367591899</v>
      </c>
      <c r="M2975" s="12">
        <v>14.4981165513748</v>
      </c>
      <c r="N2975" s="12"/>
      <c r="O2975" s="12"/>
    </row>
    <row r="2976" spans="1:15" x14ac:dyDescent="0.3">
      <c r="A2976" s="11" t="str">
        <f t="shared" si="47"/>
        <v>DISTRIBUCION VOLUMEN X CRITERIO (kg ó litros)Bebidas RefrescantesLEVANTE</v>
      </c>
      <c r="B2976" s="11" t="s">
        <v>50</v>
      </c>
      <c r="C2976" s="11" t="s">
        <v>109</v>
      </c>
      <c r="D2976" s="11" t="s">
        <v>145</v>
      </c>
      <c r="E2976" s="12">
        <v>15.417960194920701</v>
      </c>
      <c r="F2976" s="12">
        <v>21.299017456189102</v>
      </c>
      <c r="G2976" s="12">
        <v>15.828379746641399</v>
      </c>
      <c r="H2976" s="12">
        <v>16.220824100888802</v>
      </c>
      <c r="I2976" s="12">
        <v>15.0760120548132</v>
      </c>
      <c r="J2976" s="12">
        <v>13.6402417101122</v>
      </c>
      <c r="K2976" s="12">
        <v>15.4980761664482</v>
      </c>
      <c r="L2976" s="12">
        <v>14.9519458779519</v>
      </c>
      <c r="M2976" s="12">
        <v>14.048496314772899</v>
      </c>
      <c r="N2976" s="12"/>
      <c r="O2976" s="12"/>
    </row>
    <row r="2977" spans="1:15" x14ac:dyDescent="0.3">
      <c r="A2977" s="11" t="str">
        <f t="shared" si="47"/>
        <v>DISTRIBUCION VOLUMEN X CRITERIO (kg ó litros)Bebidas RefrescantesANDALUCIA</v>
      </c>
      <c r="B2977" s="11" t="s">
        <v>50</v>
      </c>
      <c r="C2977" s="11" t="s">
        <v>109</v>
      </c>
      <c r="D2977" s="11" t="s">
        <v>146</v>
      </c>
      <c r="E2977" s="12">
        <v>21.342594999629402</v>
      </c>
      <c r="F2977" s="12">
        <v>19.415084085779402</v>
      </c>
      <c r="G2977" s="12">
        <v>20.4929905543624</v>
      </c>
      <c r="H2977" s="12">
        <v>20.399586875497398</v>
      </c>
      <c r="I2977" s="12">
        <v>22.1668718523491</v>
      </c>
      <c r="J2977" s="12">
        <v>22.606546165601799</v>
      </c>
      <c r="K2977" s="12">
        <v>22.5735960875943</v>
      </c>
      <c r="L2977" s="12">
        <v>20.883311270541299</v>
      </c>
      <c r="M2977" s="12">
        <v>20.132634108643401</v>
      </c>
      <c r="N2977" s="12"/>
      <c r="O2977" s="12"/>
    </row>
    <row r="2978" spans="1:15" x14ac:dyDescent="0.3">
      <c r="A2978" s="11" t="str">
        <f t="shared" si="47"/>
        <v>DISTRIBUCION VOLUMEN X CRITERIO (kg ó litros)Bebidas RefrescantesMDD AM</v>
      </c>
      <c r="B2978" s="11" t="s">
        <v>50</v>
      </c>
      <c r="C2978" s="11" t="s">
        <v>109</v>
      </c>
      <c r="D2978" s="11" t="s">
        <v>147</v>
      </c>
      <c r="E2978" s="12">
        <v>15.2193375398424</v>
      </c>
      <c r="F2978" s="12">
        <v>13.8687204601085</v>
      </c>
      <c r="G2978" s="12">
        <v>16.440311080913801</v>
      </c>
      <c r="H2978" s="12">
        <v>15.696485722744599</v>
      </c>
      <c r="I2978" s="12">
        <v>14.726625500142701</v>
      </c>
      <c r="J2978" s="12">
        <v>15.4030427542989</v>
      </c>
      <c r="K2978" s="12">
        <v>14.784766334595499</v>
      </c>
      <c r="L2978" s="12">
        <v>16.408483469314699</v>
      </c>
      <c r="M2978" s="12">
        <v>14.6405352699974</v>
      </c>
      <c r="N2978" s="12"/>
      <c r="O2978" s="12"/>
    </row>
    <row r="2979" spans="1:15" x14ac:dyDescent="0.3">
      <c r="A2979" s="11" t="str">
        <f t="shared" si="47"/>
        <v>DISTRIBUCION VOLUMEN X CRITERIO (kg ó litros)Bebidas RefrescantesRTO CENTRO</v>
      </c>
      <c r="B2979" s="11" t="s">
        <v>50</v>
      </c>
      <c r="C2979" s="11" t="s">
        <v>109</v>
      </c>
      <c r="D2979" s="11" t="s">
        <v>148</v>
      </c>
      <c r="E2979" s="12">
        <v>10.250474399071299</v>
      </c>
      <c r="F2979" s="12">
        <v>11.7964934186792</v>
      </c>
      <c r="G2979" s="12">
        <v>11.6118793568815</v>
      </c>
      <c r="H2979" s="12">
        <v>10.877283495171399</v>
      </c>
      <c r="I2979" s="12">
        <v>10.141454355924299</v>
      </c>
      <c r="J2979" s="12">
        <v>11.6468509245561</v>
      </c>
      <c r="K2979" s="12">
        <v>11.5260281846827</v>
      </c>
      <c r="L2979" s="12">
        <v>10.507833648851999</v>
      </c>
      <c r="M2979" s="12">
        <v>10.8780347538736</v>
      </c>
      <c r="N2979" s="12"/>
      <c r="O2979" s="12"/>
    </row>
    <row r="2980" spans="1:15" x14ac:dyDescent="0.3">
      <c r="A2980" s="11" t="str">
        <f t="shared" si="47"/>
        <v>DISTRIBUCION VOLUMEN X CRITERIO (kg ó litros)Bebidas RefrescantesNORTE-CENTRO</v>
      </c>
      <c r="B2980" s="11" t="s">
        <v>50</v>
      </c>
      <c r="C2980" s="11" t="s">
        <v>109</v>
      </c>
      <c r="D2980" s="11" t="s">
        <v>149</v>
      </c>
      <c r="E2980" s="12">
        <v>7.1147781011772002</v>
      </c>
      <c r="F2980" s="12">
        <v>7.0937716185461399</v>
      </c>
      <c r="G2980" s="12">
        <v>7.0994269422825296</v>
      </c>
      <c r="H2980" s="12">
        <v>6.9650516507377898</v>
      </c>
      <c r="I2980" s="12">
        <v>7.91462668004083</v>
      </c>
      <c r="J2980" s="12">
        <v>7.5836922629483903</v>
      </c>
      <c r="K2980" s="12">
        <v>7.21269284730454</v>
      </c>
      <c r="L2980" s="12">
        <v>7.7686093305906603</v>
      </c>
      <c r="M2980" s="12">
        <v>7.3753028596287198</v>
      </c>
      <c r="N2980" s="12"/>
      <c r="O2980" s="12"/>
    </row>
    <row r="2981" spans="1:15" x14ac:dyDescent="0.3">
      <c r="A2981" s="11" t="str">
        <f t="shared" si="47"/>
        <v>DISTRIBUCION VOLUMEN X CRITERIO (kg ó litros)Bebidas RefrescantesNOROESTE</v>
      </c>
      <c r="B2981" s="11" t="s">
        <v>50</v>
      </c>
      <c r="C2981" s="11" t="s">
        <v>109</v>
      </c>
      <c r="D2981" s="11" t="s">
        <v>150</v>
      </c>
      <c r="E2981" s="12">
        <v>7.6799127384729999</v>
      </c>
      <c r="F2981" s="12">
        <v>6.5443923966635698</v>
      </c>
      <c r="G2981" s="12">
        <v>6.4337532950198604</v>
      </c>
      <c r="H2981" s="12">
        <v>6.7931882730223201</v>
      </c>
      <c r="I2981" s="12">
        <v>6.7940503739824099</v>
      </c>
      <c r="J2981" s="12">
        <v>6.6037341655338704</v>
      </c>
      <c r="K2981" s="12">
        <v>6.4161256460638798</v>
      </c>
      <c r="L2981" s="12">
        <v>6.63599629381042</v>
      </c>
      <c r="M2981" s="12">
        <v>6.9158821028534598</v>
      </c>
      <c r="N2981" s="12"/>
      <c r="O2981" s="12"/>
    </row>
    <row r="2982" spans="1:15" x14ac:dyDescent="0.3">
      <c r="A2982" s="11" t="str">
        <f t="shared" si="47"/>
        <v>DISTRIBUCION VOLUMEN X CRITERIO (kg ó litros)Bebidas Refrescantes&lt;2MIL</v>
      </c>
      <c r="B2982" s="11" t="s">
        <v>50</v>
      </c>
      <c r="C2982" s="11" t="s">
        <v>109</v>
      </c>
      <c r="D2982" s="11" t="s">
        <v>151</v>
      </c>
      <c r="E2982" s="12">
        <v>5.9771639003279198</v>
      </c>
      <c r="F2982" s="12">
        <v>4.5528467350864501</v>
      </c>
      <c r="G2982" s="12">
        <v>5.2694739475488603</v>
      </c>
      <c r="H2982" s="12">
        <v>5.6801271538149001</v>
      </c>
      <c r="I2982" s="12">
        <v>6.0988592149876499</v>
      </c>
      <c r="J2982" s="12">
        <v>5.2687341415743703</v>
      </c>
      <c r="K2982" s="12">
        <v>6.28231111597914</v>
      </c>
      <c r="L2982" s="12">
        <v>5.5244906844686499</v>
      </c>
      <c r="M2982" s="12">
        <v>4.9957970749833596</v>
      </c>
      <c r="N2982" s="12"/>
      <c r="O2982" s="12"/>
    </row>
    <row r="2983" spans="1:15" x14ac:dyDescent="0.3">
      <c r="A2983" s="11" t="str">
        <f t="shared" si="47"/>
        <v>DISTRIBUCION VOLUMEN X CRITERIO (kg ó litros)Bebidas Refrescantes2-5MIL</v>
      </c>
      <c r="B2983" s="11" t="s">
        <v>50</v>
      </c>
      <c r="C2983" s="11" t="s">
        <v>109</v>
      </c>
      <c r="D2983" s="11" t="s">
        <v>152</v>
      </c>
      <c r="E2983" s="12">
        <v>5.32063437575317</v>
      </c>
      <c r="F2983" s="12">
        <v>5.0827088764004804</v>
      </c>
      <c r="G2983" s="12">
        <v>5.7961944763932998</v>
      </c>
      <c r="H2983" s="12">
        <v>5.7271831991131501</v>
      </c>
      <c r="I2983" s="12">
        <v>5.0874665686179696</v>
      </c>
      <c r="J2983" s="12">
        <v>4.9704197876261302</v>
      </c>
      <c r="K2983" s="12">
        <v>4.6758850976348301</v>
      </c>
      <c r="L2983" s="12">
        <v>4.0994881758356003</v>
      </c>
      <c r="M2983" s="12">
        <v>4.1634894264655502</v>
      </c>
      <c r="N2983" s="12"/>
      <c r="O2983" s="12"/>
    </row>
    <row r="2984" spans="1:15" x14ac:dyDescent="0.3">
      <c r="A2984" s="11" t="str">
        <f t="shared" si="47"/>
        <v>DISTRIBUCION VOLUMEN X CRITERIO (kg ó litros)Bebidas Refrescantes5-10MIL</v>
      </c>
      <c r="B2984" s="11" t="s">
        <v>50</v>
      </c>
      <c r="C2984" s="11" t="s">
        <v>109</v>
      </c>
      <c r="D2984" s="11" t="s">
        <v>153</v>
      </c>
      <c r="E2984" s="12">
        <v>8.4714714525694692</v>
      </c>
      <c r="F2984" s="12">
        <v>7.6913630770098296</v>
      </c>
      <c r="G2984" s="12">
        <v>7.7857182416933099</v>
      </c>
      <c r="H2984" s="12">
        <v>7.3406210793996802</v>
      </c>
      <c r="I2984" s="12">
        <v>8.1928795661775897</v>
      </c>
      <c r="J2984" s="12">
        <v>7.5021728812442099</v>
      </c>
      <c r="K2984" s="12">
        <v>8.1500973475520393</v>
      </c>
      <c r="L2984" s="12">
        <v>8.5897741789652695</v>
      </c>
      <c r="M2984" s="12">
        <v>6.6309919008990503</v>
      </c>
      <c r="N2984" s="12"/>
      <c r="O2984" s="12"/>
    </row>
    <row r="2985" spans="1:15" x14ac:dyDescent="0.3">
      <c r="A2985" s="11" t="str">
        <f t="shared" si="47"/>
        <v>DISTRIBUCION VOLUMEN X CRITERIO (kg ó litros)Bebidas Refrescantes10-30MIL</v>
      </c>
      <c r="B2985" s="11" t="s">
        <v>50</v>
      </c>
      <c r="C2985" s="11" t="s">
        <v>109</v>
      </c>
      <c r="D2985" s="11" t="s">
        <v>154</v>
      </c>
      <c r="E2985" s="12">
        <v>16.469804564411099</v>
      </c>
      <c r="F2985" s="12">
        <v>16.1034179152044</v>
      </c>
      <c r="G2985" s="12">
        <v>16.8871102918609</v>
      </c>
      <c r="H2985" s="12">
        <v>18.331437313693701</v>
      </c>
      <c r="I2985" s="12">
        <v>16.875873845275098</v>
      </c>
      <c r="J2985" s="12">
        <v>17.790608197687199</v>
      </c>
      <c r="K2985" s="12">
        <v>16.868431344569998</v>
      </c>
      <c r="L2985" s="12">
        <v>17.285234186235801</v>
      </c>
      <c r="M2985" s="12">
        <v>17.7523471342699</v>
      </c>
      <c r="N2985" s="12"/>
      <c r="O2985" s="12"/>
    </row>
    <row r="2986" spans="1:15" x14ac:dyDescent="0.3">
      <c r="A2986" s="11" t="str">
        <f t="shared" si="47"/>
        <v>DISTRIBUCION VOLUMEN X CRITERIO (kg ó litros)Bebidas Refrescantes30-100MIL</v>
      </c>
      <c r="B2986" s="11" t="s">
        <v>50</v>
      </c>
      <c r="C2986" s="11" t="s">
        <v>109</v>
      </c>
      <c r="D2986" s="11" t="s">
        <v>155</v>
      </c>
      <c r="E2986" s="12">
        <v>21.116970319147601</v>
      </c>
      <c r="F2986" s="12">
        <v>20.1984413260171</v>
      </c>
      <c r="G2986" s="12">
        <v>21.478966165334398</v>
      </c>
      <c r="H2986" s="12">
        <v>22.011955894428599</v>
      </c>
      <c r="I2986" s="12">
        <v>22.4883491922064</v>
      </c>
      <c r="J2986" s="12">
        <v>23.197953444878099</v>
      </c>
      <c r="K2986" s="12">
        <v>25.215456392397702</v>
      </c>
      <c r="L2986" s="12">
        <v>23.069510164757201</v>
      </c>
      <c r="M2986" s="12">
        <v>24.502691649232201</v>
      </c>
      <c r="N2986" s="12"/>
      <c r="O2986" s="12"/>
    </row>
    <row r="2987" spans="1:15" x14ac:dyDescent="0.3">
      <c r="A2987" s="11" t="str">
        <f t="shared" si="47"/>
        <v>DISTRIBUCION VOLUMEN X CRITERIO (kg ó litros)Bebidas Refrescantes100-200MIL</v>
      </c>
      <c r="B2987" s="11" t="s">
        <v>50</v>
      </c>
      <c r="C2987" s="11" t="s">
        <v>109</v>
      </c>
      <c r="D2987" s="11" t="s">
        <v>156</v>
      </c>
      <c r="E2987" s="12">
        <v>8.5748547805726094</v>
      </c>
      <c r="F2987" s="12">
        <v>8.3645976154865007</v>
      </c>
      <c r="G2987" s="12">
        <v>9.3085933716311597</v>
      </c>
      <c r="H2987" s="12">
        <v>9.4391535326346698</v>
      </c>
      <c r="I2987" s="12">
        <v>9.3599202274776303</v>
      </c>
      <c r="J2987" s="12">
        <v>9.4926334599146696</v>
      </c>
      <c r="K2987" s="12">
        <v>8.5709512971902093</v>
      </c>
      <c r="L2987" s="12">
        <v>8.7653614876939905</v>
      </c>
      <c r="M2987" s="12">
        <v>10.397502289293399</v>
      </c>
      <c r="N2987" s="12"/>
      <c r="O2987" s="12"/>
    </row>
    <row r="2988" spans="1:15" x14ac:dyDescent="0.3">
      <c r="A2988" s="11" t="str">
        <f t="shared" si="47"/>
        <v>DISTRIBUCION VOLUMEN X CRITERIO (kg ó litros)Bebidas Refrescantes200-500MIL</v>
      </c>
      <c r="B2988" s="11" t="s">
        <v>50</v>
      </c>
      <c r="C2988" s="11" t="s">
        <v>109</v>
      </c>
      <c r="D2988" s="11" t="s">
        <v>157</v>
      </c>
      <c r="E2988" s="12">
        <v>14.3253766419143</v>
      </c>
      <c r="F2988" s="12">
        <v>15.6513356174104</v>
      </c>
      <c r="G2988" s="12">
        <v>12.530715939138</v>
      </c>
      <c r="H2988" s="12">
        <v>12.277473227922201</v>
      </c>
      <c r="I2988" s="12">
        <v>13.3033108315213</v>
      </c>
      <c r="J2988" s="12">
        <v>12.3435495755246</v>
      </c>
      <c r="K2988" s="12">
        <v>12.073594529758999</v>
      </c>
      <c r="L2988" s="12">
        <v>13.615167839289899</v>
      </c>
      <c r="M2988" s="12">
        <v>13.7120590076926</v>
      </c>
      <c r="N2988" s="12"/>
      <c r="O2988" s="12"/>
    </row>
    <row r="2989" spans="1:15" x14ac:dyDescent="0.3">
      <c r="A2989" s="11" t="str">
        <f t="shared" si="47"/>
        <v>DISTRIBUCION VOLUMEN X CRITERIO (kg ó litros)Bebidas Refrescantes&gt;500MIL</v>
      </c>
      <c r="B2989" s="11" t="s">
        <v>50</v>
      </c>
      <c r="C2989" s="11" t="s">
        <v>109</v>
      </c>
      <c r="D2989" s="11" t="s">
        <v>158</v>
      </c>
      <c r="E2989" s="12">
        <v>19.743727573452901</v>
      </c>
      <c r="F2989" s="12">
        <v>22.355287786135399</v>
      </c>
      <c r="G2989" s="12">
        <v>20.9432249259632</v>
      </c>
      <c r="H2989" s="12">
        <v>19.192049051073599</v>
      </c>
      <c r="I2989" s="12">
        <v>18.593341410375299</v>
      </c>
      <c r="J2989" s="12">
        <v>19.433925319409401</v>
      </c>
      <c r="K2989" s="12">
        <v>18.163274081060401</v>
      </c>
      <c r="L2989" s="12">
        <v>19.050970809875299</v>
      </c>
      <c r="M2989" s="12">
        <v>17.8451212701254</v>
      </c>
      <c r="N2989" s="12"/>
      <c r="O2989" s="12"/>
    </row>
    <row r="2990" spans="1:15" x14ac:dyDescent="0.3">
      <c r="A2990" s="11" t="str">
        <f t="shared" si="47"/>
        <v>DISTRIBUCION VOLUMEN X CRITERIO (kg ó litros)Bebidas RefrescantesDE 15 A 19 AÑOS</v>
      </c>
      <c r="B2990" s="11" t="s">
        <v>50</v>
      </c>
      <c r="C2990" s="11" t="s">
        <v>109</v>
      </c>
      <c r="D2990" s="11" t="s">
        <v>159</v>
      </c>
      <c r="E2990" s="12">
        <v>6.0412116723374298</v>
      </c>
      <c r="F2990" s="12">
        <v>8.8147135871591598</v>
      </c>
      <c r="G2990" s="12">
        <v>4.0593484396477999</v>
      </c>
      <c r="H2990" s="12">
        <v>3.2633969441137198</v>
      </c>
      <c r="I2990" s="12">
        <v>4.24450346793052</v>
      </c>
      <c r="J2990" s="12">
        <v>4.3614068290215302</v>
      </c>
      <c r="K2990" s="12">
        <v>3.1819055998825698</v>
      </c>
      <c r="L2990" s="12">
        <v>2.7599917353315799</v>
      </c>
      <c r="M2990" s="12">
        <v>4.1716053240536404</v>
      </c>
      <c r="N2990" s="12"/>
      <c r="O2990" s="12"/>
    </row>
    <row r="2991" spans="1:15" x14ac:dyDescent="0.3">
      <c r="A2991" s="11" t="str">
        <f t="shared" si="47"/>
        <v>DISTRIBUCION VOLUMEN X CRITERIO (kg ó litros)Bebidas RefrescantesDE 20 A 24 AÑOS</v>
      </c>
      <c r="B2991" s="11" t="s">
        <v>50</v>
      </c>
      <c r="C2991" s="11" t="s">
        <v>109</v>
      </c>
      <c r="D2991" s="11" t="s">
        <v>160</v>
      </c>
      <c r="E2991" s="12">
        <v>4.9688954014233104</v>
      </c>
      <c r="F2991" s="12">
        <v>4.1391133226812196</v>
      </c>
      <c r="G2991" s="12">
        <v>5.2991181053312202</v>
      </c>
      <c r="H2991" s="12">
        <v>5.0304373904827999</v>
      </c>
      <c r="I2991" s="12">
        <v>4.7982563592734699</v>
      </c>
      <c r="J2991" s="12">
        <v>3.87024672466623</v>
      </c>
      <c r="K2991" s="12">
        <v>4.4807452378108401</v>
      </c>
      <c r="L2991" s="12">
        <v>4.5160884974836097</v>
      </c>
      <c r="M2991" s="12">
        <v>3.7244104883938598</v>
      </c>
      <c r="N2991" s="12"/>
      <c r="O2991" s="12"/>
    </row>
    <row r="2992" spans="1:15" x14ac:dyDescent="0.3">
      <c r="A2992" s="11" t="str">
        <f t="shared" si="47"/>
        <v>DISTRIBUCION VOLUMEN X CRITERIO (kg ó litros)Bebidas RefrescantesDE 25 A 34 AÑOS</v>
      </c>
      <c r="B2992" s="11" t="s">
        <v>50</v>
      </c>
      <c r="C2992" s="11" t="s">
        <v>109</v>
      </c>
      <c r="D2992" s="11" t="s">
        <v>161</v>
      </c>
      <c r="E2992" s="12">
        <v>8.9178292505451306</v>
      </c>
      <c r="F2992" s="12">
        <v>12.8601373233115</v>
      </c>
      <c r="G2992" s="12">
        <v>10.511371267084799</v>
      </c>
      <c r="H2992" s="12">
        <v>8.6711174441021406</v>
      </c>
      <c r="I2992" s="12">
        <v>8.7408953648760406</v>
      </c>
      <c r="J2992" s="12">
        <v>10.2007147661704</v>
      </c>
      <c r="K2992" s="12">
        <v>10.6518323480805</v>
      </c>
      <c r="L2992" s="12">
        <v>10.378962095935201</v>
      </c>
      <c r="M2992" s="12">
        <v>9.8998124850353602</v>
      </c>
      <c r="N2992" s="12"/>
      <c r="O2992" s="12"/>
    </row>
    <row r="2993" spans="1:15" x14ac:dyDescent="0.3">
      <c r="A2993" s="11" t="str">
        <f t="shared" si="47"/>
        <v>DISTRIBUCION VOLUMEN X CRITERIO (kg ó litros)Bebidas RefrescantesDE 35 A 49 AÑOS</v>
      </c>
      <c r="B2993" s="11" t="s">
        <v>50</v>
      </c>
      <c r="C2993" s="11" t="s">
        <v>109</v>
      </c>
      <c r="D2993" s="11" t="s">
        <v>162</v>
      </c>
      <c r="E2993" s="12">
        <v>31.247642200465702</v>
      </c>
      <c r="F2993" s="12">
        <v>29.016793663449398</v>
      </c>
      <c r="G2993" s="12">
        <v>32.5997357275116</v>
      </c>
      <c r="H2993" s="12">
        <v>31.565941451577601</v>
      </c>
      <c r="I2993" s="12">
        <v>30.763807882847299</v>
      </c>
      <c r="J2993" s="12">
        <v>31.725058337296002</v>
      </c>
      <c r="K2993" s="12">
        <v>29.845661924607501</v>
      </c>
      <c r="L2993" s="12">
        <v>30.3193013320296</v>
      </c>
      <c r="M2993" s="12">
        <v>28.072236313839799</v>
      </c>
      <c r="N2993" s="12"/>
      <c r="O2993" s="12"/>
    </row>
    <row r="2994" spans="1:15" x14ac:dyDescent="0.3">
      <c r="A2994" s="11" t="str">
        <f t="shared" si="47"/>
        <v>DISTRIBUCION VOLUMEN X CRITERIO (kg ó litros)Bebidas RefrescantesDE 50 A 59 AÑOS</v>
      </c>
      <c r="B2994" s="11" t="s">
        <v>50</v>
      </c>
      <c r="C2994" s="11" t="s">
        <v>109</v>
      </c>
      <c r="D2994" s="11" t="s">
        <v>163</v>
      </c>
      <c r="E2994" s="12">
        <v>23.399789343350601</v>
      </c>
      <c r="F2994" s="12">
        <v>21.087984058250399</v>
      </c>
      <c r="G2994" s="12">
        <v>23.0244962982493</v>
      </c>
      <c r="H2994" s="12">
        <v>24.8149259459631</v>
      </c>
      <c r="I2994" s="12">
        <v>24.369270197439501</v>
      </c>
      <c r="J2994" s="12">
        <v>23.455142015759101</v>
      </c>
      <c r="K2994" s="12">
        <v>23.664087662584802</v>
      </c>
      <c r="L2994" s="12">
        <v>24.035452553796599</v>
      </c>
      <c r="M2994" s="12">
        <v>23.832276947661999</v>
      </c>
      <c r="N2994" s="12"/>
      <c r="O2994" s="12"/>
    </row>
    <row r="2995" spans="1:15" x14ac:dyDescent="0.3">
      <c r="A2995" s="11" t="str">
        <f t="shared" si="47"/>
        <v>DISTRIBUCION VOLUMEN X CRITERIO (kg ó litros)Bebidas RefrescantesDE 60 A 75 AÑOS</v>
      </c>
      <c r="B2995" s="11" t="s">
        <v>50</v>
      </c>
      <c r="C2995" s="11" t="s">
        <v>109</v>
      </c>
      <c r="D2995" s="11" t="s">
        <v>164</v>
      </c>
      <c r="E2995" s="12">
        <v>25.4246337186988</v>
      </c>
      <c r="F2995" s="12">
        <v>24.081258319282298</v>
      </c>
      <c r="G2995" s="12">
        <v>24.505928082520199</v>
      </c>
      <c r="H2995" s="12">
        <v>26.654181311513899</v>
      </c>
      <c r="I2995" s="12">
        <v>27.083268912248101</v>
      </c>
      <c r="J2995" s="12">
        <v>26.387428379794699</v>
      </c>
      <c r="K2995" s="12">
        <v>28.175765542106099</v>
      </c>
      <c r="L2995" s="12">
        <v>27.990201081008902</v>
      </c>
      <c r="M2995" s="12">
        <v>30.299658708573801</v>
      </c>
      <c r="N2995" s="12"/>
      <c r="O2995" s="12"/>
    </row>
    <row r="2996" spans="1:15" x14ac:dyDescent="0.3">
      <c r="A2996" s="11" t="str">
        <f t="shared" si="47"/>
        <v>DISTRIBUCION VOLUMEN X CRITERIO (kg ó litros)Bebidas RefrescantesNIVEL ALTO</v>
      </c>
      <c r="B2996" s="11" t="s">
        <v>50</v>
      </c>
      <c r="C2996" s="11" t="s">
        <v>109</v>
      </c>
      <c r="D2996" s="11" t="s">
        <v>165</v>
      </c>
      <c r="E2996" s="12">
        <v>23.387186318569899</v>
      </c>
      <c r="F2996" s="12">
        <v>20.633396941141299</v>
      </c>
      <c r="G2996" s="12">
        <v>21.645689824648301</v>
      </c>
      <c r="H2996" s="12">
        <v>23.370043547554801</v>
      </c>
      <c r="I2996" s="12">
        <v>23.9011147896172</v>
      </c>
      <c r="J2996" s="12">
        <v>21.996485754370699</v>
      </c>
      <c r="K2996" s="12">
        <v>21.4269654015127</v>
      </c>
      <c r="L2996" s="12">
        <v>21.520423677826301</v>
      </c>
      <c r="M2996" s="12">
        <v>20.774792390563</v>
      </c>
      <c r="N2996" s="12"/>
      <c r="O2996" s="12"/>
    </row>
    <row r="2997" spans="1:15" x14ac:dyDescent="0.3">
      <c r="A2997" s="11" t="str">
        <f t="shared" si="47"/>
        <v>DISTRIBUCION VOLUMEN X CRITERIO (kg ó litros)Bebidas RefrescantesNIVEL MEDIO ALTO</v>
      </c>
      <c r="B2997" s="11" t="s">
        <v>50</v>
      </c>
      <c r="C2997" s="11" t="s">
        <v>109</v>
      </c>
      <c r="D2997" s="11" t="s">
        <v>166</v>
      </c>
      <c r="E2997" s="12">
        <v>14.4666198829942</v>
      </c>
      <c r="F2997" s="12">
        <v>13.9182053134691</v>
      </c>
      <c r="G2997" s="12">
        <v>15.8281139910319</v>
      </c>
      <c r="H2997" s="12">
        <v>15.167743529417701</v>
      </c>
      <c r="I2997" s="12">
        <v>14.109854732723401</v>
      </c>
      <c r="J2997" s="12">
        <v>15.5217897633314</v>
      </c>
      <c r="K2997" s="12">
        <v>15.397387940727301</v>
      </c>
      <c r="L2997" s="12">
        <v>15.394346063282301</v>
      </c>
      <c r="M2997" s="12">
        <v>14.503945618398101</v>
      </c>
      <c r="N2997" s="12"/>
      <c r="O2997" s="12"/>
    </row>
    <row r="2998" spans="1:15" x14ac:dyDescent="0.3">
      <c r="A2998" s="11" t="str">
        <f t="shared" si="47"/>
        <v>DISTRIBUCION VOLUMEN X CRITERIO (kg ó litros)Bebidas RefrescantesNIVEL MEDIO</v>
      </c>
      <c r="B2998" s="11" t="s">
        <v>50</v>
      </c>
      <c r="C2998" s="11" t="s">
        <v>109</v>
      </c>
      <c r="D2998" s="11" t="s">
        <v>167</v>
      </c>
      <c r="E2998" s="12">
        <v>26.319632659544801</v>
      </c>
      <c r="F2998" s="12">
        <v>27.208078909066199</v>
      </c>
      <c r="G2998" s="12">
        <v>26.686024650813099</v>
      </c>
      <c r="H2998" s="12">
        <v>26.130486928819799</v>
      </c>
      <c r="I2998" s="12">
        <v>25.099511121849702</v>
      </c>
      <c r="J2998" s="12">
        <v>27.856262149235199</v>
      </c>
      <c r="K2998" s="12">
        <v>28.3061408038607</v>
      </c>
      <c r="L2998" s="12">
        <v>26.3586849709754</v>
      </c>
      <c r="M2998" s="12">
        <v>28.444090447964701</v>
      </c>
      <c r="N2998" s="12"/>
      <c r="O2998" s="12"/>
    </row>
    <row r="2999" spans="1:15" x14ac:dyDescent="0.3">
      <c r="A2999" s="11" t="str">
        <f t="shared" si="47"/>
        <v>DISTRIBUCION VOLUMEN X CRITERIO (kg ó litros)Bebidas RefrescantesNIVEL MEDIO BAJO</v>
      </c>
      <c r="B2999" s="11" t="s">
        <v>50</v>
      </c>
      <c r="C2999" s="11" t="s">
        <v>109</v>
      </c>
      <c r="D2999" s="11" t="s">
        <v>168</v>
      </c>
      <c r="E2999" s="12">
        <v>14.6629584225144</v>
      </c>
      <c r="F2999" s="12">
        <v>13.637452246734901</v>
      </c>
      <c r="G2999" s="12">
        <v>15.0648979513984</v>
      </c>
      <c r="H2999" s="12">
        <v>12.5664855039653</v>
      </c>
      <c r="I2999" s="12">
        <v>13.419008923739399</v>
      </c>
      <c r="J2999" s="12">
        <v>12.6627737715288</v>
      </c>
      <c r="K2999" s="12">
        <v>14.583733144733401</v>
      </c>
      <c r="L2999" s="12">
        <v>13.2647239840797</v>
      </c>
      <c r="M2999" s="12">
        <v>13.665728088831701</v>
      </c>
      <c r="N2999" s="12"/>
      <c r="O2999" s="12"/>
    </row>
    <row r="3000" spans="1:15" x14ac:dyDescent="0.3">
      <c r="A3000" s="11" t="str">
        <f t="shared" si="47"/>
        <v>DISTRIBUCION VOLUMEN X CRITERIO (kg ó litros)Bebidas RefrescantesNIVEL BAJO</v>
      </c>
      <c r="B3000" s="11" t="s">
        <v>50</v>
      </c>
      <c r="C3000" s="11" t="s">
        <v>109</v>
      </c>
      <c r="D3000" s="11" t="s">
        <v>169</v>
      </c>
      <c r="E3000" s="12">
        <v>21.163604013219398</v>
      </c>
      <c r="F3000" s="12">
        <v>24.6028660572129</v>
      </c>
      <c r="G3000" s="12">
        <v>20.775271101065801</v>
      </c>
      <c r="H3000" s="12">
        <v>22.765242367152801</v>
      </c>
      <c r="I3000" s="12">
        <v>23.470512483563301</v>
      </c>
      <c r="J3000" s="12">
        <v>21.962687540292599</v>
      </c>
      <c r="K3000" s="12">
        <v>20.285772919041701</v>
      </c>
      <c r="L3000" s="12">
        <v>23.461820770385099</v>
      </c>
      <c r="M3000" s="12">
        <v>22.6114436561042</v>
      </c>
      <c r="N3000" s="12"/>
      <c r="O3000" s="12"/>
    </row>
    <row r="3001" spans="1:15" x14ac:dyDescent="0.3">
      <c r="A3001" s="11" t="str">
        <f t="shared" ref="A3001:A3064" si="48">B3001&amp;C3001&amp;D3001</f>
        <v>DISTRIBUCION VOLUMEN X CRITERIO (kg ó litros)Bebidas RefrescantesHOMBRE</v>
      </c>
      <c r="B3001" s="11" t="s">
        <v>50</v>
      </c>
      <c r="C3001" s="11" t="s">
        <v>109</v>
      </c>
      <c r="D3001" s="11" t="s">
        <v>170</v>
      </c>
      <c r="E3001" s="12">
        <v>50.226747177759499</v>
      </c>
      <c r="F3001" s="12">
        <v>54.5168386772677</v>
      </c>
      <c r="G3001" s="12">
        <v>52.823515335771297</v>
      </c>
      <c r="H3001" s="12">
        <v>52.158302007171798</v>
      </c>
      <c r="I3001" s="12">
        <v>51.681896872299099</v>
      </c>
      <c r="J3001" s="12">
        <v>53.419139008831799</v>
      </c>
      <c r="K3001" s="12">
        <v>54.8835775394179</v>
      </c>
      <c r="L3001" s="12">
        <v>52.461313989592199</v>
      </c>
      <c r="M3001" s="12">
        <v>53.551042293649601</v>
      </c>
      <c r="N3001" s="12"/>
      <c r="O3001" s="12"/>
    </row>
    <row r="3002" spans="1:15" x14ac:dyDescent="0.3">
      <c r="A3002" s="11" t="str">
        <f t="shared" si="48"/>
        <v>DISTRIBUCION VOLUMEN X CRITERIO (kg ó litros)Bebidas RefrescantesMUJER</v>
      </c>
      <c r="B3002" s="11" t="s">
        <v>50</v>
      </c>
      <c r="C3002" s="11" t="s">
        <v>109</v>
      </c>
      <c r="D3002" s="11" t="s">
        <v>171</v>
      </c>
      <c r="E3002" s="12">
        <v>49.773257321795299</v>
      </c>
      <c r="F3002" s="12">
        <v>45.483163521101901</v>
      </c>
      <c r="G3002" s="12">
        <v>47.176484428195998</v>
      </c>
      <c r="H3002" s="12">
        <v>47.841699935681298</v>
      </c>
      <c r="I3002" s="12">
        <v>48.318103920285502</v>
      </c>
      <c r="J3002" s="12">
        <v>46.580857156804399</v>
      </c>
      <c r="K3002" s="12">
        <v>45.116421374708104</v>
      </c>
      <c r="L3002" s="12">
        <v>47.538684597343703</v>
      </c>
      <c r="M3002" s="12">
        <v>46.448956973285803</v>
      </c>
      <c r="N3002" s="12"/>
      <c r="O3002" s="12"/>
    </row>
    <row r="3003" spans="1:15" x14ac:dyDescent="0.3">
      <c r="A3003" s="11" t="str">
        <f t="shared" si="48"/>
        <v>DISTRIBUCION VOLUMEN X CRITERIO (kg ó litros)ColasT.ESPAÑA</v>
      </c>
      <c r="B3003" s="11" t="s">
        <v>50</v>
      </c>
      <c r="C3003" s="11" t="s">
        <v>110</v>
      </c>
      <c r="D3003" s="11" t="s">
        <v>142</v>
      </c>
      <c r="E3003" s="12">
        <v>100</v>
      </c>
      <c r="F3003" s="12">
        <v>100</v>
      </c>
      <c r="G3003" s="12">
        <v>100</v>
      </c>
      <c r="H3003" s="12">
        <v>100</v>
      </c>
      <c r="I3003" s="12">
        <v>100</v>
      </c>
      <c r="J3003" s="12">
        <v>100</v>
      </c>
      <c r="K3003" s="12">
        <v>100</v>
      </c>
      <c r="L3003" s="12">
        <v>100</v>
      </c>
      <c r="M3003" s="12">
        <v>100</v>
      </c>
      <c r="N3003" s="12"/>
      <c r="O3003" s="12"/>
    </row>
    <row r="3004" spans="1:15" x14ac:dyDescent="0.3">
      <c r="A3004" s="11" t="str">
        <f t="shared" si="48"/>
        <v>DISTRIBUCION VOLUMEN X CRITERIO (kg ó litros)ColasBCN AM</v>
      </c>
      <c r="B3004" s="11" t="s">
        <v>50</v>
      </c>
      <c r="C3004" s="11" t="s">
        <v>110</v>
      </c>
      <c r="D3004" s="11" t="s">
        <v>143</v>
      </c>
      <c r="E3004" s="12">
        <v>11.117907411469901</v>
      </c>
      <c r="F3004" s="12">
        <v>10.438618930481301</v>
      </c>
      <c r="G3004" s="12">
        <v>9.6262647609166994</v>
      </c>
      <c r="H3004" s="12">
        <v>11.011218644803501</v>
      </c>
      <c r="I3004" s="12">
        <v>11.078384800439499</v>
      </c>
      <c r="J3004" s="12">
        <v>11.098944947244</v>
      </c>
      <c r="K3004" s="12">
        <v>9.8727306025879695</v>
      </c>
      <c r="L3004" s="12">
        <v>11.8712557986871</v>
      </c>
      <c r="M3004" s="12">
        <v>11.0929756095965</v>
      </c>
      <c r="N3004" s="12"/>
      <c r="O3004" s="12"/>
    </row>
    <row r="3005" spans="1:15" x14ac:dyDescent="0.3">
      <c r="A3005" s="11" t="str">
        <f t="shared" si="48"/>
        <v>DISTRIBUCION VOLUMEN X CRITERIO (kg ó litros)ColasREST.CAT ARAGON</v>
      </c>
      <c r="B3005" s="11" t="s">
        <v>50</v>
      </c>
      <c r="C3005" s="11" t="s">
        <v>110</v>
      </c>
      <c r="D3005" s="11" t="s">
        <v>144</v>
      </c>
      <c r="E3005" s="12">
        <v>13.661530114069601</v>
      </c>
      <c r="F3005" s="12">
        <v>13.303384753557101</v>
      </c>
      <c r="G3005" s="12">
        <v>13.4305579788263</v>
      </c>
      <c r="H3005" s="12">
        <v>15.5738193312009</v>
      </c>
      <c r="I3005" s="12">
        <v>15.0918459876911</v>
      </c>
      <c r="J3005" s="12">
        <v>13.026070254018601</v>
      </c>
      <c r="K3005" s="12">
        <v>13.748368077536901</v>
      </c>
      <c r="L3005" s="12">
        <v>13.5908072537605</v>
      </c>
      <c r="M3005" s="12">
        <v>14.2048695194357</v>
      </c>
      <c r="N3005" s="12"/>
      <c r="O3005" s="12"/>
    </row>
    <row r="3006" spans="1:15" x14ac:dyDescent="0.3">
      <c r="A3006" s="11" t="str">
        <f t="shared" si="48"/>
        <v>DISTRIBUCION VOLUMEN X CRITERIO (kg ó litros)ColasLEVANTE</v>
      </c>
      <c r="B3006" s="11" t="s">
        <v>50</v>
      </c>
      <c r="C3006" s="11" t="s">
        <v>110</v>
      </c>
      <c r="D3006" s="11" t="s">
        <v>145</v>
      </c>
      <c r="E3006" s="12">
        <v>15.5089203539351</v>
      </c>
      <c r="F3006" s="12">
        <v>16.352409024626699</v>
      </c>
      <c r="G3006" s="12">
        <v>16.722496049815401</v>
      </c>
      <c r="H3006" s="12">
        <v>16.473658436439798</v>
      </c>
      <c r="I3006" s="12">
        <v>16.026958848381501</v>
      </c>
      <c r="J3006" s="12">
        <v>15.189404957460299</v>
      </c>
      <c r="K3006" s="12">
        <v>16.977714589818099</v>
      </c>
      <c r="L3006" s="12">
        <v>15.654987393910099</v>
      </c>
      <c r="M3006" s="12">
        <v>16.279302955159</v>
      </c>
      <c r="N3006" s="12"/>
      <c r="O3006" s="12"/>
    </row>
    <row r="3007" spans="1:15" x14ac:dyDescent="0.3">
      <c r="A3007" s="11" t="str">
        <f t="shared" si="48"/>
        <v>DISTRIBUCION VOLUMEN X CRITERIO (kg ó litros)ColasANDALUCIA</v>
      </c>
      <c r="B3007" s="11" t="s">
        <v>50</v>
      </c>
      <c r="C3007" s="11" t="s">
        <v>110</v>
      </c>
      <c r="D3007" s="11" t="s">
        <v>146</v>
      </c>
      <c r="E3007" s="12">
        <v>21.2857114727327</v>
      </c>
      <c r="F3007" s="12">
        <v>21.614035359492</v>
      </c>
      <c r="G3007" s="12">
        <v>20.296313715053898</v>
      </c>
      <c r="H3007" s="12">
        <v>18.827363320417501</v>
      </c>
      <c r="I3007" s="12">
        <v>20.097725869005998</v>
      </c>
      <c r="J3007" s="12">
        <v>21.199565360468199</v>
      </c>
      <c r="K3007" s="12">
        <v>20.671874606485801</v>
      </c>
      <c r="L3007" s="12">
        <v>19.394899132129499</v>
      </c>
      <c r="M3007" s="12">
        <v>19.4129196698273</v>
      </c>
      <c r="N3007" s="12"/>
      <c r="O3007" s="12"/>
    </row>
    <row r="3008" spans="1:15" x14ac:dyDescent="0.3">
      <c r="A3008" s="11" t="str">
        <f t="shared" si="48"/>
        <v>DISTRIBUCION VOLUMEN X CRITERIO (kg ó litros)ColasMDD AM</v>
      </c>
      <c r="B3008" s="11" t="s">
        <v>50</v>
      </c>
      <c r="C3008" s="11" t="s">
        <v>110</v>
      </c>
      <c r="D3008" s="11" t="s">
        <v>147</v>
      </c>
      <c r="E3008" s="12">
        <v>16.2758992780049</v>
      </c>
      <c r="F3008" s="12">
        <v>16.481845951506401</v>
      </c>
      <c r="G3008" s="12">
        <v>17.842554303056399</v>
      </c>
      <c r="H3008" s="12">
        <v>16.7623972177458</v>
      </c>
      <c r="I3008" s="12">
        <v>15.897484530087199</v>
      </c>
      <c r="J3008" s="12">
        <v>15.555348572137101</v>
      </c>
      <c r="K3008" s="12">
        <v>15.3007239791602</v>
      </c>
      <c r="L3008" s="12">
        <v>17.2519313439184</v>
      </c>
      <c r="M3008" s="12">
        <v>16.071765547144398</v>
      </c>
      <c r="N3008" s="12"/>
      <c r="O3008" s="12"/>
    </row>
    <row r="3009" spans="1:15" x14ac:dyDescent="0.3">
      <c r="A3009" s="11" t="str">
        <f t="shared" si="48"/>
        <v>DISTRIBUCION VOLUMEN X CRITERIO (kg ó litros)ColasRTO CENTRO</v>
      </c>
      <c r="B3009" s="11" t="s">
        <v>50</v>
      </c>
      <c r="C3009" s="11" t="s">
        <v>110</v>
      </c>
      <c r="D3009" s="11" t="s">
        <v>148</v>
      </c>
      <c r="E3009" s="12">
        <v>9.4120646400132397</v>
      </c>
      <c r="F3009" s="12">
        <v>9.9599343809633893</v>
      </c>
      <c r="G3009" s="12">
        <v>10.3619624153497</v>
      </c>
      <c r="H3009" s="12">
        <v>9.8858120869140098</v>
      </c>
      <c r="I3009" s="12">
        <v>9.4697926540421395</v>
      </c>
      <c r="J3009" s="12">
        <v>9.3148417501486396</v>
      </c>
      <c r="K3009" s="12">
        <v>8.7834097474567603</v>
      </c>
      <c r="L3009" s="12">
        <v>8.2552078035342404</v>
      </c>
      <c r="M3009" s="12">
        <v>9.1116583530468809</v>
      </c>
      <c r="N3009" s="12"/>
      <c r="O3009" s="12"/>
    </row>
    <row r="3010" spans="1:15" x14ac:dyDescent="0.3">
      <c r="A3010" s="11" t="str">
        <f t="shared" si="48"/>
        <v>DISTRIBUCION VOLUMEN X CRITERIO (kg ó litros)ColasNORTE-CENTRO</v>
      </c>
      <c r="B3010" s="11" t="s">
        <v>50</v>
      </c>
      <c r="C3010" s="11" t="s">
        <v>110</v>
      </c>
      <c r="D3010" s="11" t="s">
        <v>149</v>
      </c>
      <c r="E3010" s="12">
        <v>5.8205037795770602</v>
      </c>
      <c r="F3010" s="12">
        <v>5.9716941624246402</v>
      </c>
      <c r="G3010" s="12">
        <v>6.1492148050471203</v>
      </c>
      <c r="H3010" s="12">
        <v>6.19039629446773</v>
      </c>
      <c r="I3010" s="12">
        <v>7.56481083570098</v>
      </c>
      <c r="J3010" s="12">
        <v>8.8261642694656999</v>
      </c>
      <c r="K3010" s="12">
        <v>8.6887258860645797</v>
      </c>
      <c r="L3010" s="12">
        <v>8.3192412873628196</v>
      </c>
      <c r="M3010" s="12">
        <v>7.7054119909625696</v>
      </c>
      <c r="N3010" s="12"/>
      <c r="O3010" s="12"/>
    </row>
    <row r="3011" spans="1:15" x14ac:dyDescent="0.3">
      <c r="A3011" s="11" t="str">
        <f t="shared" si="48"/>
        <v>DISTRIBUCION VOLUMEN X CRITERIO (kg ó litros)ColasNOROESTE</v>
      </c>
      <c r="B3011" s="11" t="s">
        <v>50</v>
      </c>
      <c r="C3011" s="11" t="s">
        <v>110</v>
      </c>
      <c r="D3011" s="11" t="s">
        <v>150</v>
      </c>
      <c r="E3011" s="12">
        <v>6.9174655863541403</v>
      </c>
      <c r="F3011" s="12">
        <v>5.8780813033093304</v>
      </c>
      <c r="G3011" s="12">
        <v>5.57063181363488</v>
      </c>
      <c r="H3011" s="12">
        <v>5.2753353736308002</v>
      </c>
      <c r="I3011" s="12">
        <v>4.7729973701153297</v>
      </c>
      <c r="J3011" s="12">
        <v>5.7896559339062401</v>
      </c>
      <c r="K3011" s="12">
        <v>5.9564517557917602</v>
      </c>
      <c r="L3011" s="12">
        <v>5.6616653391819902</v>
      </c>
      <c r="M3011" s="12">
        <v>6.1210986459432197</v>
      </c>
      <c r="N3011" s="12"/>
      <c r="O3011" s="12"/>
    </row>
    <row r="3012" spans="1:15" x14ac:dyDescent="0.3">
      <c r="A3012" s="11" t="str">
        <f t="shared" si="48"/>
        <v>DISTRIBUCION VOLUMEN X CRITERIO (kg ó litros)Colas&lt;2MIL</v>
      </c>
      <c r="B3012" s="11" t="s">
        <v>50</v>
      </c>
      <c r="C3012" s="11" t="s">
        <v>110</v>
      </c>
      <c r="D3012" s="11" t="s">
        <v>151</v>
      </c>
      <c r="E3012" s="12">
        <v>5.6525772062461401</v>
      </c>
      <c r="F3012" s="12">
        <v>5.5751519365549003</v>
      </c>
      <c r="G3012" s="12">
        <v>5.6546938342841404</v>
      </c>
      <c r="H3012" s="12">
        <v>6.4773113947162804</v>
      </c>
      <c r="I3012" s="12">
        <v>6.9186419712257097</v>
      </c>
      <c r="J3012" s="12">
        <v>5.9577201615676403</v>
      </c>
      <c r="K3012" s="12">
        <v>6.9790052723524898</v>
      </c>
      <c r="L3012" s="12">
        <v>6.2037907224514903</v>
      </c>
      <c r="M3012" s="12">
        <v>5.8563204662380004</v>
      </c>
      <c r="N3012" s="12"/>
      <c r="O3012" s="12"/>
    </row>
    <row r="3013" spans="1:15" x14ac:dyDescent="0.3">
      <c r="A3013" s="11" t="str">
        <f t="shared" si="48"/>
        <v>DISTRIBUCION VOLUMEN X CRITERIO (kg ó litros)Colas2-5MIL</v>
      </c>
      <c r="B3013" s="11" t="s">
        <v>50</v>
      </c>
      <c r="C3013" s="11" t="s">
        <v>110</v>
      </c>
      <c r="D3013" s="11" t="s">
        <v>152</v>
      </c>
      <c r="E3013" s="12">
        <v>5.39409736932837</v>
      </c>
      <c r="F3013" s="12">
        <v>5.2336741442459802</v>
      </c>
      <c r="G3013" s="12">
        <v>5.4941526935234704</v>
      </c>
      <c r="H3013" s="12">
        <v>6.0444309049964904</v>
      </c>
      <c r="I3013" s="12">
        <v>5.4276349556656402</v>
      </c>
      <c r="J3013" s="12">
        <v>4.4062689347786197</v>
      </c>
      <c r="K3013" s="12">
        <v>3.8110815957694699</v>
      </c>
      <c r="L3013" s="12">
        <v>3.58696310129534</v>
      </c>
      <c r="M3013" s="12">
        <v>4.24555152667791</v>
      </c>
      <c r="N3013" s="12"/>
      <c r="O3013" s="12"/>
    </row>
    <row r="3014" spans="1:15" x14ac:dyDescent="0.3">
      <c r="A3014" s="11" t="str">
        <f t="shared" si="48"/>
        <v>DISTRIBUCION VOLUMEN X CRITERIO (kg ó litros)Colas5-10MIL</v>
      </c>
      <c r="B3014" s="11" t="s">
        <v>50</v>
      </c>
      <c r="C3014" s="11" t="s">
        <v>110</v>
      </c>
      <c r="D3014" s="11" t="s">
        <v>153</v>
      </c>
      <c r="E3014" s="12">
        <v>8.9234021074813601</v>
      </c>
      <c r="F3014" s="12">
        <v>8.3723485149119607</v>
      </c>
      <c r="G3014" s="12">
        <v>7.8923154305134204</v>
      </c>
      <c r="H3014" s="12">
        <v>7.4813625716115704</v>
      </c>
      <c r="I3014" s="12">
        <v>6.9396419527651902</v>
      </c>
      <c r="J3014" s="12">
        <v>8.3208402242104107</v>
      </c>
      <c r="K3014" s="12">
        <v>8.6330282220826895</v>
      </c>
      <c r="L3014" s="12">
        <v>8.5970147757705906</v>
      </c>
      <c r="M3014" s="12">
        <v>7.1246163348721403</v>
      </c>
      <c r="N3014" s="12"/>
      <c r="O3014" s="12"/>
    </row>
    <row r="3015" spans="1:15" x14ac:dyDescent="0.3">
      <c r="A3015" s="11" t="str">
        <f t="shared" si="48"/>
        <v>DISTRIBUCION VOLUMEN X CRITERIO (kg ó litros)Colas10-30MIL</v>
      </c>
      <c r="B3015" s="11" t="s">
        <v>50</v>
      </c>
      <c r="C3015" s="11" t="s">
        <v>110</v>
      </c>
      <c r="D3015" s="11" t="s">
        <v>154</v>
      </c>
      <c r="E3015" s="12">
        <v>14.584565114741901</v>
      </c>
      <c r="F3015" s="12">
        <v>13.716091192869801</v>
      </c>
      <c r="G3015" s="12">
        <v>14.5222712246921</v>
      </c>
      <c r="H3015" s="12">
        <v>14.8339953976025</v>
      </c>
      <c r="I3015" s="12">
        <v>15.081035889721001</v>
      </c>
      <c r="J3015" s="12">
        <v>14.978631515936099</v>
      </c>
      <c r="K3015" s="12">
        <v>15.4440125467291</v>
      </c>
      <c r="L3015" s="12">
        <v>15.228873606079301</v>
      </c>
      <c r="M3015" s="12">
        <v>15.989296556726201</v>
      </c>
      <c r="N3015" s="12"/>
      <c r="O3015" s="12"/>
    </row>
    <row r="3016" spans="1:15" x14ac:dyDescent="0.3">
      <c r="A3016" s="11" t="str">
        <f t="shared" si="48"/>
        <v>DISTRIBUCION VOLUMEN X CRITERIO (kg ó litros)Colas30-100MIL</v>
      </c>
      <c r="B3016" s="11" t="s">
        <v>50</v>
      </c>
      <c r="C3016" s="11" t="s">
        <v>110</v>
      </c>
      <c r="D3016" s="11" t="s">
        <v>155</v>
      </c>
      <c r="E3016" s="12">
        <v>22.088591227938299</v>
      </c>
      <c r="F3016" s="12">
        <v>24.1859480518476</v>
      </c>
      <c r="G3016" s="12">
        <v>23.162910254685801</v>
      </c>
      <c r="H3016" s="12">
        <v>23.3145310082873</v>
      </c>
      <c r="I3016" s="12">
        <v>24.888861731134799</v>
      </c>
      <c r="J3016" s="12">
        <v>25.1390836181621</v>
      </c>
      <c r="K3016" s="12">
        <v>25.7746532544387</v>
      </c>
      <c r="L3016" s="12">
        <v>25.362658694845901</v>
      </c>
      <c r="M3016" s="12">
        <v>25.994176112259499</v>
      </c>
      <c r="N3016" s="12"/>
      <c r="O3016" s="12"/>
    </row>
    <row r="3017" spans="1:15" x14ac:dyDescent="0.3">
      <c r="A3017" s="11" t="str">
        <f t="shared" si="48"/>
        <v>DISTRIBUCION VOLUMEN X CRITERIO (kg ó litros)Colas100-200MIL</v>
      </c>
      <c r="B3017" s="11" t="s">
        <v>50</v>
      </c>
      <c r="C3017" s="11" t="s">
        <v>110</v>
      </c>
      <c r="D3017" s="11" t="s">
        <v>156</v>
      </c>
      <c r="E3017" s="12">
        <v>8.4510599021108899</v>
      </c>
      <c r="F3017" s="12">
        <v>8.5941870393019606</v>
      </c>
      <c r="G3017" s="12">
        <v>8.8081658447318105</v>
      </c>
      <c r="H3017" s="12">
        <v>9.3240741566762306</v>
      </c>
      <c r="I3017" s="12">
        <v>8.9758288316585695</v>
      </c>
      <c r="J3017" s="12">
        <v>9.12958750831746</v>
      </c>
      <c r="K3017" s="12">
        <v>8.1544469033922695</v>
      </c>
      <c r="L3017" s="12">
        <v>7.9638489214902304</v>
      </c>
      <c r="M3017" s="12">
        <v>9.4675404139660007</v>
      </c>
      <c r="N3017" s="12"/>
      <c r="O3017" s="12"/>
    </row>
    <row r="3018" spans="1:15" x14ac:dyDescent="0.3">
      <c r="A3018" s="11" t="str">
        <f t="shared" si="48"/>
        <v>DISTRIBUCION VOLUMEN X CRITERIO (kg ó litros)Colas200-500MIL</v>
      </c>
      <c r="B3018" s="11" t="s">
        <v>50</v>
      </c>
      <c r="C3018" s="11" t="s">
        <v>110</v>
      </c>
      <c r="D3018" s="11" t="s">
        <v>157</v>
      </c>
      <c r="E3018" s="12">
        <v>13.8444855881101</v>
      </c>
      <c r="F3018" s="12">
        <v>12.4406201458283</v>
      </c>
      <c r="G3018" s="12">
        <v>12.2760763924184</v>
      </c>
      <c r="H3018" s="12">
        <v>11.8685722955912</v>
      </c>
      <c r="I3018" s="12">
        <v>12.225768454910099</v>
      </c>
      <c r="J3018" s="12">
        <v>11.632972538041701</v>
      </c>
      <c r="K3018" s="12">
        <v>11.788536051575001</v>
      </c>
      <c r="L3018" s="12">
        <v>12.6099612670649</v>
      </c>
      <c r="M3018" s="12">
        <v>11.6267592269731</v>
      </c>
      <c r="N3018" s="12"/>
      <c r="O3018" s="12"/>
    </row>
    <row r="3019" spans="1:15" x14ac:dyDescent="0.3">
      <c r="A3019" s="11" t="str">
        <f t="shared" si="48"/>
        <v>DISTRIBUCION VOLUMEN X CRITERIO (kg ó litros)Colas&gt;500MIL</v>
      </c>
      <c r="B3019" s="11" t="s">
        <v>50</v>
      </c>
      <c r="C3019" s="11" t="s">
        <v>110</v>
      </c>
      <c r="D3019" s="11" t="s">
        <v>158</v>
      </c>
      <c r="E3019" s="12">
        <v>21.061225347636</v>
      </c>
      <c r="F3019" s="12">
        <v>21.881979632822699</v>
      </c>
      <c r="G3019" s="12">
        <v>22.189411919068299</v>
      </c>
      <c r="H3019" s="12">
        <v>20.655723612265898</v>
      </c>
      <c r="I3019" s="12">
        <v>19.5425885384252</v>
      </c>
      <c r="J3019" s="12">
        <v>20.434894080870698</v>
      </c>
      <c r="K3019" s="12">
        <v>19.415238776613499</v>
      </c>
      <c r="L3019" s="12">
        <v>20.446887129886701</v>
      </c>
      <c r="M3019" s="12">
        <v>19.695740059334799</v>
      </c>
      <c r="N3019" s="12"/>
      <c r="O3019" s="12"/>
    </row>
    <row r="3020" spans="1:15" x14ac:dyDescent="0.3">
      <c r="A3020" s="11" t="str">
        <f t="shared" si="48"/>
        <v>DISTRIBUCION VOLUMEN X CRITERIO (kg ó litros)ColasDE 15 A 19 AÑOS</v>
      </c>
      <c r="B3020" s="11" t="s">
        <v>50</v>
      </c>
      <c r="C3020" s="11" t="s">
        <v>110</v>
      </c>
      <c r="D3020" s="11" t="s">
        <v>159</v>
      </c>
      <c r="E3020" s="12">
        <v>4.4418742427159303</v>
      </c>
      <c r="F3020" s="12">
        <v>3.4672272443809899</v>
      </c>
      <c r="G3020" s="12">
        <v>2.66058460856644</v>
      </c>
      <c r="H3020" s="12">
        <v>2.5243502814404799</v>
      </c>
      <c r="I3020" s="12">
        <v>1.7585318377418799</v>
      </c>
      <c r="J3020" s="12">
        <v>3.13570705863942</v>
      </c>
      <c r="K3020" s="12">
        <v>2.4686953814966399</v>
      </c>
      <c r="L3020" s="12">
        <v>1.83907587165139</v>
      </c>
      <c r="M3020" s="12">
        <v>1.9887001273950999</v>
      </c>
      <c r="N3020" s="12"/>
      <c r="O3020" s="12"/>
    </row>
    <row r="3021" spans="1:15" x14ac:dyDescent="0.3">
      <c r="A3021" s="11" t="str">
        <f t="shared" si="48"/>
        <v>DISTRIBUCION VOLUMEN X CRITERIO (kg ó litros)ColasDE 20 A 24 AÑOS</v>
      </c>
      <c r="B3021" s="11" t="s">
        <v>50</v>
      </c>
      <c r="C3021" s="11" t="s">
        <v>110</v>
      </c>
      <c r="D3021" s="11" t="s">
        <v>160</v>
      </c>
      <c r="E3021" s="12">
        <v>5.91171333516166</v>
      </c>
      <c r="F3021" s="12">
        <v>4.6525242998688103</v>
      </c>
      <c r="G3021" s="12">
        <v>6.1320305974662404</v>
      </c>
      <c r="H3021" s="12">
        <v>5.7860730078130098</v>
      </c>
      <c r="I3021" s="12">
        <v>5.2137185243872901</v>
      </c>
      <c r="J3021" s="12">
        <v>3.4781427978789199</v>
      </c>
      <c r="K3021" s="12">
        <v>4.4083567350811697</v>
      </c>
      <c r="L3021" s="12">
        <v>3.8323722541506</v>
      </c>
      <c r="M3021" s="12">
        <v>2.9509567600260498</v>
      </c>
      <c r="N3021" s="12"/>
      <c r="O3021" s="12"/>
    </row>
    <row r="3022" spans="1:15" x14ac:dyDescent="0.3">
      <c r="A3022" s="11" t="str">
        <f t="shared" si="48"/>
        <v>DISTRIBUCION VOLUMEN X CRITERIO (kg ó litros)ColasDE 25 A 34 AÑOS</v>
      </c>
      <c r="B3022" s="11" t="s">
        <v>50</v>
      </c>
      <c r="C3022" s="11" t="s">
        <v>110</v>
      </c>
      <c r="D3022" s="11" t="s">
        <v>161</v>
      </c>
      <c r="E3022" s="12">
        <v>9.0941093764739591</v>
      </c>
      <c r="F3022" s="12">
        <v>11.084707306872801</v>
      </c>
      <c r="G3022" s="12">
        <v>10.3412854789705</v>
      </c>
      <c r="H3022" s="12">
        <v>8.2286241523349499</v>
      </c>
      <c r="I3022" s="12">
        <v>9.3125633646278008</v>
      </c>
      <c r="J3022" s="12">
        <v>9.76764290171635</v>
      </c>
      <c r="K3022" s="12">
        <v>9.3138641720761903</v>
      </c>
      <c r="L3022" s="12">
        <v>8.6346834224844695</v>
      </c>
      <c r="M3022" s="12">
        <v>9.5622848875960997</v>
      </c>
      <c r="N3022" s="12"/>
      <c r="O3022" s="12"/>
    </row>
    <row r="3023" spans="1:15" x14ac:dyDescent="0.3">
      <c r="A3023" s="11" t="str">
        <f t="shared" si="48"/>
        <v>DISTRIBUCION VOLUMEN X CRITERIO (kg ó litros)ColasDE 35 A 49 AÑOS</v>
      </c>
      <c r="B3023" s="11" t="s">
        <v>50</v>
      </c>
      <c r="C3023" s="11" t="s">
        <v>110</v>
      </c>
      <c r="D3023" s="11" t="s">
        <v>162</v>
      </c>
      <c r="E3023" s="12">
        <v>33.026824461496901</v>
      </c>
      <c r="F3023" s="12">
        <v>32.446402043113402</v>
      </c>
      <c r="G3023" s="12">
        <v>33.817597748871201</v>
      </c>
      <c r="H3023" s="12">
        <v>32.420905905766801</v>
      </c>
      <c r="I3023" s="12">
        <v>32.444933644788399</v>
      </c>
      <c r="J3023" s="12">
        <v>34.991639779146297</v>
      </c>
      <c r="K3023" s="12">
        <v>33.351125226603799</v>
      </c>
      <c r="L3023" s="12">
        <v>33.368733513829</v>
      </c>
      <c r="M3023" s="12">
        <v>31.966394251553702</v>
      </c>
      <c r="N3023" s="12"/>
      <c r="O3023" s="12"/>
    </row>
    <row r="3024" spans="1:15" x14ac:dyDescent="0.3">
      <c r="A3024" s="11" t="str">
        <f t="shared" si="48"/>
        <v>DISTRIBUCION VOLUMEN X CRITERIO (kg ó litros)ColasDE 50 A 59 AÑOS</v>
      </c>
      <c r="B3024" s="11" t="s">
        <v>50</v>
      </c>
      <c r="C3024" s="11" t="s">
        <v>110</v>
      </c>
      <c r="D3024" s="11" t="s">
        <v>163</v>
      </c>
      <c r="E3024" s="12">
        <v>25.7280417610007</v>
      </c>
      <c r="F3024" s="12">
        <v>24.622368487740999</v>
      </c>
      <c r="G3024" s="12">
        <v>25.984028262300399</v>
      </c>
      <c r="H3024" s="12">
        <v>27.093032877793501</v>
      </c>
      <c r="I3024" s="12">
        <v>26.9011933714322</v>
      </c>
      <c r="J3024" s="12">
        <v>26.402142084957202</v>
      </c>
      <c r="K3024" s="12">
        <v>25.8109995259654</v>
      </c>
      <c r="L3024" s="12">
        <v>26.252727946435499</v>
      </c>
      <c r="M3024" s="12">
        <v>26.676108528566399</v>
      </c>
      <c r="N3024" s="12"/>
      <c r="O3024" s="12"/>
    </row>
    <row r="3025" spans="1:15" x14ac:dyDescent="0.3">
      <c r="A3025" s="11" t="str">
        <f t="shared" si="48"/>
        <v>DISTRIBUCION VOLUMEN X CRITERIO (kg ó litros)ColasDE 60 A 75 AÑOS</v>
      </c>
      <c r="B3025" s="11" t="s">
        <v>50</v>
      </c>
      <c r="C3025" s="11" t="s">
        <v>110</v>
      </c>
      <c r="D3025" s="11" t="s">
        <v>164</v>
      </c>
      <c r="E3025" s="12">
        <v>21.7974377861491</v>
      </c>
      <c r="F3025" s="12">
        <v>23.726774192937899</v>
      </c>
      <c r="G3025" s="12">
        <v>21.0644704891446</v>
      </c>
      <c r="H3025" s="12">
        <v>23.947015620873099</v>
      </c>
      <c r="I3025" s="12">
        <v>24.3690649691891</v>
      </c>
      <c r="J3025" s="12">
        <v>22.224724413775199</v>
      </c>
      <c r="K3025" s="12">
        <v>24.6469574711532</v>
      </c>
      <c r="L3025" s="12">
        <v>26.0724041749421</v>
      </c>
      <c r="M3025" s="12">
        <v>26.855560292389601</v>
      </c>
      <c r="N3025" s="12"/>
      <c r="O3025" s="12"/>
    </row>
    <row r="3026" spans="1:15" x14ac:dyDescent="0.3">
      <c r="A3026" s="11" t="str">
        <f t="shared" si="48"/>
        <v>DISTRIBUCION VOLUMEN X CRITERIO (kg ó litros)ColasNIVEL ALTO</v>
      </c>
      <c r="B3026" s="11" t="s">
        <v>50</v>
      </c>
      <c r="C3026" s="11" t="s">
        <v>110</v>
      </c>
      <c r="D3026" s="11" t="s">
        <v>165</v>
      </c>
      <c r="E3026" s="12">
        <v>22.0432725571223</v>
      </c>
      <c r="F3026" s="12">
        <v>20.5185818571162</v>
      </c>
      <c r="G3026" s="12">
        <v>21.239143407251401</v>
      </c>
      <c r="H3026" s="12">
        <v>23.4721330956434</v>
      </c>
      <c r="I3026" s="12">
        <v>24.238953540001901</v>
      </c>
      <c r="J3026" s="12">
        <v>23.1488365370959</v>
      </c>
      <c r="K3026" s="12">
        <v>23.123783587279299</v>
      </c>
      <c r="L3026" s="12">
        <v>22.502081857120999</v>
      </c>
      <c r="M3026" s="12">
        <v>22.442540615205999</v>
      </c>
      <c r="N3026" s="12"/>
      <c r="O3026" s="12"/>
    </row>
    <row r="3027" spans="1:15" x14ac:dyDescent="0.3">
      <c r="A3027" s="11" t="str">
        <f t="shared" si="48"/>
        <v>DISTRIBUCION VOLUMEN X CRITERIO (kg ó litros)ColasNIVEL MEDIO ALTO</v>
      </c>
      <c r="B3027" s="11" t="s">
        <v>50</v>
      </c>
      <c r="C3027" s="11" t="s">
        <v>110</v>
      </c>
      <c r="D3027" s="11" t="s">
        <v>166</v>
      </c>
      <c r="E3027" s="12">
        <v>15.908286995379999</v>
      </c>
      <c r="F3027" s="12">
        <v>16.899056636792999</v>
      </c>
      <c r="G3027" s="12">
        <v>18.093588568205799</v>
      </c>
      <c r="H3027" s="12">
        <v>17.164461916783299</v>
      </c>
      <c r="I3027" s="12">
        <v>15.811512240270501</v>
      </c>
      <c r="J3027" s="12">
        <v>17.8082359408183</v>
      </c>
      <c r="K3027" s="12">
        <v>16.8718182557628</v>
      </c>
      <c r="L3027" s="12">
        <v>15.8642555169452</v>
      </c>
      <c r="M3027" s="12">
        <v>14.7033334403427</v>
      </c>
      <c r="N3027" s="12"/>
      <c r="O3027" s="12"/>
    </row>
    <row r="3028" spans="1:15" x14ac:dyDescent="0.3">
      <c r="A3028" s="11" t="str">
        <f t="shared" si="48"/>
        <v>DISTRIBUCION VOLUMEN X CRITERIO (kg ó litros)ColasNIVEL MEDIO</v>
      </c>
      <c r="B3028" s="11" t="s">
        <v>50</v>
      </c>
      <c r="C3028" s="11" t="s">
        <v>110</v>
      </c>
      <c r="D3028" s="11" t="s">
        <v>167</v>
      </c>
      <c r="E3028" s="12">
        <v>27.265468740136001</v>
      </c>
      <c r="F3028" s="12">
        <v>30.572619747655001</v>
      </c>
      <c r="G3028" s="12">
        <v>25.288328002268599</v>
      </c>
      <c r="H3028" s="12">
        <v>25.46033492994</v>
      </c>
      <c r="I3028" s="12">
        <v>24.618068549890499</v>
      </c>
      <c r="J3028" s="12">
        <v>23.8078976249883</v>
      </c>
      <c r="K3028" s="12">
        <v>25.5600077160891</v>
      </c>
      <c r="L3028" s="12">
        <v>24.057726892601</v>
      </c>
      <c r="M3028" s="12">
        <v>25.2432404014361</v>
      </c>
      <c r="N3028" s="12"/>
      <c r="O3028" s="12"/>
    </row>
    <row r="3029" spans="1:15" x14ac:dyDescent="0.3">
      <c r="A3029" s="11" t="str">
        <f t="shared" si="48"/>
        <v>DISTRIBUCION VOLUMEN X CRITERIO (kg ó litros)ColasNIVEL MEDIO BAJO</v>
      </c>
      <c r="B3029" s="11" t="s">
        <v>50</v>
      </c>
      <c r="C3029" s="11" t="s">
        <v>110</v>
      </c>
      <c r="D3029" s="11" t="s">
        <v>168</v>
      </c>
      <c r="E3029" s="12">
        <v>14.4720258299637</v>
      </c>
      <c r="F3029" s="12">
        <v>13.990568677609801</v>
      </c>
      <c r="G3029" s="12">
        <v>13.8158317224224</v>
      </c>
      <c r="H3029" s="12">
        <v>12.724428024950999</v>
      </c>
      <c r="I3029" s="12">
        <v>13.3236036180667</v>
      </c>
      <c r="J3029" s="12">
        <v>12.9822711309161</v>
      </c>
      <c r="K3029" s="12">
        <v>13.745283736596701</v>
      </c>
      <c r="L3029" s="12">
        <v>13.3981445159136</v>
      </c>
      <c r="M3029" s="12">
        <v>14.0422625795365</v>
      </c>
      <c r="N3029" s="12"/>
      <c r="O3029" s="12"/>
    </row>
    <row r="3030" spans="1:15" x14ac:dyDescent="0.3">
      <c r="A3030" s="11" t="str">
        <f t="shared" si="48"/>
        <v>DISTRIBUCION VOLUMEN X CRITERIO (kg ó litros)ColasNIVEL BAJO</v>
      </c>
      <c r="B3030" s="11" t="s">
        <v>50</v>
      </c>
      <c r="C3030" s="11" t="s">
        <v>110</v>
      </c>
      <c r="D3030" s="11" t="s">
        <v>169</v>
      </c>
      <c r="E3030" s="12">
        <v>20.310945069890899</v>
      </c>
      <c r="F3030" s="12">
        <v>18.019175315679199</v>
      </c>
      <c r="G3030" s="12">
        <v>21.5631051826964</v>
      </c>
      <c r="H3030" s="12">
        <v>21.178645398051898</v>
      </c>
      <c r="I3030" s="12">
        <v>22.007864508269599</v>
      </c>
      <c r="J3030" s="12">
        <v>22.252757713186799</v>
      </c>
      <c r="K3030" s="12">
        <v>20.699107341875401</v>
      </c>
      <c r="L3030" s="12">
        <v>24.177791172335201</v>
      </c>
      <c r="M3030" s="12">
        <v>23.568627445408101</v>
      </c>
      <c r="N3030" s="12"/>
      <c r="O3030" s="12"/>
    </row>
    <row r="3031" spans="1:15" x14ac:dyDescent="0.3">
      <c r="A3031" s="11" t="str">
        <f t="shared" si="48"/>
        <v>DISTRIBUCION VOLUMEN X CRITERIO (kg ó litros)ColasHOMBRE</v>
      </c>
      <c r="B3031" s="11" t="s">
        <v>50</v>
      </c>
      <c r="C3031" s="11" t="s">
        <v>110</v>
      </c>
      <c r="D3031" s="11" t="s">
        <v>170</v>
      </c>
      <c r="E3031" s="12">
        <v>51.032231159664697</v>
      </c>
      <c r="F3031" s="12">
        <v>51.9624465593498</v>
      </c>
      <c r="G3031" s="12">
        <v>51.307371134931898</v>
      </c>
      <c r="H3031" s="12">
        <v>52.157891503409303</v>
      </c>
      <c r="I3031" s="12">
        <v>52.095917115783003</v>
      </c>
      <c r="J3031" s="12">
        <v>52.573612887889198</v>
      </c>
      <c r="K3031" s="12">
        <v>54.402025937399301</v>
      </c>
      <c r="L3031" s="12">
        <v>50.9381130192751</v>
      </c>
      <c r="M3031" s="12">
        <v>51.806424634701898</v>
      </c>
      <c r="N3031" s="12"/>
      <c r="O3031" s="12"/>
    </row>
    <row r="3032" spans="1:15" x14ac:dyDescent="0.3">
      <c r="A3032" s="11" t="str">
        <f t="shared" si="48"/>
        <v>DISTRIBUCION VOLUMEN X CRITERIO (kg ó litros)ColasMUJER</v>
      </c>
      <c r="B3032" s="11" t="s">
        <v>50</v>
      </c>
      <c r="C3032" s="11" t="s">
        <v>110</v>
      </c>
      <c r="D3032" s="11" t="s">
        <v>171</v>
      </c>
      <c r="E3032" s="12">
        <v>48.9677736521217</v>
      </c>
      <c r="F3032" s="12">
        <v>48.0375575916039</v>
      </c>
      <c r="G3032" s="12">
        <v>48.692628583963199</v>
      </c>
      <c r="H3032" s="12">
        <v>47.842112750268903</v>
      </c>
      <c r="I3032" s="12">
        <v>47.904084369775497</v>
      </c>
      <c r="J3032" s="12">
        <v>47.426383123515997</v>
      </c>
      <c r="K3032" s="12">
        <v>45.597973597527002</v>
      </c>
      <c r="L3032" s="12">
        <v>49.061887337645402</v>
      </c>
      <c r="M3032" s="12">
        <v>48.193575141852399</v>
      </c>
      <c r="N3032" s="12"/>
      <c r="O3032" s="12"/>
    </row>
    <row r="3033" spans="1:15" x14ac:dyDescent="0.3">
      <c r="A3033" s="11" t="str">
        <f t="shared" si="48"/>
        <v>DISTRIBUCION VOLUMEN X CRITERIO (kg ó litros)Cola RegularT.ESPAÑA</v>
      </c>
      <c r="B3033" s="11" t="s">
        <v>50</v>
      </c>
      <c r="C3033" s="11" t="s">
        <v>111</v>
      </c>
      <c r="D3033" s="11" t="s">
        <v>142</v>
      </c>
      <c r="E3033" s="12">
        <v>100</v>
      </c>
      <c r="F3033" s="12">
        <v>100</v>
      </c>
      <c r="G3033" s="12">
        <v>100</v>
      </c>
      <c r="H3033" s="12">
        <v>100</v>
      </c>
      <c r="I3033" s="12">
        <v>100</v>
      </c>
      <c r="J3033" s="12">
        <v>100</v>
      </c>
      <c r="K3033" s="12">
        <v>100</v>
      </c>
      <c r="L3033" s="12">
        <v>100</v>
      </c>
      <c r="M3033" s="12">
        <v>100</v>
      </c>
      <c r="N3033" s="12"/>
      <c r="O3033" s="12"/>
    </row>
    <row r="3034" spans="1:15" x14ac:dyDescent="0.3">
      <c r="A3034" s="11" t="str">
        <f t="shared" si="48"/>
        <v>DISTRIBUCION VOLUMEN X CRITERIO (kg ó litros)Cola RegularBCN AM</v>
      </c>
      <c r="B3034" s="11" t="s">
        <v>50</v>
      </c>
      <c r="C3034" s="11" t="s">
        <v>111</v>
      </c>
      <c r="D3034" s="11" t="s">
        <v>143</v>
      </c>
      <c r="E3034" s="12">
        <v>5.8574850056174297</v>
      </c>
      <c r="F3034" s="12">
        <v>7.7243840170298697</v>
      </c>
      <c r="G3034" s="12">
        <v>7.0050075088181298</v>
      </c>
      <c r="H3034" s="12">
        <v>7.3923973596141197</v>
      </c>
      <c r="I3034" s="12">
        <v>7.6930782224854104</v>
      </c>
      <c r="J3034" s="12">
        <v>7.8293645506464298</v>
      </c>
      <c r="K3034" s="12">
        <v>5.6591164958360904</v>
      </c>
      <c r="L3034" s="12">
        <v>7.7012092442206201</v>
      </c>
      <c r="M3034" s="12">
        <v>8.2500646204030801</v>
      </c>
      <c r="N3034" s="12"/>
      <c r="O3034" s="12"/>
    </row>
    <row r="3035" spans="1:15" x14ac:dyDescent="0.3">
      <c r="A3035" s="11" t="str">
        <f t="shared" si="48"/>
        <v>DISTRIBUCION VOLUMEN X CRITERIO (kg ó litros)Cola RegularREST.CAT ARAGON</v>
      </c>
      <c r="B3035" s="11" t="s">
        <v>50</v>
      </c>
      <c r="C3035" s="11" t="s">
        <v>111</v>
      </c>
      <c r="D3035" s="11" t="s">
        <v>144</v>
      </c>
      <c r="E3035" s="12">
        <v>16.658156292689</v>
      </c>
      <c r="F3035" s="12">
        <v>14.564344006890201</v>
      </c>
      <c r="G3035" s="12">
        <v>15.9230135725343</v>
      </c>
      <c r="H3035" s="12">
        <v>20.050019012763102</v>
      </c>
      <c r="I3035" s="12">
        <v>16.030801591333301</v>
      </c>
      <c r="J3035" s="12">
        <v>14.6229669022966</v>
      </c>
      <c r="K3035" s="12">
        <v>15.4902152441352</v>
      </c>
      <c r="L3035" s="12">
        <v>16.8188126259729</v>
      </c>
      <c r="M3035" s="12">
        <v>15.230201718322</v>
      </c>
      <c r="N3035" s="12"/>
      <c r="O3035" s="12"/>
    </row>
    <row r="3036" spans="1:15" x14ac:dyDescent="0.3">
      <c r="A3036" s="11" t="str">
        <f t="shared" si="48"/>
        <v>DISTRIBUCION VOLUMEN X CRITERIO (kg ó litros)Cola RegularLEVANTE</v>
      </c>
      <c r="B3036" s="11" t="s">
        <v>50</v>
      </c>
      <c r="C3036" s="11" t="s">
        <v>111</v>
      </c>
      <c r="D3036" s="11" t="s">
        <v>145</v>
      </c>
      <c r="E3036" s="12">
        <v>15.8948847872428</v>
      </c>
      <c r="F3036" s="12">
        <v>16.750074447968</v>
      </c>
      <c r="G3036" s="12">
        <v>16.209003226202999</v>
      </c>
      <c r="H3036" s="12">
        <v>15.370519078139999</v>
      </c>
      <c r="I3036" s="12">
        <v>15.175323464542799</v>
      </c>
      <c r="J3036" s="12">
        <v>15.685444604407801</v>
      </c>
      <c r="K3036" s="12">
        <v>16.8112373886906</v>
      </c>
      <c r="L3036" s="12">
        <v>16.018538659152899</v>
      </c>
      <c r="M3036" s="12">
        <v>15.911647560557499</v>
      </c>
      <c r="N3036" s="12"/>
      <c r="O3036" s="12"/>
    </row>
    <row r="3037" spans="1:15" x14ac:dyDescent="0.3">
      <c r="A3037" s="11" t="str">
        <f t="shared" si="48"/>
        <v>DISTRIBUCION VOLUMEN X CRITERIO (kg ó litros)Cola RegularANDALUCIA</v>
      </c>
      <c r="B3037" s="11" t="s">
        <v>50</v>
      </c>
      <c r="C3037" s="11" t="s">
        <v>111</v>
      </c>
      <c r="D3037" s="11" t="s">
        <v>146</v>
      </c>
      <c r="E3037" s="12">
        <v>22.185549367051401</v>
      </c>
      <c r="F3037" s="12">
        <v>19.4612655104963</v>
      </c>
      <c r="G3037" s="12">
        <v>21.554155623343899</v>
      </c>
      <c r="H3037" s="12">
        <v>20.738489019654001</v>
      </c>
      <c r="I3037" s="12">
        <v>21.224172299374899</v>
      </c>
      <c r="J3037" s="12">
        <v>21.4408721764005</v>
      </c>
      <c r="K3037" s="12">
        <v>20.2567028767821</v>
      </c>
      <c r="L3037" s="12">
        <v>18.6453212820423</v>
      </c>
      <c r="M3037" s="12">
        <v>19.719591446162202</v>
      </c>
      <c r="N3037" s="12"/>
      <c r="O3037" s="12"/>
    </row>
    <row r="3038" spans="1:15" x14ac:dyDescent="0.3">
      <c r="A3038" s="11" t="str">
        <f t="shared" si="48"/>
        <v>DISTRIBUCION VOLUMEN X CRITERIO (kg ó litros)Cola RegularMDD AM</v>
      </c>
      <c r="B3038" s="11" t="s">
        <v>50</v>
      </c>
      <c r="C3038" s="11" t="s">
        <v>111</v>
      </c>
      <c r="D3038" s="11" t="s">
        <v>147</v>
      </c>
      <c r="E3038" s="12">
        <v>13.8543495966577</v>
      </c>
      <c r="F3038" s="12">
        <v>15.6324149604176</v>
      </c>
      <c r="G3038" s="12">
        <v>13.0076116229048</v>
      </c>
      <c r="H3038" s="12">
        <v>11.4010372155151</v>
      </c>
      <c r="I3038" s="12">
        <v>13.724417093354001</v>
      </c>
      <c r="J3038" s="12">
        <v>12.744770903619999</v>
      </c>
      <c r="K3038" s="12">
        <v>11.7992199316478</v>
      </c>
      <c r="L3038" s="12">
        <v>14.067345709548</v>
      </c>
      <c r="M3038" s="12">
        <v>13.872901501992301</v>
      </c>
      <c r="N3038" s="12"/>
      <c r="O3038" s="12"/>
    </row>
    <row r="3039" spans="1:15" x14ac:dyDescent="0.3">
      <c r="A3039" s="11" t="str">
        <f t="shared" si="48"/>
        <v>DISTRIBUCION VOLUMEN X CRITERIO (kg ó litros)Cola RegularRTO CENTRO</v>
      </c>
      <c r="B3039" s="11" t="s">
        <v>50</v>
      </c>
      <c r="C3039" s="11" t="s">
        <v>111</v>
      </c>
      <c r="D3039" s="11" t="s">
        <v>148</v>
      </c>
      <c r="E3039" s="12">
        <v>10.2490116904901</v>
      </c>
      <c r="F3039" s="12">
        <v>11.2454746565015</v>
      </c>
      <c r="G3039" s="12">
        <v>11.9498199719889</v>
      </c>
      <c r="H3039" s="12">
        <v>10.416644810686</v>
      </c>
      <c r="I3039" s="12">
        <v>9.7067904975202008</v>
      </c>
      <c r="J3039" s="12">
        <v>9.7291007840127204</v>
      </c>
      <c r="K3039" s="12">
        <v>9.6719912498652807</v>
      </c>
      <c r="L3039" s="12">
        <v>8.2214234931575305</v>
      </c>
      <c r="M3039" s="12">
        <v>9.0381274308725299</v>
      </c>
      <c r="N3039" s="12"/>
      <c r="O3039" s="12"/>
    </row>
    <row r="3040" spans="1:15" x14ac:dyDescent="0.3">
      <c r="A3040" s="11" t="str">
        <f t="shared" si="48"/>
        <v>DISTRIBUCION VOLUMEN X CRITERIO (kg ó litros)Cola RegularNORTE-CENTRO</v>
      </c>
      <c r="B3040" s="11" t="s">
        <v>50</v>
      </c>
      <c r="C3040" s="11" t="s">
        <v>111</v>
      </c>
      <c r="D3040" s="11" t="s">
        <v>149</v>
      </c>
      <c r="E3040" s="12">
        <v>6.3309753176719203</v>
      </c>
      <c r="F3040" s="12">
        <v>7.1433106744793502</v>
      </c>
      <c r="G3040" s="12">
        <v>7.6939003649568702</v>
      </c>
      <c r="H3040" s="12">
        <v>7.75670513529957</v>
      </c>
      <c r="I3040" s="12">
        <v>10.011967182646</v>
      </c>
      <c r="J3040" s="12">
        <v>10.8873248870743</v>
      </c>
      <c r="K3040" s="12">
        <v>13.3338143734457</v>
      </c>
      <c r="L3040" s="12">
        <v>12.172460608123901</v>
      </c>
      <c r="M3040" s="12">
        <v>10.659155738695601</v>
      </c>
      <c r="N3040" s="12"/>
      <c r="O3040" s="12"/>
    </row>
    <row r="3041" spans="1:15" x14ac:dyDescent="0.3">
      <c r="A3041" s="11" t="str">
        <f t="shared" si="48"/>
        <v>DISTRIBUCION VOLUMEN X CRITERIO (kg ó litros)Cola RegularNOROESTE</v>
      </c>
      <c r="B3041" s="11" t="s">
        <v>50</v>
      </c>
      <c r="C3041" s="11" t="s">
        <v>111</v>
      </c>
      <c r="D3041" s="11" t="s">
        <v>150</v>
      </c>
      <c r="E3041" s="12">
        <v>8.9695864664001501</v>
      </c>
      <c r="F3041" s="12">
        <v>7.47873614643387</v>
      </c>
      <c r="G3041" s="12">
        <v>6.6574898597422596</v>
      </c>
      <c r="H3041" s="12">
        <v>6.8741885786638903</v>
      </c>
      <c r="I3041" s="12">
        <v>6.4334533897225601</v>
      </c>
      <c r="J3041" s="12">
        <v>7.0601557322893704</v>
      </c>
      <c r="K3041" s="12">
        <v>6.9777013700040396</v>
      </c>
      <c r="L3041" s="12">
        <v>6.3548848851042203</v>
      </c>
      <c r="M3041" s="12">
        <v>7.3183092999860397</v>
      </c>
      <c r="N3041" s="12"/>
      <c r="O3041" s="12"/>
    </row>
    <row r="3042" spans="1:15" x14ac:dyDescent="0.3">
      <c r="A3042" s="11" t="str">
        <f t="shared" si="48"/>
        <v>DISTRIBUCION VOLUMEN X CRITERIO (kg ó litros)Cola Regular&lt;2MIL</v>
      </c>
      <c r="B3042" s="11" t="s">
        <v>50</v>
      </c>
      <c r="C3042" s="11" t="s">
        <v>111</v>
      </c>
      <c r="D3042" s="11" t="s">
        <v>151</v>
      </c>
      <c r="E3042" s="12">
        <v>9.0079166823722101</v>
      </c>
      <c r="F3042" s="12">
        <v>8.3051547898139297</v>
      </c>
      <c r="G3042" s="12">
        <v>7.9265824241085996</v>
      </c>
      <c r="H3042" s="12">
        <v>9.8234608894708302</v>
      </c>
      <c r="I3042" s="12">
        <v>9.8143463285125598</v>
      </c>
      <c r="J3042" s="12">
        <v>8.2902041266612105</v>
      </c>
      <c r="K3042" s="12">
        <v>11.2343438935336</v>
      </c>
      <c r="L3042" s="12">
        <v>10.3353823616811</v>
      </c>
      <c r="M3042" s="12">
        <v>8.3848864293746495</v>
      </c>
      <c r="N3042" s="12"/>
      <c r="O3042" s="12"/>
    </row>
    <row r="3043" spans="1:15" x14ac:dyDescent="0.3">
      <c r="A3043" s="11" t="str">
        <f t="shared" si="48"/>
        <v>DISTRIBUCION VOLUMEN X CRITERIO (kg ó litros)Cola Regular2-5MIL</v>
      </c>
      <c r="B3043" s="11" t="s">
        <v>50</v>
      </c>
      <c r="C3043" s="11" t="s">
        <v>111</v>
      </c>
      <c r="D3043" s="11" t="s">
        <v>152</v>
      </c>
      <c r="E3043" s="12">
        <v>6.4790954740112099</v>
      </c>
      <c r="F3043" s="12">
        <v>5.5527497783845403</v>
      </c>
      <c r="G3043" s="12">
        <v>7.0585841225661197</v>
      </c>
      <c r="H3043" s="12">
        <v>8.0580759187565505</v>
      </c>
      <c r="I3043" s="12">
        <v>6.6339150136602703</v>
      </c>
      <c r="J3043" s="12">
        <v>4.3335297795186403</v>
      </c>
      <c r="K3043" s="12">
        <v>4.8376885345245801</v>
      </c>
      <c r="L3043" s="12">
        <v>4.9522298644447602</v>
      </c>
      <c r="M3043" s="12">
        <v>5.5563413293185002</v>
      </c>
      <c r="N3043" s="12"/>
      <c r="O3043" s="12"/>
    </row>
    <row r="3044" spans="1:15" x14ac:dyDescent="0.3">
      <c r="A3044" s="11" t="str">
        <f t="shared" si="48"/>
        <v>DISTRIBUCION VOLUMEN X CRITERIO (kg ó litros)Cola Regular5-10MIL</v>
      </c>
      <c r="B3044" s="11" t="s">
        <v>50</v>
      </c>
      <c r="C3044" s="11" t="s">
        <v>111</v>
      </c>
      <c r="D3044" s="11" t="s">
        <v>153</v>
      </c>
      <c r="E3044" s="12">
        <v>11.450137573764399</v>
      </c>
      <c r="F3044" s="12">
        <v>9.2387389838471794</v>
      </c>
      <c r="G3044" s="12">
        <v>8.9803192876716604</v>
      </c>
      <c r="H3044" s="12">
        <v>9.3258977714913893</v>
      </c>
      <c r="I3044" s="12">
        <v>8.2684251940168494</v>
      </c>
      <c r="J3044" s="12">
        <v>10.560469691436801</v>
      </c>
      <c r="K3044" s="12">
        <v>10.479812916800499</v>
      </c>
      <c r="L3044" s="12">
        <v>10.9920608697766</v>
      </c>
      <c r="M3044" s="12">
        <v>9.6529856022567202</v>
      </c>
      <c r="N3044" s="12"/>
      <c r="O3044" s="12"/>
    </row>
    <row r="3045" spans="1:15" x14ac:dyDescent="0.3">
      <c r="A3045" s="11" t="str">
        <f t="shared" si="48"/>
        <v>DISTRIBUCION VOLUMEN X CRITERIO (kg ó litros)Cola Regular10-30MIL</v>
      </c>
      <c r="B3045" s="11" t="s">
        <v>50</v>
      </c>
      <c r="C3045" s="11" t="s">
        <v>111</v>
      </c>
      <c r="D3045" s="11" t="s">
        <v>154</v>
      </c>
      <c r="E3045" s="12">
        <v>14.2996568259715</v>
      </c>
      <c r="F3045" s="12">
        <v>13.8422233048236</v>
      </c>
      <c r="G3045" s="12">
        <v>13.0572569932992</v>
      </c>
      <c r="H3045" s="12">
        <v>14.7370635452298</v>
      </c>
      <c r="I3045" s="12">
        <v>14.913941102779001</v>
      </c>
      <c r="J3045" s="12">
        <v>15.3766852331116</v>
      </c>
      <c r="K3045" s="12">
        <v>14.707313558462801</v>
      </c>
      <c r="L3045" s="12">
        <v>14.7526609597116</v>
      </c>
      <c r="M3045" s="12">
        <v>15.3389938737145</v>
      </c>
      <c r="N3045" s="12"/>
      <c r="O3045" s="12"/>
    </row>
    <row r="3046" spans="1:15" x14ac:dyDescent="0.3">
      <c r="A3046" s="11" t="str">
        <f t="shared" si="48"/>
        <v>DISTRIBUCION VOLUMEN X CRITERIO (kg ó litros)Cola Regular30-100MIL</v>
      </c>
      <c r="B3046" s="11" t="s">
        <v>50</v>
      </c>
      <c r="C3046" s="11" t="s">
        <v>111</v>
      </c>
      <c r="D3046" s="11" t="s">
        <v>155</v>
      </c>
      <c r="E3046" s="12">
        <v>18.687875184931201</v>
      </c>
      <c r="F3046" s="12">
        <v>19.224312815484598</v>
      </c>
      <c r="G3046" s="12">
        <v>22.0026617891297</v>
      </c>
      <c r="H3046" s="12">
        <v>19.062413781762601</v>
      </c>
      <c r="I3046" s="12">
        <v>20.517905178681801</v>
      </c>
      <c r="J3046" s="12">
        <v>21.690408853739701</v>
      </c>
      <c r="K3046" s="12">
        <v>21.510362231334401</v>
      </c>
      <c r="L3046" s="12">
        <v>22.2078577545116</v>
      </c>
      <c r="M3046" s="12">
        <v>23.2893993081674</v>
      </c>
      <c r="N3046" s="12"/>
      <c r="O3046" s="12"/>
    </row>
    <row r="3047" spans="1:15" x14ac:dyDescent="0.3">
      <c r="A3047" s="11" t="str">
        <f t="shared" si="48"/>
        <v>DISTRIBUCION VOLUMEN X CRITERIO (kg ó litros)Cola Regular100-200MIL</v>
      </c>
      <c r="B3047" s="11" t="s">
        <v>50</v>
      </c>
      <c r="C3047" s="11" t="s">
        <v>111</v>
      </c>
      <c r="D3047" s="11" t="s">
        <v>156</v>
      </c>
      <c r="E3047" s="12">
        <v>8.6341161061098308</v>
      </c>
      <c r="F3047" s="12">
        <v>7.7854312344922798</v>
      </c>
      <c r="G3047" s="12">
        <v>7.7501656571707196</v>
      </c>
      <c r="H3047" s="12">
        <v>7.8638439498166397</v>
      </c>
      <c r="I3047" s="12">
        <v>9.3880846425029905</v>
      </c>
      <c r="J3047" s="12">
        <v>8.2368222821042902</v>
      </c>
      <c r="K3047" s="12">
        <v>7.2158827993037402</v>
      </c>
      <c r="L3047" s="12">
        <v>6.6429023374193896</v>
      </c>
      <c r="M3047" s="12">
        <v>9.3952291570527695</v>
      </c>
      <c r="N3047" s="12"/>
      <c r="O3047" s="12"/>
    </row>
    <row r="3048" spans="1:15" x14ac:dyDescent="0.3">
      <c r="A3048" s="11" t="str">
        <f t="shared" si="48"/>
        <v>DISTRIBUCION VOLUMEN X CRITERIO (kg ó litros)Cola Regular200-500MIL</v>
      </c>
      <c r="B3048" s="11" t="s">
        <v>50</v>
      </c>
      <c r="C3048" s="11" t="s">
        <v>111</v>
      </c>
      <c r="D3048" s="11" t="s">
        <v>157</v>
      </c>
      <c r="E3048" s="12">
        <v>12.2276155566478</v>
      </c>
      <c r="F3048" s="12">
        <v>14.0675369422193</v>
      </c>
      <c r="G3048" s="12">
        <v>13.880785447945801</v>
      </c>
      <c r="H3048" s="12">
        <v>12.8637736723106</v>
      </c>
      <c r="I3048" s="12">
        <v>13.961076592241801</v>
      </c>
      <c r="J3048" s="12">
        <v>12.8238090967698</v>
      </c>
      <c r="K3048" s="12">
        <v>13.3948924985799</v>
      </c>
      <c r="L3048" s="12">
        <v>10.973804438654</v>
      </c>
      <c r="M3048" s="12">
        <v>10.8956973476676</v>
      </c>
      <c r="N3048" s="12"/>
      <c r="O3048" s="12"/>
    </row>
    <row r="3049" spans="1:15" x14ac:dyDescent="0.3">
      <c r="A3049" s="11" t="str">
        <f t="shared" si="48"/>
        <v>DISTRIBUCION VOLUMEN X CRITERIO (kg ó litros)Cola Regular&gt;500MIL</v>
      </c>
      <c r="B3049" s="11" t="s">
        <v>50</v>
      </c>
      <c r="C3049" s="11" t="s">
        <v>111</v>
      </c>
      <c r="D3049" s="11" t="s">
        <v>158</v>
      </c>
      <c r="E3049" s="12">
        <v>19.213587852031502</v>
      </c>
      <c r="F3049" s="12">
        <v>21.9838578739006</v>
      </c>
      <c r="G3049" s="12">
        <v>19.343645162705201</v>
      </c>
      <c r="H3049" s="12">
        <v>18.265473367097901</v>
      </c>
      <c r="I3049" s="12">
        <v>16.502312190666501</v>
      </c>
      <c r="J3049" s="12">
        <v>18.6880750013745</v>
      </c>
      <c r="K3049" s="12">
        <v>16.619707025788902</v>
      </c>
      <c r="L3049" s="12">
        <v>19.143101999336199</v>
      </c>
      <c r="M3049" s="12">
        <v>17.486464963552098</v>
      </c>
      <c r="N3049" s="12"/>
      <c r="O3049" s="12"/>
    </row>
    <row r="3050" spans="1:15" x14ac:dyDescent="0.3">
      <c r="A3050" s="11" t="str">
        <f t="shared" si="48"/>
        <v>DISTRIBUCION VOLUMEN X CRITERIO (kg ó litros)Cola RegularDE 15 A 19 AÑOS</v>
      </c>
      <c r="B3050" s="11" t="s">
        <v>50</v>
      </c>
      <c r="C3050" s="11" t="s">
        <v>111</v>
      </c>
      <c r="D3050" s="11" t="s">
        <v>159</v>
      </c>
      <c r="E3050" s="12">
        <v>7.7610440057009598</v>
      </c>
      <c r="F3050" s="12">
        <v>5.2389585845402999</v>
      </c>
      <c r="G3050" s="12">
        <v>4.3786020982244196</v>
      </c>
      <c r="H3050" s="12">
        <v>3.7506131236878901</v>
      </c>
      <c r="I3050" s="12">
        <v>2.1273485422288201</v>
      </c>
      <c r="J3050" s="12">
        <v>3.7515319407642198</v>
      </c>
      <c r="K3050" s="12">
        <v>2.6081560987208601</v>
      </c>
      <c r="L3050" s="12">
        <v>2.9195141207945898</v>
      </c>
      <c r="M3050" s="12">
        <v>3.12668825082529</v>
      </c>
      <c r="N3050" s="12"/>
      <c r="O3050" s="12"/>
    </row>
    <row r="3051" spans="1:15" x14ac:dyDescent="0.3">
      <c r="A3051" s="11" t="str">
        <f t="shared" si="48"/>
        <v>DISTRIBUCION VOLUMEN X CRITERIO (kg ó litros)Cola RegularDE 20 A 24 AÑOS</v>
      </c>
      <c r="B3051" s="11" t="s">
        <v>50</v>
      </c>
      <c r="C3051" s="11" t="s">
        <v>111</v>
      </c>
      <c r="D3051" s="11" t="s">
        <v>160</v>
      </c>
      <c r="E3051" s="12">
        <v>5.7620506809402201</v>
      </c>
      <c r="F3051" s="12">
        <v>6.5696800488934501</v>
      </c>
      <c r="G3051" s="12">
        <v>10.4282765642375</v>
      </c>
      <c r="H3051" s="12">
        <v>7.8743538790618901</v>
      </c>
      <c r="I3051" s="12">
        <v>8.1145796389681202</v>
      </c>
      <c r="J3051" s="12">
        <v>5.3142701965203001</v>
      </c>
      <c r="K3051" s="12">
        <v>7.1195475663297696</v>
      </c>
      <c r="L3051" s="12">
        <v>5.2227053357428703</v>
      </c>
      <c r="M3051" s="12">
        <v>4.7760491295416898</v>
      </c>
      <c r="N3051" s="12"/>
      <c r="O3051" s="12"/>
    </row>
    <row r="3052" spans="1:15" x14ac:dyDescent="0.3">
      <c r="A3052" s="11" t="str">
        <f t="shared" si="48"/>
        <v>DISTRIBUCION VOLUMEN X CRITERIO (kg ó litros)Cola RegularDE 25 A 34 AÑOS</v>
      </c>
      <c r="B3052" s="11" t="s">
        <v>50</v>
      </c>
      <c r="C3052" s="11" t="s">
        <v>111</v>
      </c>
      <c r="D3052" s="11" t="s">
        <v>161</v>
      </c>
      <c r="E3052" s="12">
        <v>9.70367348603701</v>
      </c>
      <c r="F3052" s="12">
        <v>10.8528361624701</v>
      </c>
      <c r="G3052" s="12">
        <v>10.4550733764085</v>
      </c>
      <c r="H3052" s="12">
        <v>8.4091554418389407</v>
      </c>
      <c r="I3052" s="12">
        <v>10.5627537737245</v>
      </c>
      <c r="J3052" s="12">
        <v>9.5617549264191695</v>
      </c>
      <c r="K3052" s="12">
        <v>11.314517862154499</v>
      </c>
      <c r="L3052" s="12">
        <v>8.9106569351293707</v>
      </c>
      <c r="M3052" s="12">
        <v>10.4201402205971</v>
      </c>
      <c r="N3052" s="12"/>
      <c r="O3052" s="12"/>
    </row>
    <row r="3053" spans="1:15" x14ac:dyDescent="0.3">
      <c r="A3053" s="11" t="str">
        <f t="shared" si="48"/>
        <v>DISTRIBUCION VOLUMEN X CRITERIO (kg ó litros)Cola RegularDE 35 A 49 AÑOS</v>
      </c>
      <c r="B3053" s="11" t="s">
        <v>50</v>
      </c>
      <c r="C3053" s="11" t="s">
        <v>111</v>
      </c>
      <c r="D3053" s="11" t="s">
        <v>162</v>
      </c>
      <c r="E3053" s="12">
        <v>30.236426736513099</v>
      </c>
      <c r="F3053" s="12">
        <v>29.3725271911551</v>
      </c>
      <c r="G3053" s="12">
        <v>29.7322314087852</v>
      </c>
      <c r="H3053" s="12">
        <v>31.6833455611803</v>
      </c>
      <c r="I3053" s="12">
        <v>30.6665607178839</v>
      </c>
      <c r="J3053" s="12">
        <v>33.544578201810403</v>
      </c>
      <c r="K3053" s="12">
        <v>31.496892700981501</v>
      </c>
      <c r="L3053" s="12">
        <v>32.469002922277298</v>
      </c>
      <c r="M3053" s="12">
        <v>31.2990020932587</v>
      </c>
      <c r="N3053" s="12"/>
      <c r="O3053" s="12"/>
    </row>
    <row r="3054" spans="1:15" x14ac:dyDescent="0.3">
      <c r="A3054" s="11" t="str">
        <f t="shared" si="48"/>
        <v>DISTRIBUCION VOLUMEN X CRITERIO (kg ó litros)Cola RegularDE 50 A 59 AÑOS</v>
      </c>
      <c r="B3054" s="11" t="s">
        <v>50</v>
      </c>
      <c r="C3054" s="11" t="s">
        <v>111</v>
      </c>
      <c r="D3054" s="11" t="s">
        <v>163</v>
      </c>
      <c r="E3054" s="12">
        <v>26.778623474528001</v>
      </c>
      <c r="F3054" s="12">
        <v>24.101978699794699</v>
      </c>
      <c r="G3054" s="12">
        <v>26.870203416033501</v>
      </c>
      <c r="H3054" s="12">
        <v>28.457106541287001</v>
      </c>
      <c r="I3054" s="12">
        <v>27.376853121505501</v>
      </c>
      <c r="J3054" s="12">
        <v>28.0987704854086</v>
      </c>
      <c r="K3054" s="12">
        <v>25.199152472036999</v>
      </c>
      <c r="L3054" s="12">
        <v>25.398204715768301</v>
      </c>
      <c r="M3054" s="12">
        <v>26.980268867612601</v>
      </c>
      <c r="N3054" s="12"/>
      <c r="O3054" s="12"/>
    </row>
    <row r="3055" spans="1:15" x14ac:dyDescent="0.3">
      <c r="A3055" s="11" t="str">
        <f t="shared" si="48"/>
        <v>DISTRIBUCION VOLUMEN X CRITERIO (kg ó litros)Cola RegularDE 60 A 75 AÑOS</v>
      </c>
      <c r="B3055" s="11" t="s">
        <v>50</v>
      </c>
      <c r="C3055" s="11" t="s">
        <v>111</v>
      </c>
      <c r="D3055" s="11" t="s">
        <v>164</v>
      </c>
      <c r="E3055" s="12">
        <v>19.758179748894399</v>
      </c>
      <c r="F3055" s="12">
        <v>23.8640271760726</v>
      </c>
      <c r="G3055" s="12">
        <v>18.135613305734701</v>
      </c>
      <c r="H3055" s="12">
        <v>19.825426898863899</v>
      </c>
      <c r="I3055" s="12">
        <v>21.151916508070499</v>
      </c>
      <c r="J3055" s="12">
        <v>19.7291012120868</v>
      </c>
      <c r="K3055" s="12">
        <v>22.2617307037819</v>
      </c>
      <c r="L3055" s="12">
        <v>25.0799180617981</v>
      </c>
      <c r="M3055" s="12">
        <v>23.3978547196809</v>
      </c>
      <c r="N3055" s="12"/>
      <c r="O3055" s="12"/>
    </row>
    <row r="3056" spans="1:15" x14ac:dyDescent="0.3">
      <c r="A3056" s="11" t="str">
        <f t="shared" si="48"/>
        <v>DISTRIBUCION VOLUMEN X CRITERIO (kg ó litros)Cola RegularNIVEL ALTO</v>
      </c>
      <c r="B3056" s="11" t="s">
        <v>50</v>
      </c>
      <c r="C3056" s="11" t="s">
        <v>111</v>
      </c>
      <c r="D3056" s="11" t="s">
        <v>165</v>
      </c>
      <c r="E3056" s="12">
        <v>18.674673167521799</v>
      </c>
      <c r="F3056" s="12">
        <v>17.726932616046799</v>
      </c>
      <c r="G3056" s="12">
        <v>22.5340879294803</v>
      </c>
      <c r="H3056" s="12">
        <v>23.863335090111399</v>
      </c>
      <c r="I3056" s="12">
        <v>23.1927366994586</v>
      </c>
      <c r="J3056" s="12">
        <v>22.777929149102299</v>
      </c>
      <c r="K3056" s="12">
        <v>21.228121458101199</v>
      </c>
      <c r="L3056" s="12">
        <v>20.161584871979699</v>
      </c>
      <c r="M3056" s="12">
        <v>20.761072725852401</v>
      </c>
      <c r="N3056" s="12"/>
      <c r="O3056" s="12"/>
    </row>
    <row r="3057" spans="1:15" x14ac:dyDescent="0.3">
      <c r="A3057" s="11" t="str">
        <f t="shared" si="48"/>
        <v>DISTRIBUCION VOLUMEN X CRITERIO (kg ó litros)Cola RegularNIVEL MEDIO ALTO</v>
      </c>
      <c r="B3057" s="11" t="s">
        <v>50</v>
      </c>
      <c r="C3057" s="11" t="s">
        <v>111</v>
      </c>
      <c r="D3057" s="11" t="s">
        <v>166</v>
      </c>
      <c r="E3057" s="12">
        <v>13.9033904960193</v>
      </c>
      <c r="F3057" s="12">
        <v>14.120156258602901</v>
      </c>
      <c r="G3057" s="12">
        <v>15.4848318075557</v>
      </c>
      <c r="H3057" s="12">
        <v>16.674527076963098</v>
      </c>
      <c r="I3057" s="12">
        <v>14.732023087485301</v>
      </c>
      <c r="J3057" s="12">
        <v>15.2423501147222</v>
      </c>
      <c r="K3057" s="12">
        <v>14.7966852996881</v>
      </c>
      <c r="L3057" s="12">
        <v>13.541048564898301</v>
      </c>
      <c r="M3057" s="12">
        <v>14.233847554552501</v>
      </c>
      <c r="N3057" s="12"/>
      <c r="O3057" s="12"/>
    </row>
    <row r="3058" spans="1:15" x14ac:dyDescent="0.3">
      <c r="A3058" s="11" t="str">
        <f t="shared" si="48"/>
        <v>DISTRIBUCION VOLUMEN X CRITERIO (kg ó litros)Cola RegularNIVEL MEDIO</v>
      </c>
      <c r="B3058" s="11" t="s">
        <v>50</v>
      </c>
      <c r="C3058" s="11" t="s">
        <v>111</v>
      </c>
      <c r="D3058" s="11" t="s">
        <v>167</v>
      </c>
      <c r="E3058" s="12">
        <v>31.556695270023699</v>
      </c>
      <c r="F3058" s="12">
        <v>34.939273104089303</v>
      </c>
      <c r="G3058" s="12">
        <v>25.367434645470102</v>
      </c>
      <c r="H3058" s="12">
        <v>25.929653133798499</v>
      </c>
      <c r="I3058" s="12">
        <v>26.240085705890301</v>
      </c>
      <c r="J3058" s="12">
        <v>26.481858854878801</v>
      </c>
      <c r="K3058" s="12">
        <v>29.2010925850729</v>
      </c>
      <c r="L3058" s="12">
        <v>26.9320004821891</v>
      </c>
      <c r="M3058" s="12">
        <v>27.844727059729699</v>
      </c>
      <c r="N3058" s="12"/>
      <c r="O3058" s="12"/>
    </row>
    <row r="3059" spans="1:15" x14ac:dyDescent="0.3">
      <c r="A3059" s="11" t="str">
        <f t="shared" si="48"/>
        <v>DISTRIBUCION VOLUMEN X CRITERIO (kg ó litros)Cola RegularNIVEL MEDIO BAJO</v>
      </c>
      <c r="B3059" s="11" t="s">
        <v>50</v>
      </c>
      <c r="C3059" s="11" t="s">
        <v>111</v>
      </c>
      <c r="D3059" s="11" t="s">
        <v>168</v>
      </c>
      <c r="E3059" s="12">
        <v>15.4795543830766</v>
      </c>
      <c r="F3059" s="12">
        <v>15.3141583556146</v>
      </c>
      <c r="G3059" s="12">
        <v>14.419786608588399</v>
      </c>
      <c r="H3059" s="12">
        <v>12.875512364574</v>
      </c>
      <c r="I3059" s="12">
        <v>12.3652049735689</v>
      </c>
      <c r="J3059" s="12">
        <v>12.3801943084257</v>
      </c>
      <c r="K3059" s="12">
        <v>11.0898743812512</v>
      </c>
      <c r="L3059" s="12">
        <v>12.381835502975701</v>
      </c>
      <c r="M3059" s="12">
        <v>13.200958354862699</v>
      </c>
      <c r="N3059" s="12"/>
      <c r="O3059" s="12"/>
    </row>
    <row r="3060" spans="1:15" x14ac:dyDescent="0.3">
      <c r="A3060" s="11" t="str">
        <f t="shared" si="48"/>
        <v>DISTRIBUCION VOLUMEN X CRITERIO (kg ó litros)Cola RegularNIVEL BAJO</v>
      </c>
      <c r="B3060" s="11" t="s">
        <v>50</v>
      </c>
      <c r="C3060" s="11" t="s">
        <v>111</v>
      </c>
      <c r="D3060" s="11" t="s">
        <v>169</v>
      </c>
      <c r="E3060" s="12">
        <v>20.385685201188501</v>
      </c>
      <c r="F3060" s="12">
        <v>17.899481607436901</v>
      </c>
      <c r="G3060" s="12">
        <v>22.1938583522101</v>
      </c>
      <c r="H3060" s="12">
        <v>20.6569742684514</v>
      </c>
      <c r="I3060" s="12">
        <v>23.469954383393599</v>
      </c>
      <c r="J3060" s="12">
        <v>23.117674660906101</v>
      </c>
      <c r="K3060" s="12">
        <v>23.684226382280801</v>
      </c>
      <c r="L3060" s="12">
        <v>26.983532595193001</v>
      </c>
      <c r="M3060" s="12">
        <v>23.959399422607699</v>
      </c>
      <c r="N3060" s="12"/>
      <c r="O3060" s="12"/>
    </row>
    <row r="3061" spans="1:15" x14ac:dyDescent="0.3">
      <c r="A3061" s="11" t="str">
        <f t="shared" si="48"/>
        <v>DISTRIBUCION VOLUMEN X CRITERIO (kg ó litros)Cola RegularHOMBRE</v>
      </c>
      <c r="B3061" s="11" t="s">
        <v>50</v>
      </c>
      <c r="C3061" s="11" t="s">
        <v>111</v>
      </c>
      <c r="D3061" s="11" t="s">
        <v>170</v>
      </c>
      <c r="E3061" s="12">
        <v>50.136203429136302</v>
      </c>
      <c r="F3061" s="12">
        <v>52.431920271058303</v>
      </c>
      <c r="G3061" s="12">
        <v>52.2335260988988</v>
      </c>
      <c r="H3061" s="12">
        <v>51.9041941620983</v>
      </c>
      <c r="I3061" s="12">
        <v>51.636630708327502</v>
      </c>
      <c r="J3061" s="12">
        <v>51.118908649672903</v>
      </c>
      <c r="K3061" s="12">
        <v>54.4755604948853</v>
      </c>
      <c r="L3061" s="12">
        <v>51.923802301238297</v>
      </c>
      <c r="M3061" s="12">
        <v>52.232431634874601</v>
      </c>
      <c r="N3061" s="12"/>
      <c r="O3061" s="12"/>
    </row>
    <row r="3062" spans="1:15" x14ac:dyDescent="0.3">
      <c r="A3062" s="11" t="str">
        <f t="shared" si="48"/>
        <v>DISTRIBUCION VOLUMEN X CRITERIO (kg ó litros)Cola RegularMUJER</v>
      </c>
      <c r="B3062" s="11" t="s">
        <v>50</v>
      </c>
      <c r="C3062" s="11" t="s">
        <v>111</v>
      </c>
      <c r="D3062" s="11" t="s">
        <v>171</v>
      </c>
      <c r="E3062" s="12">
        <v>49.863801012325801</v>
      </c>
      <c r="F3062" s="12">
        <v>47.568094442836099</v>
      </c>
      <c r="G3062" s="12">
        <v>47.766479420539902</v>
      </c>
      <c r="H3062" s="12">
        <v>48.095801284229601</v>
      </c>
      <c r="I3062" s="12">
        <v>48.363371262245401</v>
      </c>
      <c r="J3062" s="12">
        <v>48.881092013396298</v>
      </c>
      <c r="K3062" s="12">
        <v>45.524433507300301</v>
      </c>
      <c r="L3062" s="12">
        <v>48.076201850447198</v>
      </c>
      <c r="M3062" s="12">
        <v>47.767566104965397</v>
      </c>
      <c r="N3062" s="12"/>
      <c r="O3062" s="12"/>
    </row>
    <row r="3063" spans="1:15" x14ac:dyDescent="0.3">
      <c r="A3063" s="11" t="str">
        <f t="shared" si="48"/>
        <v>DISTRIBUCION VOLUMEN X CRITERIO (kg ó litros)Light/ZeroT.ESPAÑA</v>
      </c>
      <c r="B3063" s="11" t="s">
        <v>50</v>
      </c>
      <c r="C3063" s="11" t="s">
        <v>112</v>
      </c>
      <c r="D3063" s="11" t="s">
        <v>142</v>
      </c>
      <c r="E3063" s="12">
        <v>100</v>
      </c>
      <c r="F3063" s="12">
        <v>100</v>
      </c>
      <c r="G3063" s="12">
        <v>100</v>
      </c>
      <c r="H3063" s="12">
        <v>100</v>
      </c>
      <c r="I3063" s="12">
        <v>100</v>
      </c>
      <c r="J3063" s="12">
        <v>100</v>
      </c>
      <c r="K3063" s="12">
        <v>100</v>
      </c>
      <c r="L3063" s="12">
        <v>100</v>
      </c>
      <c r="M3063" s="12">
        <v>100</v>
      </c>
      <c r="N3063" s="12"/>
      <c r="O3063" s="12"/>
    </row>
    <row r="3064" spans="1:15" x14ac:dyDescent="0.3">
      <c r="A3064" s="11" t="str">
        <f t="shared" si="48"/>
        <v>DISTRIBUCION VOLUMEN X CRITERIO (kg ó litros)Light/ZeroBCN AM</v>
      </c>
      <c r="B3064" s="11" t="s">
        <v>50</v>
      </c>
      <c r="C3064" s="11" t="s">
        <v>112</v>
      </c>
      <c r="D3064" s="11" t="s">
        <v>143</v>
      </c>
      <c r="E3064" s="12">
        <v>15.407135620937501</v>
      </c>
      <c r="F3064" s="12">
        <v>12.6411400633634</v>
      </c>
      <c r="G3064" s="12">
        <v>11.779134193666099</v>
      </c>
      <c r="H3064" s="12">
        <v>13.722466924033199</v>
      </c>
      <c r="I3064" s="12">
        <v>13.6753544793903</v>
      </c>
      <c r="J3064" s="12">
        <v>13.603701384277</v>
      </c>
      <c r="K3064" s="12">
        <v>13.264380983336601</v>
      </c>
      <c r="L3064" s="12">
        <v>15.2783888746784</v>
      </c>
      <c r="M3064" s="12">
        <v>13.342370522147499</v>
      </c>
      <c r="N3064" s="12"/>
      <c r="O3064" s="12"/>
    </row>
    <row r="3065" spans="1:15" x14ac:dyDescent="0.3">
      <c r="A3065" s="11" t="str">
        <f t="shared" ref="A3065:A3128" si="49">B3065&amp;C3065&amp;D3065</f>
        <v>DISTRIBUCION VOLUMEN X CRITERIO (kg ó litros)Light/ZeroREST.CAT ARAGON</v>
      </c>
      <c r="B3065" s="11" t="s">
        <v>50</v>
      </c>
      <c r="C3065" s="11" t="s">
        <v>112</v>
      </c>
      <c r="D3065" s="11" t="s">
        <v>144</v>
      </c>
      <c r="E3065" s="12">
        <v>11.2181496121039</v>
      </c>
      <c r="F3065" s="12">
        <v>12.2801537172877</v>
      </c>
      <c r="G3065" s="12">
        <v>11.3834748640794</v>
      </c>
      <c r="H3065" s="12">
        <v>12.2202166722928</v>
      </c>
      <c r="I3065" s="12">
        <v>14.371545129736599</v>
      </c>
      <c r="J3065" s="12">
        <v>11.8027214832672</v>
      </c>
      <c r="K3065" s="12">
        <v>12.346308834301301</v>
      </c>
      <c r="L3065" s="12">
        <v>10.9533681437912</v>
      </c>
      <c r="M3065" s="12">
        <v>13.393596482532001</v>
      </c>
      <c r="N3065" s="12"/>
      <c r="O3065" s="12"/>
    </row>
    <row r="3066" spans="1:15" x14ac:dyDescent="0.3">
      <c r="A3066" s="11" t="str">
        <f t="shared" si="49"/>
        <v>DISTRIBUCION VOLUMEN X CRITERIO (kg ó litros)Light/ZeroLEVANTE</v>
      </c>
      <c r="B3066" s="11" t="s">
        <v>50</v>
      </c>
      <c r="C3066" s="11" t="s">
        <v>112</v>
      </c>
      <c r="D3066" s="11" t="s">
        <v>145</v>
      </c>
      <c r="E3066" s="12">
        <v>15.1942137757424</v>
      </c>
      <c r="F3066" s="12">
        <v>16.029715327635</v>
      </c>
      <c r="G3066" s="12">
        <v>17.144233749541801</v>
      </c>
      <c r="H3066" s="12">
        <v>17.300138787702799</v>
      </c>
      <c r="I3066" s="12">
        <v>16.680273760464701</v>
      </c>
      <c r="J3066" s="12">
        <v>14.8093994680683</v>
      </c>
      <c r="K3066" s="12">
        <v>17.111716529313501</v>
      </c>
      <c r="L3066" s="12">
        <v>15.357948134408201</v>
      </c>
      <c r="M3066" s="12">
        <v>16.5702027326519</v>
      </c>
      <c r="N3066" s="12"/>
      <c r="O3066" s="12"/>
    </row>
    <row r="3067" spans="1:15" x14ac:dyDescent="0.3">
      <c r="A3067" s="11" t="str">
        <f t="shared" si="49"/>
        <v>DISTRIBUCION VOLUMEN X CRITERIO (kg ó litros)Light/ZeroANDALUCIA</v>
      </c>
      <c r="B3067" s="11" t="s">
        <v>50</v>
      </c>
      <c r="C3067" s="11" t="s">
        <v>112</v>
      </c>
      <c r="D3067" s="11" t="s">
        <v>146</v>
      </c>
      <c r="E3067" s="12">
        <v>20.552004218356</v>
      </c>
      <c r="F3067" s="12">
        <v>23.360944244624299</v>
      </c>
      <c r="G3067" s="12">
        <v>19.263233351262599</v>
      </c>
      <c r="H3067" s="12">
        <v>17.3955334910051</v>
      </c>
      <c r="I3067" s="12">
        <v>19.233595203948699</v>
      </c>
      <c r="J3067" s="12">
        <v>21.014705308965699</v>
      </c>
      <c r="K3067" s="12">
        <v>21.006057405254499</v>
      </c>
      <c r="L3067" s="12">
        <v>20.0073410923582</v>
      </c>
      <c r="M3067" s="12">
        <v>19.170271927378501</v>
      </c>
      <c r="N3067" s="12"/>
      <c r="O3067" s="12"/>
    </row>
    <row r="3068" spans="1:15" x14ac:dyDescent="0.3">
      <c r="A3068" s="11" t="str">
        <f t="shared" si="49"/>
        <v>DISTRIBUCION VOLUMEN X CRITERIO (kg ó litros)Light/ZeroMDD AM</v>
      </c>
      <c r="B3068" s="11" t="s">
        <v>50</v>
      </c>
      <c r="C3068" s="11" t="s">
        <v>112</v>
      </c>
      <c r="D3068" s="11" t="s">
        <v>147</v>
      </c>
      <c r="E3068" s="12">
        <v>18.250375546736901</v>
      </c>
      <c r="F3068" s="12">
        <v>17.171134008161498</v>
      </c>
      <c r="G3068" s="12">
        <v>21.813549632438999</v>
      </c>
      <c r="H3068" s="12">
        <v>20.779168684153898</v>
      </c>
      <c r="I3068" s="12">
        <v>17.5645093958003</v>
      </c>
      <c r="J3068" s="12">
        <v>17.7084727205219</v>
      </c>
      <c r="K3068" s="12">
        <v>18.1191779797078</v>
      </c>
      <c r="L3068" s="12">
        <v>19.8538943931243</v>
      </c>
      <c r="M3068" s="12">
        <v>17.811571547176701</v>
      </c>
      <c r="N3068" s="12"/>
      <c r="O3068" s="12"/>
    </row>
    <row r="3069" spans="1:15" x14ac:dyDescent="0.3">
      <c r="A3069" s="11" t="str">
        <f t="shared" si="49"/>
        <v>DISTRIBUCION VOLUMEN X CRITERIO (kg ó litros)Light/ZeroRTO CENTRO</v>
      </c>
      <c r="B3069" s="11" t="s">
        <v>50</v>
      </c>
      <c r="C3069" s="11" t="s">
        <v>112</v>
      </c>
      <c r="D3069" s="11" t="s">
        <v>148</v>
      </c>
      <c r="E3069" s="12">
        <v>8.7296371424149406</v>
      </c>
      <c r="F3069" s="12">
        <v>8.91675657420409</v>
      </c>
      <c r="G3069" s="12">
        <v>9.0578363153602695</v>
      </c>
      <c r="H3069" s="12">
        <v>9.4881081951037007</v>
      </c>
      <c r="I3069" s="12">
        <v>9.2879845373128092</v>
      </c>
      <c r="J3069" s="12">
        <v>8.9974866599511394</v>
      </c>
      <c r="K3069" s="12">
        <v>8.0681667957728695</v>
      </c>
      <c r="L3069" s="12">
        <v>8.2828112462849592</v>
      </c>
      <c r="M3069" s="12">
        <v>9.1698381845234405</v>
      </c>
      <c r="N3069" s="12"/>
      <c r="O3069" s="12"/>
    </row>
    <row r="3070" spans="1:15" x14ac:dyDescent="0.3">
      <c r="A3070" s="11" t="str">
        <f t="shared" si="49"/>
        <v>DISTRIBUCION VOLUMEN X CRITERIO (kg ó litros)Light/ZeroNORTE-CENTRO</v>
      </c>
      <c r="B3070" s="11" t="s">
        <v>50</v>
      </c>
      <c r="C3070" s="11" t="s">
        <v>112</v>
      </c>
      <c r="D3070" s="11" t="s">
        <v>149</v>
      </c>
      <c r="E3070" s="12">
        <v>5.40427695359236</v>
      </c>
      <c r="F3070" s="12">
        <v>5.0209621109557503</v>
      </c>
      <c r="G3070" s="12">
        <v>4.8805463740960402</v>
      </c>
      <c r="H3070" s="12">
        <v>5.0169058635288497</v>
      </c>
      <c r="I3070" s="12">
        <v>5.6875241893290198</v>
      </c>
      <c r="J3070" s="12">
        <v>7.2471526843440399</v>
      </c>
      <c r="K3070" s="12">
        <v>4.9497702679901998</v>
      </c>
      <c r="L3070" s="12">
        <v>5.1709716396889398</v>
      </c>
      <c r="M3070" s="12">
        <v>5.3683229352777397</v>
      </c>
      <c r="N3070" s="12"/>
      <c r="O3070" s="12"/>
    </row>
    <row r="3071" spans="1:15" x14ac:dyDescent="0.3">
      <c r="A3071" s="11" t="str">
        <f t="shared" si="49"/>
        <v>DISTRIBUCION VOLUMEN X CRITERIO (kg ó litros)Light/ZeroNOROESTE</v>
      </c>
      <c r="B3071" s="11" t="s">
        <v>50</v>
      </c>
      <c r="C3071" s="11" t="s">
        <v>112</v>
      </c>
      <c r="D3071" s="11" t="s">
        <v>150</v>
      </c>
      <c r="E3071" s="12">
        <v>5.2442131193776698</v>
      </c>
      <c r="F3071" s="12">
        <v>4.57919737069167</v>
      </c>
      <c r="G3071" s="12">
        <v>4.6779825082952398</v>
      </c>
      <c r="H3071" s="12">
        <v>4.0774624588703601</v>
      </c>
      <c r="I3071" s="12">
        <v>3.49921201660168</v>
      </c>
      <c r="J3071" s="12">
        <v>4.8163528912402898</v>
      </c>
      <c r="K3071" s="12">
        <v>5.1344207023708401</v>
      </c>
      <c r="L3071" s="12">
        <v>5.0952708845911898</v>
      </c>
      <c r="M3071" s="12">
        <v>5.1738303126424103</v>
      </c>
      <c r="N3071" s="12"/>
      <c r="O3071" s="12"/>
    </row>
    <row r="3072" spans="1:15" x14ac:dyDescent="0.3">
      <c r="A3072" s="11" t="str">
        <f t="shared" si="49"/>
        <v>DISTRIBUCION VOLUMEN X CRITERIO (kg ó litros)Light/Zero&lt;2MIL</v>
      </c>
      <c r="B3072" s="11" t="s">
        <v>50</v>
      </c>
      <c r="C3072" s="11" t="s">
        <v>112</v>
      </c>
      <c r="D3072" s="11" t="s">
        <v>151</v>
      </c>
      <c r="E3072" s="12">
        <v>2.9167100794297101</v>
      </c>
      <c r="F3072" s="12">
        <v>3.3598355881679498</v>
      </c>
      <c r="G3072" s="12">
        <v>3.78876499585009</v>
      </c>
      <c r="H3072" s="12">
        <v>3.9703508833397101</v>
      </c>
      <c r="I3072" s="12">
        <v>4.6972607633752697</v>
      </c>
      <c r="J3072" s="12">
        <v>4.1708534945407996</v>
      </c>
      <c r="K3072" s="12">
        <v>3.5537697170564599</v>
      </c>
      <c r="L3072" s="12">
        <v>2.82807720303509</v>
      </c>
      <c r="M3072" s="12">
        <v>3.8556445973312101</v>
      </c>
      <c r="N3072" s="12"/>
      <c r="O3072" s="12"/>
    </row>
    <row r="3073" spans="1:15" x14ac:dyDescent="0.3">
      <c r="A3073" s="11" t="str">
        <f t="shared" si="49"/>
        <v>DISTRIBUCION VOLUMEN X CRITERIO (kg ó litros)Light/Zero2-5MIL</v>
      </c>
      <c r="B3073" s="11" t="s">
        <v>50</v>
      </c>
      <c r="C3073" s="11" t="s">
        <v>112</v>
      </c>
      <c r="D3073" s="11" t="s">
        <v>152</v>
      </c>
      <c r="E3073" s="12">
        <v>4.5094147110218801</v>
      </c>
      <c r="F3073" s="12">
        <v>4.9747537303587697</v>
      </c>
      <c r="G3073" s="12">
        <v>4.2092667478491501</v>
      </c>
      <c r="H3073" s="12">
        <v>4.5357928296982104</v>
      </c>
      <c r="I3073" s="12">
        <v>4.5022615329641997</v>
      </c>
      <c r="J3073" s="12">
        <v>4.46199286423189</v>
      </c>
      <c r="K3073" s="12">
        <v>2.98473828893257</v>
      </c>
      <c r="L3073" s="12">
        <v>2.47147302569998</v>
      </c>
      <c r="M3073" s="12">
        <v>3.2084160255344001</v>
      </c>
      <c r="N3073" s="12"/>
      <c r="O3073" s="12"/>
    </row>
    <row r="3074" spans="1:15" x14ac:dyDescent="0.3">
      <c r="A3074" s="11" t="str">
        <f t="shared" si="49"/>
        <v>DISTRIBUCION VOLUMEN X CRITERIO (kg ó litros)Light/Zero5-10MIL</v>
      </c>
      <c r="B3074" s="11" t="s">
        <v>50</v>
      </c>
      <c r="C3074" s="11" t="s">
        <v>112</v>
      </c>
      <c r="D3074" s="11" t="s">
        <v>153</v>
      </c>
      <c r="E3074" s="12">
        <v>6.8631597536000202</v>
      </c>
      <c r="F3074" s="12">
        <v>7.6692983449725602</v>
      </c>
      <c r="G3074" s="12">
        <v>6.9987250570717698</v>
      </c>
      <c r="H3074" s="12">
        <v>6.0994228480003896</v>
      </c>
      <c r="I3074" s="12">
        <v>5.9202926832186602</v>
      </c>
      <c r="J3074" s="12">
        <v>6.6051074254567803</v>
      </c>
      <c r="K3074" s="12">
        <v>7.1465019635523701</v>
      </c>
      <c r="L3074" s="12">
        <v>6.6401443526643602</v>
      </c>
      <c r="M3074" s="12">
        <v>5.1240960974380503</v>
      </c>
      <c r="N3074" s="12"/>
      <c r="O3074" s="12"/>
    </row>
    <row r="3075" spans="1:15" x14ac:dyDescent="0.3">
      <c r="A3075" s="11" t="str">
        <f t="shared" si="49"/>
        <v>DISTRIBUCION VOLUMEN X CRITERIO (kg ó litros)Light/Zero10-30MIL</v>
      </c>
      <c r="B3075" s="11" t="s">
        <v>50</v>
      </c>
      <c r="C3075" s="11" t="s">
        <v>112</v>
      </c>
      <c r="D3075" s="11" t="s">
        <v>154</v>
      </c>
      <c r="E3075" s="12">
        <v>14.8168728221886</v>
      </c>
      <c r="F3075" s="12">
        <v>13.6137387248735</v>
      </c>
      <c r="G3075" s="12">
        <v>15.7255046558189</v>
      </c>
      <c r="H3075" s="12">
        <v>14.9066174745819</v>
      </c>
      <c r="I3075" s="12">
        <v>15.209219286174701</v>
      </c>
      <c r="J3075" s="12">
        <v>14.6736909763433</v>
      </c>
      <c r="K3075" s="12">
        <v>16.037001211743899</v>
      </c>
      <c r="L3075" s="12">
        <v>15.6179627535151</v>
      </c>
      <c r="M3075" s="12">
        <v>16.503835194180901</v>
      </c>
      <c r="N3075" s="12"/>
      <c r="O3075" s="12"/>
    </row>
    <row r="3076" spans="1:15" x14ac:dyDescent="0.3">
      <c r="A3076" s="11" t="str">
        <f t="shared" si="49"/>
        <v>DISTRIBUCION VOLUMEN X CRITERIO (kg ó litros)Light/Zero30-100MIL</v>
      </c>
      <c r="B3076" s="11" t="s">
        <v>50</v>
      </c>
      <c r="C3076" s="11" t="s">
        <v>112</v>
      </c>
      <c r="D3076" s="11" t="s">
        <v>155</v>
      </c>
      <c r="E3076" s="12">
        <v>24.861457370365699</v>
      </c>
      <c r="F3076" s="12">
        <v>28.2121678928732</v>
      </c>
      <c r="G3076" s="12">
        <v>24.115835975307199</v>
      </c>
      <c r="H3076" s="12">
        <v>26.500249396946199</v>
      </c>
      <c r="I3076" s="12">
        <v>28.2419529130839</v>
      </c>
      <c r="J3076" s="12">
        <v>27.781040465104699</v>
      </c>
      <c r="K3076" s="12">
        <v>29.207094836822499</v>
      </c>
      <c r="L3076" s="12">
        <v>27.9402861845122</v>
      </c>
      <c r="M3076" s="12">
        <v>28.134275188817998</v>
      </c>
      <c r="N3076" s="12"/>
      <c r="O3076" s="12"/>
    </row>
    <row r="3077" spans="1:15" x14ac:dyDescent="0.3">
      <c r="A3077" s="11" t="str">
        <f t="shared" si="49"/>
        <v>DISTRIBUCION VOLUMEN X CRITERIO (kg ó litros)Light/Zero100-200MIL</v>
      </c>
      <c r="B3077" s="11" t="s">
        <v>50</v>
      </c>
      <c r="C3077" s="11" t="s">
        <v>112</v>
      </c>
      <c r="D3077" s="11" t="s">
        <v>156</v>
      </c>
      <c r="E3077" s="12">
        <v>8.3018000568869095</v>
      </c>
      <c r="F3077" s="12">
        <v>9.2504683886451993</v>
      </c>
      <c r="G3077" s="12">
        <v>9.6771138511969603</v>
      </c>
      <c r="H3077" s="12">
        <v>10.418089672676</v>
      </c>
      <c r="I3077" s="12">
        <v>8.6595750992178093</v>
      </c>
      <c r="J3077" s="12">
        <v>9.8135160789205091</v>
      </c>
      <c r="K3077" s="12">
        <v>8.9099221843127392</v>
      </c>
      <c r="L3077" s="12">
        <v>9.0431272315572802</v>
      </c>
      <c r="M3077" s="12">
        <v>9.5247552103627395</v>
      </c>
      <c r="N3077" s="12"/>
      <c r="O3077" s="12"/>
    </row>
    <row r="3078" spans="1:15" x14ac:dyDescent="0.3">
      <c r="A3078" s="11" t="str">
        <f t="shared" si="49"/>
        <v>DISTRIBUCION VOLUMEN X CRITERIO (kg ó litros)Light/Zero200-500MIL</v>
      </c>
      <c r="B3078" s="11" t="s">
        <v>50</v>
      </c>
      <c r="C3078" s="11" t="s">
        <v>112</v>
      </c>
      <c r="D3078" s="11" t="s">
        <v>157</v>
      </c>
      <c r="E3078" s="12">
        <v>15.162844460256</v>
      </c>
      <c r="F3078" s="12">
        <v>11.120425417017699</v>
      </c>
      <c r="G3078" s="12">
        <v>10.958109958053599</v>
      </c>
      <c r="H3078" s="12">
        <v>11.122959896559401</v>
      </c>
      <c r="I3078" s="12">
        <v>10.8945618086245</v>
      </c>
      <c r="J3078" s="12">
        <v>10.720697819538801</v>
      </c>
      <c r="K3078" s="12">
        <v>10.4955369023714</v>
      </c>
      <c r="L3078" s="12">
        <v>13.9467818456306</v>
      </c>
      <c r="M3078" s="12">
        <v>12.205196919296499</v>
      </c>
      <c r="N3078" s="12"/>
      <c r="O3078" s="12"/>
    </row>
    <row r="3079" spans="1:15" x14ac:dyDescent="0.3">
      <c r="A3079" s="11" t="str">
        <f t="shared" si="49"/>
        <v>DISTRIBUCION VOLUMEN X CRITERIO (kg ó litros)Light/Zero&gt;500MIL</v>
      </c>
      <c r="B3079" s="11" t="s">
        <v>50</v>
      </c>
      <c r="C3079" s="11" t="s">
        <v>112</v>
      </c>
      <c r="D3079" s="11" t="s">
        <v>158</v>
      </c>
      <c r="E3079" s="12">
        <v>22.567746736146599</v>
      </c>
      <c r="F3079" s="12">
        <v>21.799308461715501</v>
      </c>
      <c r="G3079" s="12">
        <v>24.526673650095901</v>
      </c>
      <c r="H3079" s="12">
        <v>22.446517175535501</v>
      </c>
      <c r="I3079" s="12">
        <v>21.8748752335737</v>
      </c>
      <c r="J3079" s="12">
        <v>21.7730952574661</v>
      </c>
      <c r="K3079" s="12">
        <v>21.665436845745202</v>
      </c>
      <c r="L3079" s="12">
        <v>21.512143688599799</v>
      </c>
      <c r="M3079" s="12">
        <v>21.443783589283498</v>
      </c>
      <c r="N3079" s="12"/>
      <c r="O3079" s="12"/>
    </row>
    <row r="3080" spans="1:15" x14ac:dyDescent="0.3">
      <c r="A3080" s="11" t="str">
        <f t="shared" si="49"/>
        <v>DISTRIBUCION VOLUMEN X CRITERIO (kg ó litros)Light/ZeroDE 15 A 19 AÑOS</v>
      </c>
      <c r="B3080" s="11" t="s">
        <v>50</v>
      </c>
      <c r="C3080" s="11" t="s">
        <v>112</v>
      </c>
      <c r="D3080" s="11" t="s">
        <v>159</v>
      </c>
      <c r="E3080" s="12">
        <v>1.73549907338193</v>
      </c>
      <c r="F3080" s="12">
        <v>2.0295198082444701</v>
      </c>
      <c r="G3080" s="12">
        <v>1.24955662363581</v>
      </c>
      <c r="H3080" s="12">
        <v>1.60562488471155</v>
      </c>
      <c r="I3080" s="12">
        <v>1.4756015398242199</v>
      </c>
      <c r="J3080" s="12">
        <v>2.6639366323203801</v>
      </c>
      <c r="K3080" s="12">
        <v>2.3564397304831699</v>
      </c>
      <c r="L3080" s="12">
        <v>0.95630469700370402</v>
      </c>
      <c r="M3080" s="12">
        <v>1.08829040471377</v>
      </c>
      <c r="N3080" s="12"/>
      <c r="O3080" s="12"/>
    </row>
    <row r="3081" spans="1:15" x14ac:dyDescent="0.3">
      <c r="A3081" s="11" t="str">
        <f t="shared" si="49"/>
        <v>DISTRIBUCION VOLUMEN X CRITERIO (kg ó litros)Light/ZeroDE 20 A 24 AÑOS</v>
      </c>
      <c r="B3081" s="11" t="s">
        <v>50</v>
      </c>
      <c r="C3081" s="11" t="s">
        <v>112</v>
      </c>
      <c r="D3081" s="11" t="s">
        <v>160</v>
      </c>
      <c r="E3081" s="12">
        <v>6.03374484306417</v>
      </c>
      <c r="F3081" s="12">
        <v>3.0968092689675801</v>
      </c>
      <c r="G3081" s="12">
        <v>2.6034732191205698</v>
      </c>
      <c r="H3081" s="12">
        <v>4.2215171835466903</v>
      </c>
      <c r="I3081" s="12">
        <v>2.98838141416116</v>
      </c>
      <c r="J3081" s="12">
        <v>2.07152440557826</v>
      </c>
      <c r="K3081" s="12">
        <v>2.2260469216713701</v>
      </c>
      <c r="L3081" s="12">
        <v>2.69640176387774</v>
      </c>
      <c r="M3081" s="12">
        <v>1.5068899191964999</v>
      </c>
      <c r="N3081" s="12"/>
      <c r="O3081" s="12"/>
    </row>
    <row r="3082" spans="1:15" x14ac:dyDescent="0.3">
      <c r="A3082" s="11" t="str">
        <f t="shared" si="49"/>
        <v>DISTRIBUCION VOLUMEN X CRITERIO (kg ó litros)Light/ZeroDE 25 A 34 AÑOS</v>
      </c>
      <c r="B3082" s="11" t="s">
        <v>50</v>
      </c>
      <c r="C3082" s="11" t="s">
        <v>112</v>
      </c>
      <c r="D3082" s="11" t="s">
        <v>161</v>
      </c>
      <c r="E3082" s="12">
        <v>8.5970847323488009</v>
      </c>
      <c r="F3082" s="12">
        <v>11.272863863669601</v>
      </c>
      <c r="G3082" s="12">
        <v>10.247830139547</v>
      </c>
      <c r="H3082" s="12">
        <v>8.0933687447197595</v>
      </c>
      <c r="I3082" s="12">
        <v>8.3535050014997303</v>
      </c>
      <c r="J3082" s="12">
        <v>9.9253693280094506</v>
      </c>
      <c r="K3082" s="12">
        <v>7.7034846551605201</v>
      </c>
      <c r="L3082" s="12">
        <v>8.4091994930489999</v>
      </c>
      <c r="M3082" s="12">
        <v>8.8835244800095303</v>
      </c>
      <c r="N3082" s="12"/>
      <c r="O3082" s="12"/>
    </row>
    <row r="3083" spans="1:15" x14ac:dyDescent="0.3">
      <c r="A3083" s="11" t="str">
        <f t="shared" si="49"/>
        <v>DISTRIBUCION VOLUMEN X CRITERIO (kg ó litros)Light/ZeroDE 35 A 49 AÑOS</v>
      </c>
      <c r="B3083" s="11" t="s">
        <v>50</v>
      </c>
      <c r="C3083" s="11" t="s">
        <v>112</v>
      </c>
      <c r="D3083" s="11" t="s">
        <v>162</v>
      </c>
      <c r="E3083" s="12">
        <v>35.302050995457101</v>
      </c>
      <c r="F3083" s="12">
        <v>34.940760319812497</v>
      </c>
      <c r="G3083" s="12">
        <v>37.172957207815003</v>
      </c>
      <c r="H3083" s="12">
        <v>32.973491694756198</v>
      </c>
      <c r="I3083" s="12">
        <v>33.809176576023603</v>
      </c>
      <c r="J3083" s="12">
        <v>36.100203068915</v>
      </c>
      <c r="K3083" s="12">
        <v>34.843646442878899</v>
      </c>
      <c r="L3083" s="12">
        <v>34.103857646837497</v>
      </c>
      <c r="M3083" s="12">
        <v>32.494454585222996</v>
      </c>
      <c r="N3083" s="12"/>
      <c r="O3083" s="12"/>
    </row>
    <row r="3084" spans="1:15" x14ac:dyDescent="0.3">
      <c r="A3084" s="11" t="str">
        <f t="shared" si="49"/>
        <v>DISTRIBUCION VOLUMEN X CRITERIO (kg ó litros)Light/ZeroDE 50 A 59 AÑOS</v>
      </c>
      <c r="B3084" s="11" t="s">
        <v>50</v>
      </c>
      <c r="C3084" s="11" t="s">
        <v>112</v>
      </c>
      <c r="D3084" s="11" t="s">
        <v>163</v>
      </c>
      <c r="E3084" s="12">
        <v>24.871421441499599</v>
      </c>
      <c r="F3084" s="12">
        <v>25.044649366823201</v>
      </c>
      <c r="G3084" s="12">
        <v>25.256202178459699</v>
      </c>
      <c r="H3084" s="12">
        <v>26.071058571401199</v>
      </c>
      <c r="I3084" s="12">
        <v>26.536300585507899</v>
      </c>
      <c r="J3084" s="12">
        <v>25.1023909267638</v>
      </c>
      <c r="K3084" s="12">
        <v>26.3034915389599</v>
      </c>
      <c r="L3084" s="12">
        <v>26.950915442757601</v>
      </c>
      <c r="M3084" s="12">
        <v>26.435447909274799</v>
      </c>
      <c r="N3084" s="12"/>
      <c r="O3084" s="12"/>
    </row>
    <row r="3085" spans="1:15" x14ac:dyDescent="0.3">
      <c r="A3085" s="11" t="str">
        <f t="shared" si="49"/>
        <v>DISTRIBUCION VOLUMEN X CRITERIO (kg ó litros)Light/ZeroDE 60 A 75 AÑOS</v>
      </c>
      <c r="B3085" s="11" t="s">
        <v>50</v>
      </c>
      <c r="C3085" s="11" t="s">
        <v>112</v>
      </c>
      <c r="D3085" s="11" t="s">
        <v>164</v>
      </c>
      <c r="E3085" s="12">
        <v>23.460202185077399</v>
      </c>
      <c r="F3085" s="12">
        <v>23.6153974678036</v>
      </c>
      <c r="G3085" s="12">
        <v>23.469975365861099</v>
      </c>
      <c r="H3085" s="12">
        <v>27.0349410666458</v>
      </c>
      <c r="I3085" s="12">
        <v>26.8370355395998</v>
      </c>
      <c r="J3085" s="12">
        <v>24.136568601898801</v>
      </c>
      <c r="K3085" s="12">
        <v>26.566890115379799</v>
      </c>
      <c r="L3085" s="12">
        <v>26.883314129875998</v>
      </c>
      <c r="M3085" s="12">
        <v>29.591398788183302</v>
      </c>
      <c r="N3085" s="12"/>
      <c r="O3085" s="12"/>
    </row>
    <row r="3086" spans="1:15" x14ac:dyDescent="0.3">
      <c r="A3086" s="11" t="str">
        <f t="shared" si="49"/>
        <v>DISTRIBUCION VOLUMEN X CRITERIO (kg ó litros)Light/ZeroNIVEL ALTO</v>
      </c>
      <c r="B3086" s="11" t="s">
        <v>50</v>
      </c>
      <c r="C3086" s="11" t="s">
        <v>112</v>
      </c>
      <c r="D3086" s="11" t="s">
        <v>165</v>
      </c>
      <c r="E3086" s="12">
        <v>24.789951514347401</v>
      </c>
      <c r="F3086" s="12">
        <v>22.783922420888899</v>
      </c>
      <c r="G3086" s="12">
        <v>20.175590229942799</v>
      </c>
      <c r="H3086" s="12">
        <v>23.179041602379101</v>
      </c>
      <c r="I3086" s="12">
        <v>25.0415376929977</v>
      </c>
      <c r="J3086" s="12">
        <v>23.432980847658399</v>
      </c>
      <c r="K3086" s="12">
        <v>24.6496525964738</v>
      </c>
      <c r="L3086" s="12">
        <v>24.414382976107699</v>
      </c>
      <c r="M3086" s="12">
        <v>23.772967536874301</v>
      </c>
      <c r="N3086" s="12"/>
      <c r="O3086" s="12"/>
    </row>
    <row r="3087" spans="1:15" x14ac:dyDescent="0.3">
      <c r="A3087" s="11" t="str">
        <f t="shared" si="49"/>
        <v>DISTRIBUCION VOLUMEN X CRITERIO (kg ó litros)Light/ZeroNIVEL MEDIO ALTO</v>
      </c>
      <c r="B3087" s="11" t="s">
        <v>50</v>
      </c>
      <c r="C3087" s="11" t="s">
        <v>112</v>
      </c>
      <c r="D3087" s="11" t="s">
        <v>166</v>
      </c>
      <c r="E3087" s="12">
        <v>17.543033781598801</v>
      </c>
      <c r="F3087" s="12">
        <v>19.154051876447699</v>
      </c>
      <c r="G3087" s="12">
        <v>20.236191200200501</v>
      </c>
      <c r="H3087" s="12">
        <v>17.5315248045898</v>
      </c>
      <c r="I3087" s="12">
        <v>16.63962057669</v>
      </c>
      <c r="J3087" s="12">
        <v>19.773906840452401</v>
      </c>
      <c r="K3087" s="12">
        <v>18.542148120402601</v>
      </c>
      <c r="L3087" s="12">
        <v>17.762429828743699</v>
      </c>
      <c r="M3087" s="12">
        <v>15.0748045018798</v>
      </c>
      <c r="N3087" s="12"/>
      <c r="O3087" s="12"/>
    </row>
    <row r="3088" spans="1:15" x14ac:dyDescent="0.3">
      <c r="A3088" s="11" t="str">
        <f t="shared" si="49"/>
        <v>DISTRIBUCION VOLUMEN X CRITERIO (kg ó litros)Light/ZeroNIVEL MEDIO</v>
      </c>
      <c r="B3088" s="11" t="s">
        <v>50</v>
      </c>
      <c r="C3088" s="11" t="s">
        <v>112</v>
      </c>
      <c r="D3088" s="11" t="s">
        <v>167</v>
      </c>
      <c r="E3088" s="12">
        <v>23.766500698190899</v>
      </c>
      <c r="F3088" s="12">
        <v>27.029210056086502</v>
      </c>
      <c r="G3088" s="12">
        <v>25.223356785139998</v>
      </c>
      <c r="H3088" s="12">
        <v>25.108718181738102</v>
      </c>
      <c r="I3088" s="12">
        <v>23.373770795500601</v>
      </c>
      <c r="J3088" s="12">
        <v>21.7594324427542</v>
      </c>
      <c r="K3088" s="12">
        <v>22.629201389416</v>
      </c>
      <c r="L3088" s="12">
        <v>21.7093040420108</v>
      </c>
      <c r="M3088" s="12">
        <v>23.1848675306431</v>
      </c>
      <c r="N3088" s="12"/>
      <c r="O3088" s="12"/>
    </row>
    <row r="3089" spans="1:15" x14ac:dyDescent="0.3">
      <c r="A3089" s="11" t="str">
        <f t="shared" si="49"/>
        <v>DISTRIBUCION VOLUMEN X CRITERIO (kg ó litros)Light/ZeroNIVEL MEDIO BAJO</v>
      </c>
      <c r="B3089" s="11" t="s">
        <v>50</v>
      </c>
      <c r="C3089" s="11" t="s">
        <v>112</v>
      </c>
      <c r="D3089" s="11" t="s">
        <v>168</v>
      </c>
      <c r="E3089" s="12">
        <v>13.6505100735393</v>
      </c>
      <c r="F3089" s="12">
        <v>12.9165149092264</v>
      </c>
      <c r="G3089" s="12">
        <v>13.319796466002799</v>
      </c>
      <c r="H3089" s="12">
        <v>12.6112344949202</v>
      </c>
      <c r="I3089" s="12">
        <v>14.0588198127583</v>
      </c>
      <c r="J3089" s="12">
        <v>13.4435094593237</v>
      </c>
      <c r="K3089" s="12">
        <v>15.8826935522392</v>
      </c>
      <c r="L3089" s="12">
        <v>14.2285189513501</v>
      </c>
      <c r="M3089" s="12">
        <v>14.707927262701901</v>
      </c>
      <c r="N3089" s="12"/>
      <c r="O3089" s="12"/>
    </row>
    <row r="3090" spans="1:15" x14ac:dyDescent="0.3">
      <c r="A3090" s="11" t="str">
        <f t="shared" si="49"/>
        <v>DISTRIBUCION VOLUMEN X CRITERIO (kg ó litros)Light/ZeroNIVEL BAJO</v>
      </c>
      <c r="B3090" s="11" t="s">
        <v>50</v>
      </c>
      <c r="C3090" s="11" t="s">
        <v>112</v>
      </c>
      <c r="D3090" s="11" t="s">
        <v>169</v>
      </c>
      <c r="E3090" s="12">
        <v>20.250003674921501</v>
      </c>
      <c r="F3090" s="12">
        <v>18.1163032100152</v>
      </c>
      <c r="G3090" s="12">
        <v>21.045060180753701</v>
      </c>
      <c r="H3090" s="12">
        <v>21.569485354211601</v>
      </c>
      <c r="I3090" s="12">
        <v>20.886251742582299</v>
      </c>
      <c r="J3090" s="12">
        <v>21.5901631201457</v>
      </c>
      <c r="K3090" s="12">
        <v>18.296305406656099</v>
      </c>
      <c r="L3090" s="12">
        <v>21.885362471687198</v>
      </c>
      <c r="M3090" s="12">
        <v>23.259437146864901</v>
      </c>
      <c r="N3090" s="12"/>
      <c r="O3090" s="12"/>
    </row>
    <row r="3091" spans="1:15" x14ac:dyDescent="0.3">
      <c r="A3091" s="11" t="str">
        <f t="shared" si="49"/>
        <v>DISTRIBUCION VOLUMEN X CRITERIO (kg ó litros)Light/ZeroHOMBRE</v>
      </c>
      <c r="B3091" s="11" t="s">
        <v>50</v>
      </c>
      <c r="C3091" s="11" t="s">
        <v>112</v>
      </c>
      <c r="D3091" s="11" t="s">
        <v>170</v>
      </c>
      <c r="E3091" s="12">
        <v>51.7628316935632</v>
      </c>
      <c r="F3091" s="12">
        <v>51.581482566054198</v>
      </c>
      <c r="G3091" s="12">
        <v>50.546709162393</v>
      </c>
      <c r="H3091" s="12">
        <v>52.347963470458303</v>
      </c>
      <c r="I3091" s="12">
        <v>52.448249422075001</v>
      </c>
      <c r="J3091" s="12">
        <v>53.688031058625498</v>
      </c>
      <c r="K3091" s="12">
        <v>54.342836010752698</v>
      </c>
      <c r="L3091" s="12">
        <v>50.132756409615602</v>
      </c>
      <c r="M3091" s="12">
        <v>51.469355348135402</v>
      </c>
      <c r="N3091" s="12"/>
      <c r="O3091" s="12"/>
    </row>
    <row r="3092" spans="1:15" x14ac:dyDescent="0.3">
      <c r="A3092" s="11" t="str">
        <f t="shared" si="49"/>
        <v>DISTRIBUCION VOLUMEN X CRITERIO (kg ó litros)Light/ZeroMUJER</v>
      </c>
      <c r="B3092" s="11" t="s">
        <v>50</v>
      </c>
      <c r="C3092" s="11" t="s">
        <v>112</v>
      </c>
      <c r="D3092" s="11" t="s">
        <v>171</v>
      </c>
      <c r="E3092" s="12">
        <v>48.2371734201772</v>
      </c>
      <c r="F3092" s="12">
        <v>48.418513013386402</v>
      </c>
      <c r="G3092" s="12">
        <v>49.453285792447403</v>
      </c>
      <c r="H3092" s="12">
        <v>47.652047381753398</v>
      </c>
      <c r="I3092" s="12">
        <v>47.551751691414403</v>
      </c>
      <c r="J3092" s="12">
        <v>46.311961389238199</v>
      </c>
      <c r="K3092" s="12">
        <v>45.657167977624098</v>
      </c>
      <c r="L3092" s="12">
        <v>49.867240846795099</v>
      </c>
      <c r="M3092" s="12">
        <v>48.530646039927198</v>
      </c>
      <c r="N3092" s="12"/>
      <c r="O3092" s="12"/>
    </row>
    <row r="3093" spans="1:15" x14ac:dyDescent="0.3">
      <c r="A3093" s="11" t="str">
        <f t="shared" si="49"/>
        <v>DISTRIBUCION VOLUMEN X CRITERIO (kg ó litros)Otra Variedad ColaT.ESPAÑA</v>
      </c>
      <c r="B3093" s="11" t="s">
        <v>50</v>
      </c>
      <c r="C3093" s="11" t="s">
        <v>113</v>
      </c>
      <c r="D3093" s="11" t="s">
        <v>142</v>
      </c>
      <c r="E3093" s="12" t="s">
        <v>134</v>
      </c>
      <c r="F3093" s="12" t="s">
        <v>134</v>
      </c>
      <c r="G3093" s="12" t="s">
        <v>134</v>
      </c>
      <c r="H3093" s="12" t="s">
        <v>134</v>
      </c>
      <c r="I3093" s="12" t="s">
        <v>134</v>
      </c>
      <c r="J3093" s="12" t="s">
        <v>134</v>
      </c>
      <c r="K3093" s="12" t="s">
        <v>134</v>
      </c>
      <c r="L3093" s="12" t="s">
        <v>134</v>
      </c>
      <c r="M3093" s="12" t="s">
        <v>134</v>
      </c>
      <c r="N3093" s="12"/>
      <c r="O3093" s="12"/>
    </row>
    <row r="3094" spans="1:15" x14ac:dyDescent="0.3">
      <c r="A3094" s="11" t="str">
        <f t="shared" si="49"/>
        <v>DISTRIBUCION VOLUMEN X CRITERIO (kg ó litros)Otra Variedad ColaBCN AM</v>
      </c>
      <c r="B3094" s="11" t="s">
        <v>50</v>
      </c>
      <c r="C3094" s="11" t="s">
        <v>113</v>
      </c>
      <c r="D3094" s="11" t="s">
        <v>143</v>
      </c>
      <c r="E3094" s="12" t="s">
        <v>134</v>
      </c>
      <c r="F3094" s="12" t="s">
        <v>134</v>
      </c>
      <c r="G3094" s="12" t="s">
        <v>134</v>
      </c>
      <c r="H3094" s="12" t="s">
        <v>134</v>
      </c>
      <c r="I3094" s="12" t="s">
        <v>134</v>
      </c>
      <c r="J3094" s="12" t="s">
        <v>134</v>
      </c>
      <c r="K3094" s="12" t="s">
        <v>134</v>
      </c>
      <c r="L3094" s="12" t="s">
        <v>134</v>
      </c>
      <c r="M3094" s="12" t="s">
        <v>134</v>
      </c>
      <c r="N3094" s="12"/>
      <c r="O3094" s="12"/>
    </row>
    <row r="3095" spans="1:15" x14ac:dyDescent="0.3">
      <c r="A3095" s="11" t="str">
        <f t="shared" si="49"/>
        <v>DISTRIBUCION VOLUMEN X CRITERIO (kg ó litros)Otra Variedad ColaREST.CAT ARAGON</v>
      </c>
      <c r="B3095" s="11" t="s">
        <v>50</v>
      </c>
      <c r="C3095" s="11" t="s">
        <v>113</v>
      </c>
      <c r="D3095" s="11" t="s">
        <v>144</v>
      </c>
      <c r="E3095" s="12" t="s">
        <v>134</v>
      </c>
      <c r="F3095" s="12" t="s">
        <v>134</v>
      </c>
      <c r="G3095" s="12" t="s">
        <v>134</v>
      </c>
      <c r="H3095" s="12" t="s">
        <v>134</v>
      </c>
      <c r="I3095" s="12" t="s">
        <v>134</v>
      </c>
      <c r="J3095" s="12" t="s">
        <v>134</v>
      </c>
      <c r="K3095" s="12" t="s">
        <v>134</v>
      </c>
      <c r="L3095" s="12" t="s">
        <v>134</v>
      </c>
      <c r="M3095" s="12" t="s">
        <v>134</v>
      </c>
      <c r="N3095" s="12"/>
      <c r="O3095" s="12"/>
    </row>
    <row r="3096" spans="1:15" x14ac:dyDescent="0.3">
      <c r="A3096" s="11" t="str">
        <f t="shared" si="49"/>
        <v>DISTRIBUCION VOLUMEN X CRITERIO (kg ó litros)Otra Variedad ColaLEVANTE</v>
      </c>
      <c r="B3096" s="11" t="s">
        <v>50</v>
      </c>
      <c r="C3096" s="11" t="s">
        <v>113</v>
      </c>
      <c r="D3096" s="11" t="s">
        <v>145</v>
      </c>
      <c r="E3096" s="12" t="s">
        <v>134</v>
      </c>
      <c r="F3096" s="12" t="s">
        <v>134</v>
      </c>
      <c r="G3096" s="12" t="s">
        <v>134</v>
      </c>
      <c r="H3096" s="12" t="s">
        <v>134</v>
      </c>
      <c r="I3096" s="12" t="s">
        <v>134</v>
      </c>
      <c r="J3096" s="12" t="s">
        <v>134</v>
      </c>
      <c r="K3096" s="12" t="s">
        <v>134</v>
      </c>
      <c r="L3096" s="12" t="s">
        <v>134</v>
      </c>
      <c r="M3096" s="12" t="s">
        <v>134</v>
      </c>
      <c r="N3096" s="12"/>
      <c r="O3096" s="12"/>
    </row>
    <row r="3097" spans="1:15" x14ac:dyDescent="0.3">
      <c r="A3097" s="11" t="str">
        <f t="shared" si="49"/>
        <v>DISTRIBUCION VOLUMEN X CRITERIO (kg ó litros)Otra Variedad ColaANDALUCIA</v>
      </c>
      <c r="B3097" s="11" t="s">
        <v>50</v>
      </c>
      <c r="C3097" s="11" t="s">
        <v>113</v>
      </c>
      <c r="D3097" s="11" t="s">
        <v>146</v>
      </c>
      <c r="E3097" s="12" t="s">
        <v>134</v>
      </c>
      <c r="F3097" s="12" t="s">
        <v>134</v>
      </c>
      <c r="G3097" s="12" t="s">
        <v>134</v>
      </c>
      <c r="H3097" s="12" t="s">
        <v>134</v>
      </c>
      <c r="I3097" s="12" t="s">
        <v>134</v>
      </c>
      <c r="J3097" s="12" t="s">
        <v>134</v>
      </c>
      <c r="K3097" s="12" t="s">
        <v>134</v>
      </c>
      <c r="L3097" s="12" t="s">
        <v>134</v>
      </c>
      <c r="M3097" s="12" t="s">
        <v>134</v>
      </c>
      <c r="N3097" s="12"/>
      <c r="O3097" s="12"/>
    </row>
    <row r="3098" spans="1:15" x14ac:dyDescent="0.3">
      <c r="A3098" s="11" t="str">
        <f t="shared" si="49"/>
        <v>DISTRIBUCION VOLUMEN X CRITERIO (kg ó litros)Otra Variedad ColaMDD AM</v>
      </c>
      <c r="B3098" s="11" t="s">
        <v>50</v>
      </c>
      <c r="C3098" s="11" t="s">
        <v>113</v>
      </c>
      <c r="D3098" s="11" t="s">
        <v>147</v>
      </c>
      <c r="E3098" s="12" t="s">
        <v>134</v>
      </c>
      <c r="F3098" s="12" t="s">
        <v>134</v>
      </c>
      <c r="G3098" s="12" t="s">
        <v>134</v>
      </c>
      <c r="H3098" s="12" t="s">
        <v>134</v>
      </c>
      <c r="I3098" s="12" t="s">
        <v>134</v>
      </c>
      <c r="J3098" s="12" t="s">
        <v>134</v>
      </c>
      <c r="K3098" s="12" t="s">
        <v>134</v>
      </c>
      <c r="L3098" s="12" t="s">
        <v>134</v>
      </c>
      <c r="M3098" s="12" t="s">
        <v>134</v>
      </c>
      <c r="N3098" s="12"/>
      <c r="O3098" s="12"/>
    </row>
    <row r="3099" spans="1:15" x14ac:dyDescent="0.3">
      <c r="A3099" s="11" t="str">
        <f t="shared" si="49"/>
        <v>DISTRIBUCION VOLUMEN X CRITERIO (kg ó litros)Otra Variedad ColaRTO CENTRO</v>
      </c>
      <c r="B3099" s="11" t="s">
        <v>50</v>
      </c>
      <c r="C3099" s="11" t="s">
        <v>113</v>
      </c>
      <c r="D3099" s="11" t="s">
        <v>148</v>
      </c>
      <c r="E3099" s="12" t="s">
        <v>134</v>
      </c>
      <c r="F3099" s="12" t="s">
        <v>134</v>
      </c>
      <c r="G3099" s="12" t="s">
        <v>134</v>
      </c>
      <c r="H3099" s="12" t="s">
        <v>134</v>
      </c>
      <c r="I3099" s="12" t="s">
        <v>134</v>
      </c>
      <c r="J3099" s="12" t="s">
        <v>134</v>
      </c>
      <c r="K3099" s="12" t="s">
        <v>134</v>
      </c>
      <c r="L3099" s="12" t="s">
        <v>134</v>
      </c>
      <c r="M3099" s="12" t="s">
        <v>134</v>
      </c>
      <c r="N3099" s="12"/>
      <c r="O3099" s="12"/>
    </row>
    <row r="3100" spans="1:15" x14ac:dyDescent="0.3">
      <c r="A3100" s="11" t="str">
        <f t="shared" si="49"/>
        <v>DISTRIBUCION VOLUMEN X CRITERIO (kg ó litros)Otra Variedad ColaNORTE-CENTRO</v>
      </c>
      <c r="B3100" s="11" t="s">
        <v>50</v>
      </c>
      <c r="C3100" s="11" t="s">
        <v>113</v>
      </c>
      <c r="D3100" s="11" t="s">
        <v>149</v>
      </c>
      <c r="E3100" s="12" t="s">
        <v>134</v>
      </c>
      <c r="F3100" s="12" t="s">
        <v>134</v>
      </c>
      <c r="G3100" s="12" t="s">
        <v>134</v>
      </c>
      <c r="H3100" s="12" t="s">
        <v>134</v>
      </c>
      <c r="I3100" s="12" t="s">
        <v>134</v>
      </c>
      <c r="J3100" s="12" t="s">
        <v>134</v>
      </c>
      <c r="K3100" s="12" t="s">
        <v>134</v>
      </c>
      <c r="L3100" s="12" t="s">
        <v>134</v>
      </c>
      <c r="M3100" s="12" t="s">
        <v>134</v>
      </c>
      <c r="N3100" s="12"/>
      <c r="O3100" s="12"/>
    </row>
    <row r="3101" spans="1:15" x14ac:dyDescent="0.3">
      <c r="A3101" s="11" t="str">
        <f t="shared" si="49"/>
        <v>DISTRIBUCION VOLUMEN X CRITERIO (kg ó litros)Otra Variedad ColaNOROESTE</v>
      </c>
      <c r="B3101" s="11" t="s">
        <v>50</v>
      </c>
      <c r="C3101" s="11" t="s">
        <v>113</v>
      </c>
      <c r="D3101" s="11" t="s">
        <v>150</v>
      </c>
      <c r="E3101" s="12" t="s">
        <v>134</v>
      </c>
      <c r="F3101" s="12" t="s">
        <v>134</v>
      </c>
      <c r="G3101" s="12" t="s">
        <v>134</v>
      </c>
      <c r="H3101" s="12" t="s">
        <v>134</v>
      </c>
      <c r="I3101" s="12" t="s">
        <v>134</v>
      </c>
      <c r="J3101" s="12" t="s">
        <v>134</v>
      </c>
      <c r="K3101" s="12" t="s">
        <v>134</v>
      </c>
      <c r="L3101" s="12" t="s">
        <v>134</v>
      </c>
      <c r="M3101" s="12" t="s">
        <v>134</v>
      </c>
      <c r="N3101" s="12"/>
      <c r="O3101" s="12"/>
    </row>
    <row r="3102" spans="1:15" x14ac:dyDescent="0.3">
      <c r="A3102" s="11" t="str">
        <f t="shared" si="49"/>
        <v>DISTRIBUCION VOLUMEN X CRITERIO (kg ó litros)Otra Variedad Cola&lt;2MIL</v>
      </c>
      <c r="B3102" s="11" t="s">
        <v>50</v>
      </c>
      <c r="C3102" s="11" t="s">
        <v>113</v>
      </c>
      <c r="D3102" s="11" t="s">
        <v>151</v>
      </c>
      <c r="E3102" s="12" t="s">
        <v>134</v>
      </c>
      <c r="F3102" s="12" t="s">
        <v>134</v>
      </c>
      <c r="G3102" s="12" t="s">
        <v>134</v>
      </c>
      <c r="H3102" s="12" t="s">
        <v>134</v>
      </c>
      <c r="I3102" s="12" t="s">
        <v>134</v>
      </c>
      <c r="J3102" s="12" t="s">
        <v>134</v>
      </c>
      <c r="K3102" s="12" t="s">
        <v>134</v>
      </c>
      <c r="L3102" s="12" t="s">
        <v>134</v>
      </c>
      <c r="M3102" s="12" t="s">
        <v>134</v>
      </c>
      <c r="N3102" s="12"/>
      <c r="O3102" s="12"/>
    </row>
    <row r="3103" spans="1:15" x14ac:dyDescent="0.3">
      <c r="A3103" s="11" t="str">
        <f t="shared" si="49"/>
        <v>DISTRIBUCION VOLUMEN X CRITERIO (kg ó litros)Otra Variedad Cola2-5MIL</v>
      </c>
      <c r="B3103" s="11" t="s">
        <v>50</v>
      </c>
      <c r="C3103" s="11" t="s">
        <v>113</v>
      </c>
      <c r="D3103" s="11" t="s">
        <v>152</v>
      </c>
      <c r="E3103" s="12" t="s">
        <v>134</v>
      </c>
      <c r="F3103" s="12" t="s">
        <v>134</v>
      </c>
      <c r="G3103" s="12" t="s">
        <v>134</v>
      </c>
      <c r="H3103" s="12" t="s">
        <v>134</v>
      </c>
      <c r="I3103" s="12" t="s">
        <v>134</v>
      </c>
      <c r="J3103" s="12" t="s">
        <v>134</v>
      </c>
      <c r="K3103" s="12" t="s">
        <v>134</v>
      </c>
      <c r="L3103" s="12" t="s">
        <v>134</v>
      </c>
      <c r="M3103" s="12" t="s">
        <v>134</v>
      </c>
      <c r="N3103" s="12"/>
      <c r="O3103" s="12"/>
    </row>
    <row r="3104" spans="1:15" x14ac:dyDescent="0.3">
      <c r="A3104" s="11" t="str">
        <f t="shared" si="49"/>
        <v>DISTRIBUCION VOLUMEN X CRITERIO (kg ó litros)Otra Variedad Cola5-10MIL</v>
      </c>
      <c r="B3104" s="11" t="s">
        <v>50</v>
      </c>
      <c r="C3104" s="11" t="s">
        <v>113</v>
      </c>
      <c r="D3104" s="11" t="s">
        <v>153</v>
      </c>
      <c r="E3104" s="12" t="s">
        <v>134</v>
      </c>
      <c r="F3104" s="12" t="s">
        <v>134</v>
      </c>
      <c r="G3104" s="12" t="s">
        <v>134</v>
      </c>
      <c r="H3104" s="12" t="s">
        <v>134</v>
      </c>
      <c r="I3104" s="12" t="s">
        <v>134</v>
      </c>
      <c r="J3104" s="12" t="s">
        <v>134</v>
      </c>
      <c r="K3104" s="12" t="s">
        <v>134</v>
      </c>
      <c r="L3104" s="12" t="s">
        <v>134</v>
      </c>
      <c r="M3104" s="12" t="s">
        <v>134</v>
      </c>
      <c r="N3104" s="12"/>
      <c r="O3104" s="12"/>
    </row>
    <row r="3105" spans="1:15" x14ac:dyDescent="0.3">
      <c r="A3105" s="11" t="str">
        <f t="shared" si="49"/>
        <v>DISTRIBUCION VOLUMEN X CRITERIO (kg ó litros)Otra Variedad Cola10-30MIL</v>
      </c>
      <c r="B3105" s="11" t="s">
        <v>50</v>
      </c>
      <c r="C3105" s="11" t="s">
        <v>113</v>
      </c>
      <c r="D3105" s="11" t="s">
        <v>154</v>
      </c>
      <c r="E3105" s="12" t="s">
        <v>134</v>
      </c>
      <c r="F3105" s="12" t="s">
        <v>134</v>
      </c>
      <c r="G3105" s="12" t="s">
        <v>134</v>
      </c>
      <c r="H3105" s="12" t="s">
        <v>134</v>
      </c>
      <c r="I3105" s="12" t="s">
        <v>134</v>
      </c>
      <c r="J3105" s="12" t="s">
        <v>134</v>
      </c>
      <c r="K3105" s="12" t="s">
        <v>134</v>
      </c>
      <c r="L3105" s="12" t="s">
        <v>134</v>
      </c>
      <c r="M3105" s="12" t="s">
        <v>134</v>
      </c>
      <c r="N3105" s="12"/>
      <c r="O3105" s="12"/>
    </row>
    <row r="3106" spans="1:15" x14ac:dyDescent="0.3">
      <c r="A3106" s="11" t="str">
        <f t="shared" si="49"/>
        <v>DISTRIBUCION VOLUMEN X CRITERIO (kg ó litros)Otra Variedad Cola30-100MIL</v>
      </c>
      <c r="B3106" s="11" t="s">
        <v>50</v>
      </c>
      <c r="C3106" s="11" t="s">
        <v>113</v>
      </c>
      <c r="D3106" s="11" t="s">
        <v>155</v>
      </c>
      <c r="E3106" s="12" t="s">
        <v>134</v>
      </c>
      <c r="F3106" s="12" t="s">
        <v>134</v>
      </c>
      <c r="G3106" s="12" t="s">
        <v>134</v>
      </c>
      <c r="H3106" s="12" t="s">
        <v>134</v>
      </c>
      <c r="I3106" s="12" t="s">
        <v>134</v>
      </c>
      <c r="J3106" s="12" t="s">
        <v>134</v>
      </c>
      <c r="K3106" s="12" t="s">
        <v>134</v>
      </c>
      <c r="L3106" s="12" t="s">
        <v>134</v>
      </c>
      <c r="M3106" s="12" t="s">
        <v>134</v>
      </c>
      <c r="N3106" s="12"/>
      <c r="O3106" s="12"/>
    </row>
    <row r="3107" spans="1:15" x14ac:dyDescent="0.3">
      <c r="A3107" s="11" t="str">
        <f t="shared" si="49"/>
        <v>DISTRIBUCION VOLUMEN X CRITERIO (kg ó litros)Otra Variedad Cola100-200MIL</v>
      </c>
      <c r="B3107" s="11" t="s">
        <v>50</v>
      </c>
      <c r="C3107" s="11" t="s">
        <v>113</v>
      </c>
      <c r="D3107" s="11" t="s">
        <v>156</v>
      </c>
      <c r="E3107" s="12" t="s">
        <v>134</v>
      </c>
      <c r="F3107" s="12" t="s">
        <v>134</v>
      </c>
      <c r="G3107" s="12" t="s">
        <v>134</v>
      </c>
      <c r="H3107" s="12" t="s">
        <v>134</v>
      </c>
      <c r="I3107" s="12" t="s">
        <v>134</v>
      </c>
      <c r="J3107" s="12" t="s">
        <v>134</v>
      </c>
      <c r="K3107" s="12" t="s">
        <v>134</v>
      </c>
      <c r="L3107" s="12" t="s">
        <v>134</v>
      </c>
      <c r="M3107" s="12" t="s">
        <v>134</v>
      </c>
      <c r="N3107" s="12"/>
      <c r="O3107" s="12"/>
    </row>
    <row r="3108" spans="1:15" x14ac:dyDescent="0.3">
      <c r="A3108" s="11" t="str">
        <f t="shared" si="49"/>
        <v>DISTRIBUCION VOLUMEN X CRITERIO (kg ó litros)Otra Variedad Cola200-500MIL</v>
      </c>
      <c r="B3108" s="11" t="s">
        <v>50</v>
      </c>
      <c r="C3108" s="11" t="s">
        <v>113</v>
      </c>
      <c r="D3108" s="11" t="s">
        <v>157</v>
      </c>
      <c r="E3108" s="12" t="s">
        <v>134</v>
      </c>
      <c r="F3108" s="12" t="s">
        <v>134</v>
      </c>
      <c r="G3108" s="12" t="s">
        <v>134</v>
      </c>
      <c r="H3108" s="12" t="s">
        <v>134</v>
      </c>
      <c r="I3108" s="12" t="s">
        <v>134</v>
      </c>
      <c r="J3108" s="12" t="s">
        <v>134</v>
      </c>
      <c r="K3108" s="12" t="s">
        <v>134</v>
      </c>
      <c r="L3108" s="12" t="s">
        <v>134</v>
      </c>
      <c r="M3108" s="12" t="s">
        <v>134</v>
      </c>
      <c r="N3108" s="12"/>
      <c r="O3108" s="12"/>
    </row>
    <row r="3109" spans="1:15" x14ac:dyDescent="0.3">
      <c r="A3109" s="11" t="str">
        <f t="shared" si="49"/>
        <v>DISTRIBUCION VOLUMEN X CRITERIO (kg ó litros)Otra Variedad Cola&gt;500MIL</v>
      </c>
      <c r="B3109" s="11" t="s">
        <v>50</v>
      </c>
      <c r="C3109" s="11" t="s">
        <v>113</v>
      </c>
      <c r="D3109" s="11" t="s">
        <v>158</v>
      </c>
      <c r="E3109" s="12" t="s">
        <v>134</v>
      </c>
      <c r="F3109" s="12" t="s">
        <v>134</v>
      </c>
      <c r="G3109" s="12" t="s">
        <v>134</v>
      </c>
      <c r="H3109" s="12" t="s">
        <v>134</v>
      </c>
      <c r="I3109" s="12" t="s">
        <v>134</v>
      </c>
      <c r="J3109" s="12" t="s">
        <v>134</v>
      </c>
      <c r="K3109" s="12" t="s">
        <v>134</v>
      </c>
      <c r="L3109" s="12" t="s">
        <v>134</v>
      </c>
      <c r="M3109" s="12" t="s">
        <v>134</v>
      </c>
      <c r="N3109" s="12"/>
      <c r="O3109" s="12"/>
    </row>
    <row r="3110" spans="1:15" x14ac:dyDescent="0.3">
      <c r="A3110" s="11" t="str">
        <f t="shared" si="49"/>
        <v>DISTRIBUCION VOLUMEN X CRITERIO (kg ó litros)Otra Variedad ColaDE 15 A 19 AÑOS</v>
      </c>
      <c r="B3110" s="11" t="s">
        <v>50</v>
      </c>
      <c r="C3110" s="11" t="s">
        <v>113</v>
      </c>
      <c r="D3110" s="11" t="s">
        <v>159</v>
      </c>
      <c r="E3110" s="12" t="s">
        <v>134</v>
      </c>
      <c r="F3110" s="12" t="s">
        <v>134</v>
      </c>
      <c r="G3110" s="12" t="s">
        <v>134</v>
      </c>
      <c r="H3110" s="12" t="s">
        <v>134</v>
      </c>
      <c r="I3110" s="12" t="s">
        <v>134</v>
      </c>
      <c r="J3110" s="12" t="s">
        <v>134</v>
      </c>
      <c r="K3110" s="12" t="s">
        <v>134</v>
      </c>
      <c r="L3110" s="12" t="s">
        <v>134</v>
      </c>
      <c r="M3110" s="12" t="s">
        <v>134</v>
      </c>
      <c r="N3110" s="12"/>
      <c r="O3110" s="12"/>
    </row>
    <row r="3111" spans="1:15" x14ac:dyDescent="0.3">
      <c r="A3111" s="11" t="str">
        <f t="shared" si="49"/>
        <v>DISTRIBUCION VOLUMEN X CRITERIO (kg ó litros)Otra Variedad ColaDE 20 A 24 AÑOS</v>
      </c>
      <c r="B3111" s="11" t="s">
        <v>50</v>
      </c>
      <c r="C3111" s="11" t="s">
        <v>113</v>
      </c>
      <c r="D3111" s="11" t="s">
        <v>160</v>
      </c>
      <c r="E3111" s="12" t="s">
        <v>134</v>
      </c>
      <c r="F3111" s="12" t="s">
        <v>134</v>
      </c>
      <c r="G3111" s="12" t="s">
        <v>134</v>
      </c>
      <c r="H3111" s="12" t="s">
        <v>134</v>
      </c>
      <c r="I3111" s="12" t="s">
        <v>134</v>
      </c>
      <c r="J3111" s="12" t="s">
        <v>134</v>
      </c>
      <c r="K3111" s="12" t="s">
        <v>134</v>
      </c>
      <c r="L3111" s="12" t="s">
        <v>134</v>
      </c>
      <c r="M3111" s="12" t="s">
        <v>134</v>
      </c>
      <c r="N3111" s="12"/>
      <c r="O3111" s="12"/>
    </row>
    <row r="3112" spans="1:15" x14ac:dyDescent="0.3">
      <c r="A3112" s="11" t="str">
        <f t="shared" si="49"/>
        <v>DISTRIBUCION VOLUMEN X CRITERIO (kg ó litros)Otra Variedad ColaDE 25 A 34 AÑOS</v>
      </c>
      <c r="B3112" s="11" t="s">
        <v>50</v>
      </c>
      <c r="C3112" s="11" t="s">
        <v>113</v>
      </c>
      <c r="D3112" s="11" t="s">
        <v>161</v>
      </c>
      <c r="E3112" s="12" t="s">
        <v>134</v>
      </c>
      <c r="F3112" s="12" t="s">
        <v>134</v>
      </c>
      <c r="G3112" s="12" t="s">
        <v>134</v>
      </c>
      <c r="H3112" s="12" t="s">
        <v>134</v>
      </c>
      <c r="I3112" s="12" t="s">
        <v>134</v>
      </c>
      <c r="J3112" s="12" t="s">
        <v>134</v>
      </c>
      <c r="K3112" s="12" t="s">
        <v>134</v>
      </c>
      <c r="L3112" s="12" t="s">
        <v>134</v>
      </c>
      <c r="M3112" s="12" t="s">
        <v>134</v>
      </c>
      <c r="N3112" s="12"/>
      <c r="O3112" s="12"/>
    </row>
    <row r="3113" spans="1:15" x14ac:dyDescent="0.3">
      <c r="A3113" s="11" t="str">
        <f t="shared" si="49"/>
        <v>DISTRIBUCION VOLUMEN X CRITERIO (kg ó litros)Otra Variedad ColaDE 35 A 49 AÑOS</v>
      </c>
      <c r="B3113" s="11" t="s">
        <v>50</v>
      </c>
      <c r="C3113" s="11" t="s">
        <v>113</v>
      </c>
      <c r="D3113" s="11" t="s">
        <v>162</v>
      </c>
      <c r="E3113" s="12" t="s">
        <v>134</v>
      </c>
      <c r="F3113" s="12" t="s">
        <v>134</v>
      </c>
      <c r="G3113" s="12" t="s">
        <v>134</v>
      </c>
      <c r="H3113" s="12" t="s">
        <v>134</v>
      </c>
      <c r="I3113" s="12" t="s">
        <v>134</v>
      </c>
      <c r="J3113" s="12" t="s">
        <v>134</v>
      </c>
      <c r="K3113" s="12" t="s">
        <v>134</v>
      </c>
      <c r="L3113" s="12" t="s">
        <v>134</v>
      </c>
      <c r="M3113" s="12" t="s">
        <v>134</v>
      </c>
      <c r="N3113" s="12"/>
      <c r="O3113" s="12"/>
    </row>
    <row r="3114" spans="1:15" x14ac:dyDescent="0.3">
      <c r="A3114" s="11" t="str">
        <f t="shared" si="49"/>
        <v>DISTRIBUCION VOLUMEN X CRITERIO (kg ó litros)Otra Variedad ColaDE 50 A 59 AÑOS</v>
      </c>
      <c r="B3114" s="11" t="s">
        <v>50</v>
      </c>
      <c r="C3114" s="11" t="s">
        <v>113</v>
      </c>
      <c r="D3114" s="11" t="s">
        <v>163</v>
      </c>
      <c r="E3114" s="12" t="s">
        <v>134</v>
      </c>
      <c r="F3114" s="12" t="s">
        <v>134</v>
      </c>
      <c r="G3114" s="12" t="s">
        <v>134</v>
      </c>
      <c r="H3114" s="12" t="s">
        <v>134</v>
      </c>
      <c r="I3114" s="12" t="s">
        <v>134</v>
      </c>
      <c r="J3114" s="12" t="s">
        <v>134</v>
      </c>
      <c r="K3114" s="12" t="s">
        <v>134</v>
      </c>
      <c r="L3114" s="12" t="s">
        <v>134</v>
      </c>
      <c r="M3114" s="12" t="s">
        <v>134</v>
      </c>
      <c r="N3114" s="12"/>
      <c r="O3114" s="12"/>
    </row>
    <row r="3115" spans="1:15" x14ac:dyDescent="0.3">
      <c r="A3115" s="11" t="str">
        <f t="shared" si="49"/>
        <v>DISTRIBUCION VOLUMEN X CRITERIO (kg ó litros)Otra Variedad ColaDE 60 A 75 AÑOS</v>
      </c>
      <c r="B3115" s="11" t="s">
        <v>50</v>
      </c>
      <c r="C3115" s="11" t="s">
        <v>113</v>
      </c>
      <c r="D3115" s="11" t="s">
        <v>164</v>
      </c>
      <c r="E3115" s="12" t="s">
        <v>134</v>
      </c>
      <c r="F3115" s="12" t="s">
        <v>134</v>
      </c>
      <c r="G3115" s="12" t="s">
        <v>134</v>
      </c>
      <c r="H3115" s="12" t="s">
        <v>134</v>
      </c>
      <c r="I3115" s="12" t="s">
        <v>134</v>
      </c>
      <c r="J3115" s="12" t="s">
        <v>134</v>
      </c>
      <c r="K3115" s="12" t="s">
        <v>134</v>
      </c>
      <c r="L3115" s="12" t="s">
        <v>134</v>
      </c>
      <c r="M3115" s="12" t="s">
        <v>134</v>
      </c>
      <c r="N3115" s="12"/>
      <c r="O3115" s="12"/>
    </row>
    <row r="3116" spans="1:15" x14ac:dyDescent="0.3">
      <c r="A3116" s="11" t="str">
        <f t="shared" si="49"/>
        <v>DISTRIBUCION VOLUMEN X CRITERIO (kg ó litros)Otra Variedad ColaNIVEL ALTO</v>
      </c>
      <c r="B3116" s="11" t="s">
        <v>50</v>
      </c>
      <c r="C3116" s="11" t="s">
        <v>113</v>
      </c>
      <c r="D3116" s="11" t="s">
        <v>165</v>
      </c>
      <c r="E3116" s="12" t="s">
        <v>134</v>
      </c>
      <c r="F3116" s="12" t="s">
        <v>134</v>
      </c>
      <c r="G3116" s="12" t="s">
        <v>134</v>
      </c>
      <c r="H3116" s="12" t="s">
        <v>134</v>
      </c>
      <c r="I3116" s="12" t="s">
        <v>134</v>
      </c>
      <c r="J3116" s="12" t="s">
        <v>134</v>
      </c>
      <c r="K3116" s="12" t="s">
        <v>134</v>
      </c>
      <c r="L3116" s="12" t="s">
        <v>134</v>
      </c>
      <c r="M3116" s="12" t="s">
        <v>134</v>
      </c>
      <c r="N3116" s="12"/>
      <c r="O3116" s="12"/>
    </row>
    <row r="3117" spans="1:15" x14ac:dyDescent="0.3">
      <c r="A3117" s="11" t="str">
        <f t="shared" si="49"/>
        <v>DISTRIBUCION VOLUMEN X CRITERIO (kg ó litros)Otra Variedad ColaNIVEL MEDIO ALTO</v>
      </c>
      <c r="B3117" s="11" t="s">
        <v>50</v>
      </c>
      <c r="C3117" s="11" t="s">
        <v>113</v>
      </c>
      <c r="D3117" s="11" t="s">
        <v>166</v>
      </c>
      <c r="E3117" s="12" t="s">
        <v>134</v>
      </c>
      <c r="F3117" s="12" t="s">
        <v>134</v>
      </c>
      <c r="G3117" s="12" t="s">
        <v>134</v>
      </c>
      <c r="H3117" s="12" t="s">
        <v>134</v>
      </c>
      <c r="I3117" s="12" t="s">
        <v>134</v>
      </c>
      <c r="J3117" s="12" t="s">
        <v>134</v>
      </c>
      <c r="K3117" s="12" t="s">
        <v>134</v>
      </c>
      <c r="L3117" s="12" t="s">
        <v>134</v>
      </c>
      <c r="M3117" s="12" t="s">
        <v>134</v>
      </c>
      <c r="N3117" s="12"/>
      <c r="O3117" s="12"/>
    </row>
    <row r="3118" spans="1:15" x14ac:dyDescent="0.3">
      <c r="A3118" s="11" t="str">
        <f t="shared" si="49"/>
        <v>DISTRIBUCION VOLUMEN X CRITERIO (kg ó litros)Otra Variedad ColaNIVEL MEDIO</v>
      </c>
      <c r="B3118" s="11" t="s">
        <v>50</v>
      </c>
      <c r="C3118" s="11" t="s">
        <v>113</v>
      </c>
      <c r="D3118" s="11" t="s">
        <v>167</v>
      </c>
      <c r="E3118" s="12" t="s">
        <v>134</v>
      </c>
      <c r="F3118" s="12" t="s">
        <v>134</v>
      </c>
      <c r="G3118" s="12" t="s">
        <v>134</v>
      </c>
      <c r="H3118" s="12" t="s">
        <v>134</v>
      </c>
      <c r="I3118" s="12" t="s">
        <v>134</v>
      </c>
      <c r="J3118" s="12" t="s">
        <v>134</v>
      </c>
      <c r="K3118" s="12" t="s">
        <v>134</v>
      </c>
      <c r="L3118" s="12" t="s">
        <v>134</v>
      </c>
      <c r="M3118" s="12" t="s">
        <v>134</v>
      </c>
      <c r="N3118" s="12"/>
      <c r="O3118" s="12"/>
    </row>
    <row r="3119" spans="1:15" x14ac:dyDescent="0.3">
      <c r="A3119" s="11" t="str">
        <f t="shared" si="49"/>
        <v>DISTRIBUCION VOLUMEN X CRITERIO (kg ó litros)Otra Variedad ColaNIVEL MEDIO BAJO</v>
      </c>
      <c r="B3119" s="11" t="s">
        <v>50</v>
      </c>
      <c r="C3119" s="11" t="s">
        <v>113</v>
      </c>
      <c r="D3119" s="11" t="s">
        <v>168</v>
      </c>
      <c r="E3119" s="12" t="s">
        <v>134</v>
      </c>
      <c r="F3119" s="12" t="s">
        <v>134</v>
      </c>
      <c r="G3119" s="12" t="s">
        <v>134</v>
      </c>
      <c r="H3119" s="12" t="s">
        <v>134</v>
      </c>
      <c r="I3119" s="12" t="s">
        <v>134</v>
      </c>
      <c r="J3119" s="12" t="s">
        <v>134</v>
      </c>
      <c r="K3119" s="12" t="s">
        <v>134</v>
      </c>
      <c r="L3119" s="12" t="s">
        <v>134</v>
      </c>
      <c r="M3119" s="12" t="s">
        <v>134</v>
      </c>
      <c r="N3119" s="12"/>
      <c r="O3119" s="12"/>
    </row>
    <row r="3120" spans="1:15" x14ac:dyDescent="0.3">
      <c r="A3120" s="11" t="str">
        <f t="shared" si="49"/>
        <v>DISTRIBUCION VOLUMEN X CRITERIO (kg ó litros)Otra Variedad ColaNIVEL BAJO</v>
      </c>
      <c r="B3120" s="11" t="s">
        <v>50</v>
      </c>
      <c r="C3120" s="11" t="s">
        <v>113</v>
      </c>
      <c r="D3120" s="11" t="s">
        <v>169</v>
      </c>
      <c r="E3120" s="12" t="s">
        <v>134</v>
      </c>
      <c r="F3120" s="12" t="s">
        <v>134</v>
      </c>
      <c r="G3120" s="12" t="s">
        <v>134</v>
      </c>
      <c r="H3120" s="12" t="s">
        <v>134</v>
      </c>
      <c r="I3120" s="12" t="s">
        <v>134</v>
      </c>
      <c r="J3120" s="12" t="s">
        <v>134</v>
      </c>
      <c r="K3120" s="12" t="s">
        <v>134</v>
      </c>
      <c r="L3120" s="12" t="s">
        <v>134</v>
      </c>
      <c r="M3120" s="12" t="s">
        <v>134</v>
      </c>
      <c r="N3120" s="12"/>
      <c r="O3120" s="12"/>
    </row>
    <row r="3121" spans="1:15" x14ac:dyDescent="0.3">
      <c r="A3121" s="11" t="str">
        <f t="shared" si="49"/>
        <v>DISTRIBUCION VOLUMEN X CRITERIO (kg ó litros)Otra Variedad ColaHOMBRE</v>
      </c>
      <c r="B3121" s="11" t="s">
        <v>50</v>
      </c>
      <c r="C3121" s="11" t="s">
        <v>113</v>
      </c>
      <c r="D3121" s="11" t="s">
        <v>170</v>
      </c>
      <c r="E3121" s="12" t="s">
        <v>134</v>
      </c>
      <c r="F3121" s="12" t="s">
        <v>134</v>
      </c>
      <c r="G3121" s="12" t="s">
        <v>134</v>
      </c>
      <c r="H3121" s="12" t="s">
        <v>134</v>
      </c>
      <c r="I3121" s="12" t="s">
        <v>134</v>
      </c>
      <c r="J3121" s="12" t="s">
        <v>134</v>
      </c>
      <c r="K3121" s="12" t="s">
        <v>134</v>
      </c>
      <c r="L3121" s="12" t="s">
        <v>134</v>
      </c>
      <c r="M3121" s="12" t="s">
        <v>134</v>
      </c>
      <c r="N3121" s="12"/>
      <c r="O3121" s="12"/>
    </row>
    <row r="3122" spans="1:15" x14ac:dyDescent="0.3">
      <c r="A3122" s="11" t="str">
        <f t="shared" si="49"/>
        <v>DISTRIBUCION VOLUMEN X CRITERIO (kg ó litros)Otra Variedad ColaMUJER</v>
      </c>
      <c r="B3122" s="11" t="s">
        <v>50</v>
      </c>
      <c r="C3122" s="11" t="s">
        <v>113</v>
      </c>
      <c r="D3122" s="11" t="s">
        <v>171</v>
      </c>
      <c r="E3122" s="12" t="s">
        <v>134</v>
      </c>
      <c r="F3122" s="12" t="s">
        <v>134</v>
      </c>
      <c r="G3122" s="12" t="s">
        <v>134</v>
      </c>
      <c r="H3122" s="12" t="s">
        <v>134</v>
      </c>
      <c r="I3122" s="12" t="s">
        <v>134</v>
      </c>
      <c r="J3122" s="12" t="s">
        <v>134</v>
      </c>
      <c r="K3122" s="12" t="s">
        <v>134</v>
      </c>
      <c r="L3122" s="12" t="s">
        <v>134</v>
      </c>
      <c r="M3122" s="12" t="s">
        <v>134</v>
      </c>
      <c r="N3122" s="12"/>
      <c r="O3122" s="12"/>
    </row>
    <row r="3123" spans="1:15" x14ac:dyDescent="0.3">
      <c r="A3123" s="11" t="str">
        <f t="shared" si="49"/>
        <v>DISTRIBUCION VOLUMEN X CRITERIO (kg ó litros)Con CafeinaT.ESPAÑA</v>
      </c>
      <c r="B3123" s="11" t="s">
        <v>50</v>
      </c>
      <c r="C3123" s="11" t="s">
        <v>114</v>
      </c>
      <c r="D3123" s="11" t="s">
        <v>142</v>
      </c>
      <c r="E3123" s="12">
        <v>100</v>
      </c>
      <c r="F3123" s="12">
        <v>100</v>
      </c>
      <c r="G3123" s="12">
        <v>100</v>
      </c>
      <c r="H3123" s="12">
        <v>100</v>
      </c>
      <c r="I3123" s="12">
        <v>100</v>
      </c>
      <c r="J3123" s="12">
        <v>100</v>
      </c>
      <c r="K3123" s="12">
        <v>100</v>
      </c>
      <c r="L3123" s="12">
        <v>100</v>
      </c>
      <c r="M3123" s="12">
        <v>100</v>
      </c>
      <c r="N3123" s="12"/>
      <c r="O3123" s="12"/>
    </row>
    <row r="3124" spans="1:15" x14ac:dyDescent="0.3">
      <c r="A3124" s="11" t="str">
        <f t="shared" si="49"/>
        <v>DISTRIBUCION VOLUMEN X CRITERIO (kg ó litros)Con CafeinaBCN AM</v>
      </c>
      <c r="B3124" s="11" t="s">
        <v>50</v>
      </c>
      <c r="C3124" s="11" t="s">
        <v>114</v>
      </c>
      <c r="D3124" s="11" t="s">
        <v>143</v>
      </c>
      <c r="E3124" s="12">
        <v>10.074128926584599</v>
      </c>
      <c r="F3124" s="12">
        <v>10.2130644736876</v>
      </c>
      <c r="G3124" s="12">
        <v>9.2328221801900003</v>
      </c>
      <c r="H3124" s="12">
        <v>10.397071407098499</v>
      </c>
      <c r="I3124" s="12">
        <v>9.7956535520327694</v>
      </c>
      <c r="J3124" s="12">
        <v>10.4514380660979</v>
      </c>
      <c r="K3124" s="12">
        <v>9.7516137067838198</v>
      </c>
      <c r="L3124" s="12">
        <v>10.874691315227199</v>
      </c>
      <c r="M3124" s="12">
        <v>11.946424583161599</v>
      </c>
      <c r="N3124" s="12"/>
      <c r="O3124" s="12"/>
    </row>
    <row r="3125" spans="1:15" x14ac:dyDescent="0.3">
      <c r="A3125" s="11" t="str">
        <f t="shared" si="49"/>
        <v>DISTRIBUCION VOLUMEN X CRITERIO (kg ó litros)Con CafeinaREST.CAT ARAGON</v>
      </c>
      <c r="B3125" s="11" t="s">
        <v>50</v>
      </c>
      <c r="C3125" s="11" t="s">
        <v>114</v>
      </c>
      <c r="D3125" s="11" t="s">
        <v>144</v>
      </c>
      <c r="E3125" s="12">
        <v>14.8628892415779</v>
      </c>
      <c r="F3125" s="12">
        <v>13.645383179113001</v>
      </c>
      <c r="G3125" s="12">
        <v>14.972166928208299</v>
      </c>
      <c r="H3125" s="12">
        <v>17.113158679579399</v>
      </c>
      <c r="I3125" s="12">
        <v>16.836467819273398</v>
      </c>
      <c r="J3125" s="12">
        <v>11.8223662927633</v>
      </c>
      <c r="K3125" s="12">
        <v>13.655537429779701</v>
      </c>
      <c r="L3125" s="12">
        <v>13.584287654705699</v>
      </c>
      <c r="M3125" s="12">
        <v>15.229546313528701</v>
      </c>
      <c r="N3125" s="12"/>
      <c r="O3125" s="12"/>
    </row>
    <row r="3126" spans="1:15" x14ac:dyDescent="0.3">
      <c r="A3126" s="11" t="str">
        <f t="shared" si="49"/>
        <v>DISTRIBUCION VOLUMEN X CRITERIO (kg ó litros)Con CafeinaLEVANTE</v>
      </c>
      <c r="B3126" s="11" t="s">
        <v>50</v>
      </c>
      <c r="C3126" s="11" t="s">
        <v>114</v>
      </c>
      <c r="D3126" s="11" t="s">
        <v>145</v>
      </c>
      <c r="E3126" s="12">
        <v>16.024489683135101</v>
      </c>
      <c r="F3126" s="12">
        <v>18.280769213323499</v>
      </c>
      <c r="G3126" s="12">
        <v>19.595428448967699</v>
      </c>
      <c r="H3126" s="12">
        <v>16.569066485661502</v>
      </c>
      <c r="I3126" s="12">
        <v>16.436463862774499</v>
      </c>
      <c r="J3126" s="12">
        <v>15.583769708169999</v>
      </c>
      <c r="K3126" s="12">
        <v>16.5506593245115</v>
      </c>
      <c r="L3126" s="12">
        <v>15.6674365174046</v>
      </c>
      <c r="M3126" s="12">
        <v>16.337388488894099</v>
      </c>
      <c r="N3126" s="12"/>
      <c r="O3126" s="12"/>
    </row>
    <row r="3127" spans="1:15" x14ac:dyDescent="0.3">
      <c r="A3127" s="11" t="str">
        <f t="shared" si="49"/>
        <v>DISTRIBUCION VOLUMEN X CRITERIO (kg ó litros)Con CafeinaANDALUCIA</v>
      </c>
      <c r="B3127" s="11" t="s">
        <v>50</v>
      </c>
      <c r="C3127" s="11" t="s">
        <v>114</v>
      </c>
      <c r="D3127" s="11" t="s">
        <v>146</v>
      </c>
      <c r="E3127" s="12">
        <v>22.831308267444498</v>
      </c>
      <c r="F3127" s="12">
        <v>19.473936018194099</v>
      </c>
      <c r="G3127" s="12">
        <v>20.556354296009001</v>
      </c>
      <c r="H3127" s="12">
        <v>18.147435388870498</v>
      </c>
      <c r="I3127" s="12">
        <v>19.0524406364848</v>
      </c>
      <c r="J3127" s="12">
        <v>20.797875942047298</v>
      </c>
      <c r="K3127" s="12">
        <v>21.177486002839</v>
      </c>
      <c r="L3127" s="12">
        <v>20.6265173104841</v>
      </c>
      <c r="M3127" s="12">
        <v>19.269749327545199</v>
      </c>
      <c r="N3127" s="12"/>
      <c r="O3127" s="12"/>
    </row>
    <row r="3128" spans="1:15" x14ac:dyDescent="0.3">
      <c r="A3128" s="11" t="str">
        <f t="shared" si="49"/>
        <v>DISTRIBUCION VOLUMEN X CRITERIO (kg ó litros)Con CafeinaMDD AM</v>
      </c>
      <c r="B3128" s="11" t="s">
        <v>50</v>
      </c>
      <c r="C3128" s="11" t="s">
        <v>114</v>
      </c>
      <c r="D3128" s="11" t="s">
        <v>147</v>
      </c>
      <c r="E3128" s="12">
        <v>14.181696636239201</v>
      </c>
      <c r="F3128" s="12">
        <v>15.0547264625989</v>
      </c>
      <c r="G3128" s="12">
        <v>15.358373370934499</v>
      </c>
      <c r="H3128" s="12">
        <v>16.695037975649999</v>
      </c>
      <c r="I3128" s="12">
        <v>15.736207777618199</v>
      </c>
      <c r="J3128" s="12">
        <v>13.9941169160039</v>
      </c>
      <c r="K3128" s="12">
        <v>13.9489652683025</v>
      </c>
      <c r="L3128" s="12">
        <v>16.161414183589901</v>
      </c>
      <c r="M3128" s="12">
        <v>14.436720321082101</v>
      </c>
      <c r="N3128" s="12"/>
      <c r="O3128" s="12"/>
    </row>
    <row r="3129" spans="1:15" x14ac:dyDescent="0.3">
      <c r="A3129" s="11" t="str">
        <f t="shared" ref="A3129:A3192" si="50">B3129&amp;C3129&amp;D3129</f>
        <v>DISTRIBUCION VOLUMEN X CRITERIO (kg ó litros)Con CafeinaRTO CENTRO</v>
      </c>
      <c r="B3129" s="11" t="s">
        <v>50</v>
      </c>
      <c r="C3129" s="11" t="s">
        <v>114</v>
      </c>
      <c r="D3129" s="11" t="s">
        <v>148</v>
      </c>
      <c r="E3129" s="12">
        <v>9.7228630522375994</v>
      </c>
      <c r="F3129" s="12">
        <v>10.30729137919</v>
      </c>
      <c r="G3129" s="12">
        <v>9.9603192488124908</v>
      </c>
      <c r="H3129" s="12">
        <v>9.7310161823802392</v>
      </c>
      <c r="I3129" s="12">
        <v>9.0972115764369708</v>
      </c>
      <c r="J3129" s="12">
        <v>12.4123952189346</v>
      </c>
      <c r="K3129" s="12">
        <v>10.0250038758952</v>
      </c>
      <c r="L3129" s="12">
        <v>8.7798050766861309</v>
      </c>
      <c r="M3129" s="12">
        <v>9.6976501353805897</v>
      </c>
      <c r="N3129" s="12"/>
      <c r="O3129" s="12"/>
    </row>
    <row r="3130" spans="1:15" x14ac:dyDescent="0.3">
      <c r="A3130" s="11" t="str">
        <f t="shared" si="50"/>
        <v>DISTRIBUCION VOLUMEN X CRITERIO (kg ó litros)Con CafeinaNORTE-CENTRO</v>
      </c>
      <c r="B3130" s="11" t="s">
        <v>50</v>
      </c>
      <c r="C3130" s="11" t="s">
        <v>114</v>
      </c>
      <c r="D3130" s="11" t="s">
        <v>149</v>
      </c>
      <c r="E3130" s="12">
        <v>5.7369853425319599</v>
      </c>
      <c r="F3130" s="12">
        <v>7.4747988995346004</v>
      </c>
      <c r="G3130" s="12">
        <v>5.4548473662466304</v>
      </c>
      <c r="H3130" s="12">
        <v>6.2066618671974503</v>
      </c>
      <c r="I3130" s="12">
        <v>8.7027551998945203</v>
      </c>
      <c r="J3130" s="12">
        <v>9.9004781153784904</v>
      </c>
      <c r="K3130" s="12">
        <v>9.1681266660508705</v>
      </c>
      <c r="L3130" s="12">
        <v>7.9743532733559999</v>
      </c>
      <c r="M3130" s="12">
        <v>7.3711089400957901</v>
      </c>
      <c r="N3130" s="12"/>
      <c r="O3130" s="12"/>
    </row>
    <row r="3131" spans="1:15" x14ac:dyDescent="0.3">
      <c r="A3131" s="11" t="str">
        <f t="shared" si="50"/>
        <v>DISTRIBUCION VOLUMEN X CRITERIO (kg ó litros)Con CafeinaNOROESTE</v>
      </c>
      <c r="B3131" s="11" t="s">
        <v>50</v>
      </c>
      <c r="C3131" s="11" t="s">
        <v>114</v>
      </c>
      <c r="D3131" s="11" t="s">
        <v>150</v>
      </c>
      <c r="E3131" s="12">
        <v>6.5656431295934903</v>
      </c>
      <c r="F3131" s="12">
        <v>5.5500394223521301</v>
      </c>
      <c r="G3131" s="12">
        <v>4.8696905280963296</v>
      </c>
      <c r="H3131" s="12">
        <v>5.1405559695497702</v>
      </c>
      <c r="I3131" s="12">
        <v>4.3427902137420604</v>
      </c>
      <c r="J3131" s="12">
        <v>5.0375577962437097</v>
      </c>
      <c r="K3131" s="12">
        <v>5.7226121134064298</v>
      </c>
      <c r="L3131" s="12">
        <v>6.3314928251260199</v>
      </c>
      <c r="M3131" s="12">
        <v>5.7114105114630398</v>
      </c>
      <c r="N3131" s="12"/>
      <c r="O3131" s="12"/>
    </row>
    <row r="3132" spans="1:15" x14ac:dyDescent="0.3">
      <c r="A3132" s="11" t="str">
        <f t="shared" si="50"/>
        <v>DISTRIBUCION VOLUMEN X CRITERIO (kg ó litros)Con Cafeina&lt;2MIL</v>
      </c>
      <c r="B3132" s="11" t="s">
        <v>50</v>
      </c>
      <c r="C3132" s="11" t="s">
        <v>114</v>
      </c>
      <c r="D3132" s="11" t="s">
        <v>151</v>
      </c>
      <c r="E3132" s="12">
        <v>6.2266654961238102</v>
      </c>
      <c r="F3132" s="12">
        <v>5.8969458054706196</v>
      </c>
      <c r="G3132" s="12">
        <v>5.3567428053522397</v>
      </c>
      <c r="H3132" s="12">
        <v>6.6379204461932</v>
      </c>
      <c r="I3132" s="12">
        <v>6.9562713545308101</v>
      </c>
      <c r="J3132" s="12">
        <v>5.9300664504537401</v>
      </c>
      <c r="K3132" s="12">
        <v>7.2816168528672502</v>
      </c>
      <c r="L3132" s="12">
        <v>5.7942473901942204</v>
      </c>
      <c r="M3132" s="12">
        <v>6.2008704909104901</v>
      </c>
      <c r="N3132" s="12"/>
      <c r="O3132" s="12"/>
    </row>
    <row r="3133" spans="1:15" x14ac:dyDescent="0.3">
      <c r="A3133" s="11" t="str">
        <f t="shared" si="50"/>
        <v>DISTRIBUCION VOLUMEN X CRITERIO (kg ó litros)Con Cafeina2-5MIL</v>
      </c>
      <c r="B3133" s="11" t="s">
        <v>50</v>
      </c>
      <c r="C3133" s="11" t="s">
        <v>114</v>
      </c>
      <c r="D3133" s="11" t="s">
        <v>152</v>
      </c>
      <c r="E3133" s="12">
        <v>4.64232016343166</v>
      </c>
      <c r="F3133" s="12">
        <v>4.2718363515834499</v>
      </c>
      <c r="G3133" s="12">
        <v>4.5485404269163796</v>
      </c>
      <c r="H3133" s="12">
        <v>6.0281773174812798</v>
      </c>
      <c r="I3133" s="12">
        <v>5.8782297279859703</v>
      </c>
      <c r="J3133" s="12">
        <v>4.69210837994172</v>
      </c>
      <c r="K3133" s="12">
        <v>3.9852354348103498</v>
      </c>
      <c r="L3133" s="12">
        <v>3.4293549960676</v>
      </c>
      <c r="M3133" s="12">
        <v>4.0209183070250099</v>
      </c>
      <c r="N3133" s="12"/>
      <c r="O3133" s="12"/>
    </row>
    <row r="3134" spans="1:15" x14ac:dyDescent="0.3">
      <c r="A3134" s="11" t="str">
        <f t="shared" si="50"/>
        <v>DISTRIBUCION VOLUMEN X CRITERIO (kg ó litros)Con Cafeina5-10MIL</v>
      </c>
      <c r="B3134" s="11" t="s">
        <v>50</v>
      </c>
      <c r="C3134" s="11" t="s">
        <v>114</v>
      </c>
      <c r="D3134" s="11" t="s">
        <v>153</v>
      </c>
      <c r="E3134" s="12">
        <v>9.8982313064288991</v>
      </c>
      <c r="F3134" s="12">
        <v>9.2561056290861501</v>
      </c>
      <c r="G3134" s="12">
        <v>8.7911410226466504</v>
      </c>
      <c r="H3134" s="12">
        <v>8.3708220024645907</v>
      </c>
      <c r="I3134" s="12">
        <v>7.3483951371710496</v>
      </c>
      <c r="J3134" s="12">
        <v>9.4322778460920897</v>
      </c>
      <c r="K3134" s="12">
        <v>8.32247438840505</v>
      </c>
      <c r="L3134" s="12">
        <v>8.7706333741846798</v>
      </c>
      <c r="M3134" s="12">
        <v>7.0083952834082197</v>
      </c>
      <c r="N3134" s="12"/>
      <c r="O3134" s="12"/>
    </row>
    <row r="3135" spans="1:15" x14ac:dyDescent="0.3">
      <c r="A3135" s="11" t="str">
        <f t="shared" si="50"/>
        <v>DISTRIBUCION VOLUMEN X CRITERIO (kg ó litros)Con Cafeina10-30MIL</v>
      </c>
      <c r="B3135" s="11" t="s">
        <v>50</v>
      </c>
      <c r="C3135" s="11" t="s">
        <v>114</v>
      </c>
      <c r="D3135" s="11" t="s">
        <v>154</v>
      </c>
      <c r="E3135" s="12">
        <v>14.9857354608822</v>
      </c>
      <c r="F3135" s="12">
        <v>13.7012419022395</v>
      </c>
      <c r="G3135" s="12">
        <v>15.281769442440501</v>
      </c>
      <c r="H3135" s="12">
        <v>15.334185104878999</v>
      </c>
      <c r="I3135" s="12">
        <v>14.747895093555501</v>
      </c>
      <c r="J3135" s="12">
        <v>16.451444804839301</v>
      </c>
      <c r="K3135" s="12">
        <v>14.801393482469001</v>
      </c>
      <c r="L3135" s="12">
        <v>14.006499212423901</v>
      </c>
      <c r="M3135" s="12">
        <v>15.1865722599987</v>
      </c>
      <c r="N3135" s="12"/>
      <c r="O3135" s="12"/>
    </row>
    <row r="3136" spans="1:15" x14ac:dyDescent="0.3">
      <c r="A3136" s="11" t="str">
        <f t="shared" si="50"/>
        <v>DISTRIBUCION VOLUMEN X CRITERIO (kg ó litros)Con Cafeina30-100MIL</v>
      </c>
      <c r="B3136" s="11" t="s">
        <v>50</v>
      </c>
      <c r="C3136" s="11" t="s">
        <v>114</v>
      </c>
      <c r="D3136" s="11" t="s">
        <v>155</v>
      </c>
      <c r="E3136" s="12">
        <v>21.621462310377002</v>
      </c>
      <c r="F3136" s="12">
        <v>21.338192524924001</v>
      </c>
      <c r="G3136" s="12">
        <v>23.302120329479902</v>
      </c>
      <c r="H3136" s="12">
        <v>22.1724166736002</v>
      </c>
      <c r="I3136" s="12">
        <v>24.407755622100002</v>
      </c>
      <c r="J3136" s="12">
        <v>24.1277971375027</v>
      </c>
      <c r="K3136" s="12">
        <v>26.9104291616583</v>
      </c>
      <c r="L3136" s="12">
        <v>28.573004677717101</v>
      </c>
      <c r="M3136" s="12">
        <v>28.274638258505099</v>
      </c>
      <c r="N3136" s="12"/>
      <c r="O3136" s="12"/>
    </row>
    <row r="3137" spans="1:15" x14ac:dyDescent="0.3">
      <c r="A3137" s="11" t="str">
        <f t="shared" si="50"/>
        <v>DISTRIBUCION VOLUMEN X CRITERIO (kg ó litros)Con Cafeina100-200MIL</v>
      </c>
      <c r="B3137" s="11" t="s">
        <v>50</v>
      </c>
      <c r="C3137" s="11" t="s">
        <v>114</v>
      </c>
      <c r="D3137" s="11" t="s">
        <v>156</v>
      </c>
      <c r="E3137" s="12">
        <v>9.1836933423781595</v>
      </c>
      <c r="F3137" s="12">
        <v>9.5345761647770608</v>
      </c>
      <c r="G3137" s="12">
        <v>9.2289251174392</v>
      </c>
      <c r="H3137" s="12">
        <v>9.9243411768947496</v>
      </c>
      <c r="I3137" s="12">
        <v>9.8845199372403698</v>
      </c>
      <c r="J3137" s="12">
        <v>9.8709403888486307</v>
      </c>
      <c r="K3137" s="12">
        <v>9.1098453679425493</v>
      </c>
      <c r="L3137" s="12">
        <v>8.8799557082073992</v>
      </c>
      <c r="M3137" s="12">
        <v>9.7259865263737506</v>
      </c>
      <c r="N3137" s="12"/>
      <c r="O3137" s="12"/>
    </row>
    <row r="3138" spans="1:15" x14ac:dyDescent="0.3">
      <c r="A3138" s="11" t="str">
        <f t="shared" si="50"/>
        <v>DISTRIBUCION VOLUMEN X CRITERIO (kg ó litros)Con Cafeina200-500MIL</v>
      </c>
      <c r="B3138" s="11" t="s">
        <v>50</v>
      </c>
      <c r="C3138" s="11" t="s">
        <v>114</v>
      </c>
      <c r="D3138" s="11" t="s">
        <v>157</v>
      </c>
      <c r="E3138" s="12">
        <v>13.855289994422799</v>
      </c>
      <c r="F3138" s="12">
        <v>15.690792964496699</v>
      </c>
      <c r="G3138" s="12">
        <v>12.6210591433722</v>
      </c>
      <c r="H3138" s="12">
        <v>11.328639626491899</v>
      </c>
      <c r="I3138" s="12">
        <v>11.688104214815199</v>
      </c>
      <c r="J3138" s="12">
        <v>11.0830740032736</v>
      </c>
      <c r="K3138" s="12">
        <v>11.892450404896801</v>
      </c>
      <c r="L3138" s="12">
        <v>11.820839671391299</v>
      </c>
      <c r="M3138" s="12">
        <v>11.845342102712699</v>
      </c>
      <c r="N3138" s="12"/>
      <c r="O3138" s="12"/>
    </row>
    <row r="3139" spans="1:15" x14ac:dyDescent="0.3">
      <c r="A3139" s="11" t="str">
        <f t="shared" si="50"/>
        <v>DISTRIBUCION VOLUMEN X CRITERIO (kg ó litros)Con Cafeina&gt;500MIL</v>
      </c>
      <c r="B3139" s="11" t="s">
        <v>50</v>
      </c>
      <c r="C3139" s="11" t="s">
        <v>114</v>
      </c>
      <c r="D3139" s="11" t="s">
        <v>158</v>
      </c>
      <c r="E3139" s="12">
        <v>19.586609165977901</v>
      </c>
      <c r="F3139" s="12">
        <v>20.310318962882999</v>
      </c>
      <c r="G3139" s="12">
        <v>20.869703051914801</v>
      </c>
      <c r="H3139" s="12">
        <v>20.203492738266199</v>
      </c>
      <c r="I3139" s="12">
        <v>19.0888211103691</v>
      </c>
      <c r="J3139" s="12">
        <v>18.412286519269401</v>
      </c>
      <c r="K3139" s="12">
        <v>17.696557735398201</v>
      </c>
      <c r="L3139" s="12">
        <v>18.725465713552701</v>
      </c>
      <c r="M3139" s="12">
        <v>17.737277543358601</v>
      </c>
      <c r="N3139" s="12"/>
      <c r="O3139" s="12"/>
    </row>
    <row r="3140" spans="1:15" x14ac:dyDescent="0.3">
      <c r="A3140" s="11" t="str">
        <f t="shared" si="50"/>
        <v>DISTRIBUCION VOLUMEN X CRITERIO (kg ó litros)Con CafeinaDE 15 A 19 AÑOS</v>
      </c>
      <c r="B3140" s="11" t="s">
        <v>50</v>
      </c>
      <c r="C3140" s="11" t="s">
        <v>114</v>
      </c>
      <c r="D3140" s="11" t="s">
        <v>159</v>
      </c>
      <c r="E3140" s="12">
        <v>4.9546210789930001</v>
      </c>
      <c r="F3140" s="12">
        <v>4.0511384082635704</v>
      </c>
      <c r="G3140" s="12">
        <v>2.7535536652684498</v>
      </c>
      <c r="H3140" s="12">
        <v>2.2145981314121199</v>
      </c>
      <c r="I3140" s="12">
        <v>2.0687931902782499</v>
      </c>
      <c r="J3140" s="12">
        <v>2.9746113170530499</v>
      </c>
      <c r="K3140" s="12">
        <v>2.4771737192271299</v>
      </c>
      <c r="L3140" s="12">
        <v>2.2678317531702201</v>
      </c>
      <c r="M3140" s="12">
        <v>1.7308520265410201</v>
      </c>
      <c r="N3140" s="12"/>
      <c r="O3140" s="12"/>
    </row>
    <row r="3141" spans="1:15" x14ac:dyDescent="0.3">
      <c r="A3141" s="11" t="str">
        <f t="shared" si="50"/>
        <v>DISTRIBUCION VOLUMEN X CRITERIO (kg ó litros)Con CafeinaDE 20 A 24 AÑOS</v>
      </c>
      <c r="B3141" s="11" t="s">
        <v>50</v>
      </c>
      <c r="C3141" s="11" t="s">
        <v>114</v>
      </c>
      <c r="D3141" s="11" t="s">
        <v>160</v>
      </c>
      <c r="E3141" s="12">
        <v>4.3974251855611</v>
      </c>
      <c r="F3141" s="12">
        <v>4.3184631634053403</v>
      </c>
      <c r="G3141" s="12">
        <v>5.7247660543382999</v>
      </c>
      <c r="H3141" s="12">
        <v>4.6413643253118497</v>
      </c>
      <c r="I3141" s="12">
        <v>4.5577601574371398</v>
      </c>
      <c r="J3141" s="12">
        <v>4.4277880898584501</v>
      </c>
      <c r="K3141" s="12">
        <v>5.1556143888595702</v>
      </c>
      <c r="L3141" s="12">
        <v>3.4826057114067499</v>
      </c>
      <c r="M3141" s="12">
        <v>3.5320619802703699</v>
      </c>
      <c r="N3141" s="12"/>
      <c r="O3141" s="12"/>
    </row>
    <row r="3142" spans="1:15" x14ac:dyDescent="0.3">
      <c r="A3142" s="11" t="str">
        <f t="shared" si="50"/>
        <v>DISTRIBUCION VOLUMEN X CRITERIO (kg ó litros)Con CafeinaDE 25 A 34 AÑOS</v>
      </c>
      <c r="B3142" s="11" t="s">
        <v>50</v>
      </c>
      <c r="C3142" s="11" t="s">
        <v>114</v>
      </c>
      <c r="D3142" s="11" t="s">
        <v>161</v>
      </c>
      <c r="E3142" s="12">
        <v>10.662084560099499</v>
      </c>
      <c r="F3142" s="12">
        <v>13.380297418605901</v>
      </c>
      <c r="G3142" s="12">
        <v>11.4215738835968</v>
      </c>
      <c r="H3142" s="12">
        <v>9.4485335369534909</v>
      </c>
      <c r="I3142" s="12">
        <v>10.9100939387226</v>
      </c>
      <c r="J3142" s="12">
        <v>10.4567521656874</v>
      </c>
      <c r="K3142" s="12">
        <v>10.122439906251399</v>
      </c>
      <c r="L3142" s="12">
        <v>9.3925800690253105</v>
      </c>
      <c r="M3142" s="12">
        <v>9.7622183153075603</v>
      </c>
      <c r="N3142" s="12"/>
      <c r="O3142" s="12"/>
    </row>
    <row r="3143" spans="1:15" x14ac:dyDescent="0.3">
      <c r="A3143" s="11" t="str">
        <f t="shared" si="50"/>
        <v>DISTRIBUCION VOLUMEN X CRITERIO (kg ó litros)Con CafeinaDE 35 A 49 AÑOS</v>
      </c>
      <c r="B3143" s="11" t="s">
        <v>50</v>
      </c>
      <c r="C3143" s="11" t="s">
        <v>114</v>
      </c>
      <c r="D3143" s="11" t="s">
        <v>162</v>
      </c>
      <c r="E3143" s="12">
        <v>33.210838206287796</v>
      </c>
      <c r="F3143" s="12">
        <v>31.252673644849899</v>
      </c>
      <c r="G3143" s="12">
        <v>31.735707654442201</v>
      </c>
      <c r="H3143" s="12">
        <v>30.934345420612701</v>
      </c>
      <c r="I3143" s="12">
        <v>31.100594490488898</v>
      </c>
      <c r="J3143" s="12">
        <v>35.094371124249399</v>
      </c>
      <c r="K3143" s="12">
        <v>32.782027828183899</v>
      </c>
      <c r="L3143" s="12">
        <v>34.253942588243397</v>
      </c>
      <c r="M3143" s="12">
        <v>31.9125535798123</v>
      </c>
      <c r="N3143" s="12"/>
      <c r="O3143" s="12"/>
    </row>
    <row r="3144" spans="1:15" x14ac:dyDescent="0.3">
      <c r="A3144" s="11" t="str">
        <f t="shared" si="50"/>
        <v>DISTRIBUCION VOLUMEN X CRITERIO (kg ó litros)Con CafeinaDE 50 A 59 AÑOS</v>
      </c>
      <c r="B3144" s="11" t="s">
        <v>50</v>
      </c>
      <c r="C3144" s="11" t="s">
        <v>114</v>
      </c>
      <c r="D3144" s="11" t="s">
        <v>163</v>
      </c>
      <c r="E3144" s="12">
        <v>26.976378457651801</v>
      </c>
      <c r="F3144" s="12">
        <v>23.916698163552699</v>
      </c>
      <c r="G3144" s="12">
        <v>27.753644523636101</v>
      </c>
      <c r="H3144" s="12">
        <v>28.9298375015867</v>
      </c>
      <c r="I3144" s="12">
        <v>26.946989158855001</v>
      </c>
      <c r="J3144" s="12">
        <v>25.3949863463999</v>
      </c>
      <c r="K3144" s="12">
        <v>25.0669570463679</v>
      </c>
      <c r="L3144" s="12">
        <v>25.253997212306299</v>
      </c>
      <c r="M3144" s="12">
        <v>24.369067269252898</v>
      </c>
      <c r="N3144" s="12"/>
      <c r="O3144" s="12"/>
    </row>
    <row r="3145" spans="1:15" x14ac:dyDescent="0.3">
      <c r="A3145" s="11" t="str">
        <f t="shared" si="50"/>
        <v>DISTRIBUCION VOLUMEN X CRITERIO (kg ó litros)Con CafeinaDE 60 A 75 AÑOS</v>
      </c>
      <c r="B3145" s="11" t="s">
        <v>50</v>
      </c>
      <c r="C3145" s="11" t="s">
        <v>114</v>
      </c>
      <c r="D3145" s="11" t="s">
        <v>164</v>
      </c>
      <c r="E3145" s="12">
        <v>19.7986573071341</v>
      </c>
      <c r="F3145" s="12">
        <v>23.080733201702401</v>
      </c>
      <c r="G3145" s="12">
        <v>20.610760062962601</v>
      </c>
      <c r="H3145" s="12">
        <v>23.8313214471907</v>
      </c>
      <c r="I3145" s="12">
        <v>24.415759856972901</v>
      </c>
      <c r="J3145" s="12">
        <v>21.6514852199907</v>
      </c>
      <c r="K3145" s="12">
        <v>24.395787663786599</v>
      </c>
      <c r="L3145" s="12">
        <v>25.349046502088001</v>
      </c>
      <c r="M3145" s="12">
        <v>28.6932459273619</v>
      </c>
      <c r="N3145" s="12"/>
      <c r="O3145" s="12"/>
    </row>
    <row r="3146" spans="1:15" x14ac:dyDescent="0.3">
      <c r="A3146" s="11" t="str">
        <f t="shared" si="50"/>
        <v>DISTRIBUCION VOLUMEN X CRITERIO (kg ó litros)Con CafeinaNIVEL ALTO</v>
      </c>
      <c r="B3146" s="11" t="s">
        <v>50</v>
      </c>
      <c r="C3146" s="11" t="s">
        <v>114</v>
      </c>
      <c r="D3146" s="11" t="s">
        <v>165</v>
      </c>
      <c r="E3146" s="12">
        <v>21.1310405022205</v>
      </c>
      <c r="F3146" s="12">
        <v>20.204020788960499</v>
      </c>
      <c r="G3146" s="12">
        <v>19.718005814920001</v>
      </c>
      <c r="H3146" s="12">
        <v>21.584756383580501</v>
      </c>
      <c r="I3146" s="12">
        <v>20.860783896187201</v>
      </c>
      <c r="J3146" s="12">
        <v>20.429252810584099</v>
      </c>
      <c r="K3146" s="12">
        <v>20.470173676128901</v>
      </c>
      <c r="L3146" s="12">
        <v>20.6229215662926</v>
      </c>
      <c r="M3146" s="12">
        <v>20.7160720400184</v>
      </c>
      <c r="N3146" s="12"/>
      <c r="O3146" s="12"/>
    </row>
    <row r="3147" spans="1:15" x14ac:dyDescent="0.3">
      <c r="A3147" s="11" t="str">
        <f t="shared" si="50"/>
        <v>DISTRIBUCION VOLUMEN X CRITERIO (kg ó litros)Con CafeinaNIVEL MEDIO ALTO</v>
      </c>
      <c r="B3147" s="11" t="s">
        <v>50</v>
      </c>
      <c r="C3147" s="11" t="s">
        <v>114</v>
      </c>
      <c r="D3147" s="11" t="s">
        <v>166</v>
      </c>
      <c r="E3147" s="12">
        <v>15.8299540151791</v>
      </c>
      <c r="F3147" s="12">
        <v>16.1187413193786</v>
      </c>
      <c r="G3147" s="12">
        <v>17.895750838397099</v>
      </c>
      <c r="H3147" s="12">
        <v>16.532797851490201</v>
      </c>
      <c r="I3147" s="12">
        <v>14.868292509945499</v>
      </c>
      <c r="J3147" s="12">
        <v>16.6219365872706</v>
      </c>
      <c r="K3147" s="12">
        <v>15.6817074598041</v>
      </c>
      <c r="L3147" s="12">
        <v>13.7598067519117</v>
      </c>
      <c r="M3147" s="12">
        <v>13.7306917290613</v>
      </c>
      <c r="N3147" s="12"/>
      <c r="O3147" s="12"/>
    </row>
    <row r="3148" spans="1:15" x14ac:dyDescent="0.3">
      <c r="A3148" s="11" t="str">
        <f t="shared" si="50"/>
        <v>DISTRIBUCION VOLUMEN X CRITERIO (kg ó litros)Con CafeinaNIVEL MEDIO</v>
      </c>
      <c r="B3148" s="11" t="s">
        <v>50</v>
      </c>
      <c r="C3148" s="11" t="s">
        <v>114</v>
      </c>
      <c r="D3148" s="11" t="s">
        <v>167</v>
      </c>
      <c r="E3148" s="12">
        <v>26.716028556301001</v>
      </c>
      <c r="F3148" s="12">
        <v>28.302084465410399</v>
      </c>
      <c r="G3148" s="12">
        <v>25.844411075108301</v>
      </c>
      <c r="H3148" s="12">
        <v>26.331017179670798</v>
      </c>
      <c r="I3148" s="12">
        <v>26.4570186400057</v>
      </c>
      <c r="J3148" s="12">
        <v>25.0653620074815</v>
      </c>
      <c r="K3148" s="12">
        <v>28.4887176578418</v>
      </c>
      <c r="L3148" s="12">
        <v>24.813216408465301</v>
      </c>
      <c r="M3148" s="12">
        <v>27.864246861013701</v>
      </c>
      <c r="N3148" s="12"/>
      <c r="O3148" s="12"/>
    </row>
    <row r="3149" spans="1:15" x14ac:dyDescent="0.3">
      <c r="A3149" s="11" t="str">
        <f t="shared" si="50"/>
        <v>DISTRIBUCION VOLUMEN X CRITERIO (kg ó litros)Con CafeinaNIVEL MEDIO BAJO</v>
      </c>
      <c r="B3149" s="11" t="s">
        <v>50</v>
      </c>
      <c r="C3149" s="11" t="s">
        <v>114</v>
      </c>
      <c r="D3149" s="11" t="s">
        <v>168</v>
      </c>
      <c r="E3149" s="12">
        <v>15.6029180350709</v>
      </c>
      <c r="F3149" s="12">
        <v>13.710022392364699</v>
      </c>
      <c r="G3149" s="12">
        <v>14.5995136041688</v>
      </c>
      <c r="H3149" s="12">
        <v>14.426190705217699</v>
      </c>
      <c r="I3149" s="12">
        <v>14.2699687852488</v>
      </c>
      <c r="J3149" s="12">
        <v>13.583925081617201</v>
      </c>
      <c r="K3149" s="12">
        <v>13.0779909515449</v>
      </c>
      <c r="L3149" s="12">
        <v>15.080977078657201</v>
      </c>
      <c r="M3149" s="12">
        <v>13.4238106126668</v>
      </c>
      <c r="N3149" s="12"/>
      <c r="O3149" s="12"/>
    </row>
    <row r="3150" spans="1:15" x14ac:dyDescent="0.3">
      <c r="A3150" s="11" t="str">
        <f t="shared" si="50"/>
        <v>DISTRIBUCION VOLUMEN X CRITERIO (kg ó litros)Con CafeinaNIVEL BAJO</v>
      </c>
      <c r="B3150" s="11" t="s">
        <v>50</v>
      </c>
      <c r="C3150" s="11" t="s">
        <v>114</v>
      </c>
      <c r="D3150" s="11" t="s">
        <v>169</v>
      </c>
      <c r="E3150" s="12">
        <v>20.720063249304999</v>
      </c>
      <c r="F3150" s="12">
        <v>21.665147176184899</v>
      </c>
      <c r="G3150" s="12">
        <v>21.942319014983099</v>
      </c>
      <c r="H3150" s="12">
        <v>21.1252324117036</v>
      </c>
      <c r="I3150" s="12">
        <v>23.5439304187449</v>
      </c>
      <c r="J3150" s="12">
        <v>24.299517355904001</v>
      </c>
      <c r="K3150" s="12">
        <v>22.281415648507</v>
      </c>
      <c r="L3150" s="12">
        <v>25.723073886634499</v>
      </c>
      <c r="M3150" s="12">
        <v>24.265175211359001</v>
      </c>
      <c r="N3150" s="12"/>
      <c r="O3150" s="12"/>
    </row>
    <row r="3151" spans="1:15" x14ac:dyDescent="0.3">
      <c r="A3151" s="11" t="str">
        <f t="shared" si="50"/>
        <v>DISTRIBUCION VOLUMEN X CRITERIO (kg ó litros)Con CafeinaHOMBRE</v>
      </c>
      <c r="B3151" s="11" t="s">
        <v>50</v>
      </c>
      <c r="C3151" s="11" t="s">
        <v>114</v>
      </c>
      <c r="D3151" s="11" t="s">
        <v>170</v>
      </c>
      <c r="E3151" s="12">
        <v>48.885091649924099</v>
      </c>
      <c r="F3151" s="12">
        <v>49.975923761083401</v>
      </c>
      <c r="G3151" s="12">
        <v>51.733512562221499</v>
      </c>
      <c r="H3151" s="12">
        <v>52.883412833643803</v>
      </c>
      <c r="I3151" s="12">
        <v>52.049159462736199</v>
      </c>
      <c r="J3151" s="12">
        <v>52.271864160385398</v>
      </c>
      <c r="K3151" s="12">
        <v>56.196473983998999</v>
      </c>
      <c r="L3151" s="12">
        <v>52.110371504001598</v>
      </c>
      <c r="M3151" s="12">
        <v>53.394202651501999</v>
      </c>
      <c r="N3151" s="12"/>
      <c r="O3151" s="12"/>
    </row>
    <row r="3152" spans="1:15" x14ac:dyDescent="0.3">
      <c r="A3152" s="11" t="str">
        <f t="shared" si="50"/>
        <v>DISTRIBUCION VOLUMEN X CRITERIO (kg ó litros)Con CafeinaMUJER</v>
      </c>
      <c r="B3152" s="11" t="s">
        <v>50</v>
      </c>
      <c r="C3152" s="11" t="s">
        <v>114</v>
      </c>
      <c r="D3152" s="11" t="s">
        <v>171</v>
      </c>
      <c r="E3152" s="12">
        <v>51.114914016927102</v>
      </c>
      <c r="F3152" s="12">
        <v>50.024092078838699</v>
      </c>
      <c r="G3152" s="12">
        <v>48.2664840424723</v>
      </c>
      <c r="H3152" s="12">
        <v>47.116590231332502</v>
      </c>
      <c r="I3152" s="12">
        <v>47.9508349681916</v>
      </c>
      <c r="J3152" s="12">
        <v>47.728136502834097</v>
      </c>
      <c r="K3152" s="12">
        <v>43.803528099573903</v>
      </c>
      <c r="L3152" s="12">
        <v>47.889627188060402</v>
      </c>
      <c r="M3152" s="12">
        <v>46.6057938469569</v>
      </c>
      <c r="N3152" s="12"/>
      <c r="O3152" s="12"/>
    </row>
    <row r="3153" spans="1:15" x14ac:dyDescent="0.3">
      <c r="A3153" s="11" t="str">
        <f t="shared" si="50"/>
        <v>DISTRIBUCION VOLUMEN X CRITERIO (kg ó litros)Sin CafeinaT.ESPAÑA</v>
      </c>
      <c r="B3153" s="11" t="s">
        <v>50</v>
      </c>
      <c r="C3153" s="11" t="s">
        <v>115</v>
      </c>
      <c r="D3153" s="11" t="s">
        <v>142</v>
      </c>
      <c r="E3153" s="12">
        <v>100</v>
      </c>
      <c r="F3153" s="12">
        <v>100</v>
      </c>
      <c r="G3153" s="12">
        <v>100</v>
      </c>
      <c r="H3153" s="12">
        <v>100</v>
      </c>
      <c r="I3153" s="12">
        <v>100</v>
      </c>
      <c r="J3153" s="12">
        <v>100</v>
      </c>
      <c r="K3153" s="12">
        <v>100</v>
      </c>
      <c r="L3153" s="12">
        <v>100</v>
      </c>
      <c r="M3153" s="12">
        <v>100</v>
      </c>
      <c r="N3153" s="12"/>
      <c r="O3153" s="12"/>
    </row>
    <row r="3154" spans="1:15" x14ac:dyDescent="0.3">
      <c r="A3154" s="11" t="str">
        <f t="shared" si="50"/>
        <v>DISTRIBUCION VOLUMEN X CRITERIO (kg ó litros)Sin CafeinaBCN AM</v>
      </c>
      <c r="B3154" s="11" t="s">
        <v>50</v>
      </c>
      <c r="C3154" s="11" t="s">
        <v>115</v>
      </c>
      <c r="D3154" s="11" t="s">
        <v>143</v>
      </c>
      <c r="E3154" s="12">
        <v>12.8483771456886</v>
      </c>
      <c r="F3154" s="12">
        <v>5.6130416710474202</v>
      </c>
      <c r="G3154" s="12">
        <v>4.1662275318566202</v>
      </c>
      <c r="H3154" s="12">
        <v>7.46034904996396</v>
      </c>
      <c r="I3154" s="12">
        <v>7.2973970498291401</v>
      </c>
      <c r="J3154" s="12">
        <v>6.6026549482475199</v>
      </c>
      <c r="K3154" s="12">
        <v>5.1098545125684103</v>
      </c>
      <c r="L3154" s="12">
        <v>7.1053912994126298</v>
      </c>
      <c r="M3154" s="12">
        <v>6.9239610668621898</v>
      </c>
      <c r="N3154" s="12"/>
      <c r="O3154" s="12"/>
    </row>
    <row r="3155" spans="1:15" x14ac:dyDescent="0.3">
      <c r="A3155" s="11" t="str">
        <f t="shared" si="50"/>
        <v>DISTRIBUCION VOLUMEN X CRITERIO (kg ó litros)Sin CafeinaREST.CAT ARAGON</v>
      </c>
      <c r="B3155" s="11" t="s">
        <v>50</v>
      </c>
      <c r="C3155" s="11" t="s">
        <v>115</v>
      </c>
      <c r="D3155" s="11" t="s">
        <v>144</v>
      </c>
      <c r="E3155" s="12">
        <v>5.6457288307194604</v>
      </c>
      <c r="F3155" s="12">
        <v>7.6123569195877296</v>
      </c>
      <c r="G3155" s="12">
        <v>8.0679586493972</v>
      </c>
      <c r="H3155" s="12">
        <v>8.8656869461655692</v>
      </c>
      <c r="I3155" s="12">
        <v>8.8091807000882199</v>
      </c>
      <c r="J3155" s="12">
        <v>12.3677260213209</v>
      </c>
      <c r="K3155" s="12">
        <v>9.2605822616958609</v>
      </c>
      <c r="L3155" s="12">
        <v>12.898263168229199</v>
      </c>
      <c r="M3155" s="12">
        <v>12.2963389095476</v>
      </c>
      <c r="N3155" s="12"/>
      <c r="O3155" s="12"/>
    </row>
    <row r="3156" spans="1:15" x14ac:dyDescent="0.3">
      <c r="A3156" s="11" t="str">
        <f t="shared" si="50"/>
        <v>DISTRIBUCION VOLUMEN X CRITERIO (kg ó litros)Sin CafeinaLEVANTE</v>
      </c>
      <c r="B3156" s="11" t="s">
        <v>50</v>
      </c>
      <c r="C3156" s="11" t="s">
        <v>115</v>
      </c>
      <c r="D3156" s="11" t="s">
        <v>145</v>
      </c>
      <c r="E3156" s="12">
        <v>16.381563758581802</v>
      </c>
      <c r="F3156" s="12">
        <v>16.951703015519598</v>
      </c>
      <c r="G3156" s="12">
        <v>18.349358961604601</v>
      </c>
      <c r="H3156" s="12">
        <v>15.0738574927438</v>
      </c>
      <c r="I3156" s="12">
        <v>14.9918092518351</v>
      </c>
      <c r="J3156" s="12">
        <v>12.730863977626401</v>
      </c>
      <c r="K3156" s="12">
        <v>23.977059432000701</v>
      </c>
      <c r="L3156" s="12">
        <v>13.754220336273301</v>
      </c>
      <c r="M3156" s="12">
        <v>14.5142946777086</v>
      </c>
      <c r="N3156" s="12"/>
      <c r="O3156" s="12"/>
    </row>
    <row r="3157" spans="1:15" x14ac:dyDescent="0.3">
      <c r="A3157" s="11" t="str">
        <f t="shared" si="50"/>
        <v>DISTRIBUCION VOLUMEN X CRITERIO (kg ó litros)Sin CafeinaANDALUCIA</v>
      </c>
      <c r="B3157" s="11" t="s">
        <v>50</v>
      </c>
      <c r="C3157" s="11" t="s">
        <v>115</v>
      </c>
      <c r="D3157" s="11" t="s">
        <v>146</v>
      </c>
      <c r="E3157" s="12">
        <v>21.066245438362198</v>
      </c>
      <c r="F3157" s="12">
        <v>25.066975221049301</v>
      </c>
      <c r="G3157" s="12">
        <v>21.1918897726759</v>
      </c>
      <c r="H3157" s="12">
        <v>23.9814080515415</v>
      </c>
      <c r="I3157" s="12">
        <v>29.5044159256204</v>
      </c>
      <c r="J3157" s="12">
        <v>22.379070192602001</v>
      </c>
      <c r="K3157" s="12">
        <v>23.688563788628102</v>
      </c>
      <c r="L3157" s="12">
        <v>22.6891493601779</v>
      </c>
      <c r="M3157" s="12">
        <v>21.326275157029102</v>
      </c>
      <c r="N3157" s="12"/>
      <c r="O3157" s="12"/>
    </row>
    <row r="3158" spans="1:15" x14ac:dyDescent="0.3">
      <c r="A3158" s="11" t="str">
        <f t="shared" si="50"/>
        <v>DISTRIBUCION VOLUMEN X CRITERIO (kg ó litros)Sin CafeinaMDD AM</v>
      </c>
      <c r="B3158" s="11" t="s">
        <v>50</v>
      </c>
      <c r="C3158" s="11" t="s">
        <v>115</v>
      </c>
      <c r="D3158" s="11" t="s">
        <v>147</v>
      </c>
      <c r="E3158" s="12">
        <v>21.759593930777701</v>
      </c>
      <c r="F3158" s="12">
        <v>19.825152818684799</v>
      </c>
      <c r="G3158" s="12">
        <v>21.107453082101301</v>
      </c>
      <c r="H3158" s="12">
        <v>17.154650071764902</v>
      </c>
      <c r="I3158" s="12">
        <v>14.403496364059</v>
      </c>
      <c r="J3158" s="12">
        <v>17.226964316940101</v>
      </c>
      <c r="K3158" s="12">
        <v>12.778439731358599</v>
      </c>
      <c r="L3158" s="12">
        <v>15.0599653083798</v>
      </c>
      <c r="M3158" s="12">
        <v>15.0154943946608</v>
      </c>
      <c r="N3158" s="12"/>
      <c r="O3158" s="12"/>
    </row>
    <row r="3159" spans="1:15" x14ac:dyDescent="0.3">
      <c r="A3159" s="11" t="str">
        <f t="shared" si="50"/>
        <v>DISTRIBUCION VOLUMEN X CRITERIO (kg ó litros)Sin CafeinaRTO CENTRO</v>
      </c>
      <c r="B3159" s="11" t="s">
        <v>50</v>
      </c>
      <c r="C3159" s="11" t="s">
        <v>115</v>
      </c>
      <c r="D3159" s="11" t="s">
        <v>148</v>
      </c>
      <c r="E3159" s="12">
        <v>9.5386693369591402</v>
      </c>
      <c r="F3159" s="12">
        <v>13.1625814317443</v>
      </c>
      <c r="G3159" s="12">
        <v>14.724693229682099</v>
      </c>
      <c r="H3159" s="12">
        <v>15.308197989481201</v>
      </c>
      <c r="I3159" s="12">
        <v>11.588074423563199</v>
      </c>
      <c r="J3159" s="12">
        <v>14.2408256273257</v>
      </c>
      <c r="K3159" s="12">
        <v>10.628423894741699</v>
      </c>
      <c r="L3159" s="12">
        <v>15.6762366266687</v>
      </c>
      <c r="M3159" s="12">
        <v>15.506422850225199</v>
      </c>
      <c r="N3159" s="12"/>
      <c r="O3159" s="12"/>
    </row>
    <row r="3160" spans="1:15" x14ac:dyDescent="0.3">
      <c r="A3160" s="11" t="str">
        <f t="shared" si="50"/>
        <v>DISTRIBUCION VOLUMEN X CRITERIO (kg ó litros)Sin CafeinaNORTE-CENTRO</v>
      </c>
      <c r="B3160" s="11" t="s">
        <v>50</v>
      </c>
      <c r="C3160" s="11" t="s">
        <v>115</v>
      </c>
      <c r="D3160" s="11" t="s">
        <v>149</v>
      </c>
      <c r="E3160" s="12">
        <v>7.2453462164587199</v>
      </c>
      <c r="F3160" s="12">
        <v>7.0774778845289097</v>
      </c>
      <c r="G3160" s="12">
        <v>6.1990594214422803</v>
      </c>
      <c r="H3160" s="12">
        <v>5.8227753614125799</v>
      </c>
      <c r="I3160" s="12">
        <v>8.1397445285379693</v>
      </c>
      <c r="J3160" s="12">
        <v>7.9553130770019198</v>
      </c>
      <c r="K3160" s="12">
        <v>6.8175004259988699</v>
      </c>
      <c r="L3160" s="12">
        <v>7.0337932228698596</v>
      </c>
      <c r="M3160" s="12">
        <v>8.7021254279926907</v>
      </c>
      <c r="N3160" s="12"/>
      <c r="O3160" s="12"/>
    </row>
    <row r="3161" spans="1:15" x14ac:dyDescent="0.3">
      <c r="A3161" s="11" t="str">
        <f t="shared" si="50"/>
        <v>DISTRIBUCION VOLUMEN X CRITERIO (kg ó litros)Sin CafeinaNOROESTE</v>
      </c>
      <c r="B3161" s="11" t="s">
        <v>50</v>
      </c>
      <c r="C3161" s="11" t="s">
        <v>115</v>
      </c>
      <c r="D3161" s="11" t="s">
        <v>150</v>
      </c>
      <c r="E3161" s="12">
        <v>5.51447582167817</v>
      </c>
      <c r="F3161" s="12">
        <v>4.6907000914036896</v>
      </c>
      <c r="G3161" s="12">
        <v>6.19336034338746</v>
      </c>
      <c r="H3161" s="12">
        <v>6.3330765780349498</v>
      </c>
      <c r="I3161" s="12">
        <v>5.2658733566121203</v>
      </c>
      <c r="J3161" s="12">
        <v>6.4965814424161801</v>
      </c>
      <c r="K3161" s="12">
        <v>7.7395632801786904</v>
      </c>
      <c r="L3161" s="12">
        <v>5.7829798872644202</v>
      </c>
      <c r="M3161" s="12">
        <v>5.7150874267563099</v>
      </c>
      <c r="N3161" s="12"/>
      <c r="O3161" s="12"/>
    </row>
    <row r="3162" spans="1:15" x14ac:dyDescent="0.3">
      <c r="A3162" s="11" t="str">
        <f t="shared" si="50"/>
        <v>DISTRIBUCION VOLUMEN X CRITERIO (kg ó litros)Sin Cafeina&lt;2MIL</v>
      </c>
      <c r="B3162" s="11" t="s">
        <v>50</v>
      </c>
      <c r="C3162" s="11" t="s">
        <v>115</v>
      </c>
      <c r="D3162" s="11" t="s">
        <v>151</v>
      </c>
      <c r="E3162" s="12">
        <v>2.3697551795348901</v>
      </c>
      <c r="F3162" s="12">
        <v>5.6074769016319097</v>
      </c>
      <c r="G3162" s="12">
        <v>7.8547338465151402</v>
      </c>
      <c r="H3162" s="12">
        <v>6.1563559691852303</v>
      </c>
      <c r="I3162" s="12">
        <v>3.8532482771965402</v>
      </c>
      <c r="J3162" s="12">
        <v>2.4372063170562699</v>
      </c>
      <c r="K3162" s="12">
        <v>2.6437218022024802</v>
      </c>
      <c r="L3162" s="12">
        <v>2.8346391404817899</v>
      </c>
      <c r="M3162" s="12">
        <v>2.0654294208391502</v>
      </c>
      <c r="N3162" s="12"/>
      <c r="O3162" s="12"/>
    </row>
    <row r="3163" spans="1:15" x14ac:dyDescent="0.3">
      <c r="A3163" s="11" t="str">
        <f t="shared" si="50"/>
        <v>DISTRIBUCION VOLUMEN X CRITERIO (kg ó litros)Sin Cafeina2-5MIL</v>
      </c>
      <c r="B3163" s="11" t="s">
        <v>50</v>
      </c>
      <c r="C3163" s="11" t="s">
        <v>115</v>
      </c>
      <c r="D3163" s="11" t="s">
        <v>152</v>
      </c>
      <c r="E3163" s="12">
        <v>8.1992760456678297</v>
      </c>
      <c r="F3163" s="12">
        <v>8.1801086902680797</v>
      </c>
      <c r="G3163" s="12">
        <v>7.2039904016924696</v>
      </c>
      <c r="H3163" s="12">
        <v>8.1052113870892892</v>
      </c>
      <c r="I3163" s="12">
        <v>5.3169086991909698</v>
      </c>
      <c r="J3163" s="12">
        <v>5.2594497847122401</v>
      </c>
      <c r="K3163" s="12">
        <v>6.1452971831393599</v>
      </c>
      <c r="L3163" s="12">
        <v>3.60686196211056</v>
      </c>
      <c r="M3163" s="12">
        <v>6.0799595233103503</v>
      </c>
      <c r="N3163" s="12"/>
      <c r="O3163" s="12"/>
    </row>
    <row r="3164" spans="1:15" x14ac:dyDescent="0.3">
      <c r="A3164" s="11" t="str">
        <f t="shared" si="50"/>
        <v>DISTRIBUCION VOLUMEN X CRITERIO (kg ó litros)Sin Cafeina5-10MIL</v>
      </c>
      <c r="B3164" s="11" t="s">
        <v>50</v>
      </c>
      <c r="C3164" s="11" t="s">
        <v>115</v>
      </c>
      <c r="D3164" s="11" t="s">
        <v>153</v>
      </c>
      <c r="E3164" s="12">
        <v>6.37943931928094</v>
      </c>
      <c r="F3164" s="12">
        <v>2.6299321599037002</v>
      </c>
      <c r="G3164" s="12">
        <v>3.42323914875591</v>
      </c>
      <c r="H3164" s="12">
        <v>3.29053485296888</v>
      </c>
      <c r="I3164" s="12">
        <v>7.4359917239100604</v>
      </c>
      <c r="J3164" s="12">
        <v>3.8629586728780199</v>
      </c>
      <c r="K3164" s="12">
        <v>4.2000189870227898</v>
      </c>
      <c r="L3164" s="12">
        <v>6.3351770402941296</v>
      </c>
      <c r="M3164" s="12">
        <v>5.2413699911864899</v>
      </c>
      <c r="N3164" s="12"/>
      <c r="O3164" s="12"/>
    </row>
    <row r="3165" spans="1:15" x14ac:dyDescent="0.3">
      <c r="A3165" s="11" t="str">
        <f t="shared" si="50"/>
        <v>DISTRIBUCION VOLUMEN X CRITERIO (kg ó litros)Sin Cafeina10-30MIL</v>
      </c>
      <c r="B3165" s="11" t="s">
        <v>50</v>
      </c>
      <c r="C3165" s="11" t="s">
        <v>115</v>
      </c>
      <c r="D3165" s="11" t="s">
        <v>154</v>
      </c>
      <c r="E3165" s="12">
        <v>15.6226061260849</v>
      </c>
      <c r="F3165" s="12">
        <v>17.323000851521702</v>
      </c>
      <c r="G3165" s="12">
        <v>13.242225236207201</v>
      </c>
      <c r="H3165" s="12">
        <v>22.4818869612863</v>
      </c>
      <c r="I3165" s="12">
        <v>18.446960238885001</v>
      </c>
      <c r="J3165" s="12">
        <v>21.0048507065057</v>
      </c>
      <c r="K3165" s="12">
        <v>20.272187101275499</v>
      </c>
      <c r="L3165" s="12">
        <v>23.664448208583501</v>
      </c>
      <c r="M3165" s="12">
        <v>24.0134613809233</v>
      </c>
      <c r="N3165" s="12"/>
      <c r="O3165" s="12"/>
    </row>
    <row r="3166" spans="1:15" x14ac:dyDescent="0.3">
      <c r="A3166" s="11" t="str">
        <f t="shared" si="50"/>
        <v>DISTRIBUCION VOLUMEN X CRITERIO (kg ó litros)Sin Cafeina30-100MIL</v>
      </c>
      <c r="B3166" s="11" t="s">
        <v>50</v>
      </c>
      <c r="C3166" s="11" t="s">
        <v>115</v>
      </c>
      <c r="D3166" s="11" t="s">
        <v>155</v>
      </c>
      <c r="E3166" s="12">
        <v>21.636059950156</v>
      </c>
      <c r="F3166" s="12">
        <v>22.399229505530201</v>
      </c>
      <c r="G3166" s="12">
        <v>22.8808948969296</v>
      </c>
      <c r="H3166" s="12">
        <v>17.593556274641799</v>
      </c>
      <c r="I3166" s="12">
        <v>23.5279943476421</v>
      </c>
      <c r="J3166" s="12">
        <v>22.295621652878602</v>
      </c>
      <c r="K3166" s="12">
        <v>32.581425120961299</v>
      </c>
      <c r="L3166" s="12">
        <v>24.3361087652629</v>
      </c>
      <c r="M3166" s="12">
        <v>23.090260696304</v>
      </c>
      <c r="N3166" s="12"/>
      <c r="O3166" s="12"/>
    </row>
    <row r="3167" spans="1:15" x14ac:dyDescent="0.3">
      <c r="A3167" s="11" t="str">
        <f t="shared" si="50"/>
        <v>DISTRIBUCION VOLUMEN X CRITERIO (kg ó litros)Sin Cafeina100-200MIL</v>
      </c>
      <c r="B3167" s="11" t="s">
        <v>50</v>
      </c>
      <c r="C3167" s="11" t="s">
        <v>115</v>
      </c>
      <c r="D3167" s="11" t="s">
        <v>156</v>
      </c>
      <c r="E3167" s="12">
        <v>7.6297403677854003</v>
      </c>
      <c r="F3167" s="12">
        <v>4.7564388357668399</v>
      </c>
      <c r="G3167" s="12">
        <v>6.8310703119324403</v>
      </c>
      <c r="H3167" s="12">
        <v>7.7106486987013998</v>
      </c>
      <c r="I3167" s="12">
        <v>9.4922396961198796</v>
      </c>
      <c r="J3167" s="12">
        <v>13.3954418121368</v>
      </c>
      <c r="K3167" s="12">
        <v>8.3093601873229197</v>
      </c>
      <c r="L3167" s="12">
        <v>5.3874123907270297</v>
      </c>
      <c r="M3167" s="12">
        <v>8.7689539307990092</v>
      </c>
      <c r="N3167" s="12"/>
      <c r="O3167" s="12"/>
    </row>
    <row r="3168" spans="1:15" x14ac:dyDescent="0.3">
      <c r="A3168" s="11" t="str">
        <f t="shared" si="50"/>
        <v>DISTRIBUCION VOLUMEN X CRITERIO (kg ó litros)Sin Cafeina200-500MIL</v>
      </c>
      <c r="B3168" s="11" t="s">
        <v>50</v>
      </c>
      <c r="C3168" s="11" t="s">
        <v>115</v>
      </c>
      <c r="D3168" s="11" t="s">
        <v>157</v>
      </c>
      <c r="E3168" s="12">
        <v>15.9610555259516</v>
      </c>
      <c r="F3168" s="12">
        <v>9.5223846224944992</v>
      </c>
      <c r="G3168" s="12">
        <v>13.8679665228186</v>
      </c>
      <c r="H3168" s="12">
        <v>12.3228857557094</v>
      </c>
      <c r="I3168" s="12">
        <v>12.9169566621479</v>
      </c>
      <c r="J3168" s="12">
        <v>10.308231330706001</v>
      </c>
      <c r="K3168" s="12">
        <v>10.1884457624063</v>
      </c>
      <c r="L3168" s="12">
        <v>12.410846325027199</v>
      </c>
      <c r="M3168" s="12">
        <v>11.517367622090701</v>
      </c>
      <c r="N3168" s="12"/>
      <c r="O3168" s="12"/>
    </row>
    <row r="3169" spans="1:15" x14ac:dyDescent="0.3">
      <c r="A3169" s="11" t="str">
        <f t="shared" si="50"/>
        <v>DISTRIBUCION VOLUMEN X CRITERIO (kg ó litros)Sin Cafeina&gt;500MIL</v>
      </c>
      <c r="B3169" s="11" t="s">
        <v>50</v>
      </c>
      <c r="C3169" s="11" t="s">
        <v>115</v>
      </c>
      <c r="D3169" s="11" t="s">
        <v>158</v>
      </c>
      <c r="E3169" s="12">
        <v>22.202072220701499</v>
      </c>
      <c r="F3169" s="12">
        <v>29.581419941836199</v>
      </c>
      <c r="G3169" s="12">
        <v>24.695880634184</v>
      </c>
      <c r="H3169" s="12">
        <v>22.338922316441899</v>
      </c>
      <c r="I3169" s="12">
        <v>19.0096952603581</v>
      </c>
      <c r="J3169" s="12">
        <v>21.436240092384999</v>
      </c>
      <c r="K3169" s="12">
        <v>15.659533791369</v>
      </c>
      <c r="L3169" s="12">
        <v>21.42450344273</v>
      </c>
      <c r="M3169" s="12">
        <v>19.223195452079601</v>
      </c>
      <c r="N3169" s="12"/>
      <c r="O3169" s="12"/>
    </row>
    <row r="3170" spans="1:15" x14ac:dyDescent="0.3">
      <c r="A3170" s="11" t="str">
        <f t="shared" si="50"/>
        <v>DISTRIBUCION VOLUMEN X CRITERIO (kg ó litros)Sin CafeinaDE 15 A 19 AÑOS</v>
      </c>
      <c r="B3170" s="11" t="s">
        <v>50</v>
      </c>
      <c r="C3170" s="11" t="s">
        <v>115</v>
      </c>
      <c r="D3170" s="11" t="s">
        <v>159</v>
      </c>
      <c r="E3170" s="12">
        <v>1.9542172266637501</v>
      </c>
      <c r="F3170" s="12">
        <v>4.0981950367700897</v>
      </c>
      <c r="G3170" s="12">
        <v>1.5539912955711701</v>
      </c>
      <c r="H3170" s="12">
        <v>2.54358072141568</v>
      </c>
      <c r="I3170" s="12">
        <v>0.70001374901503599</v>
      </c>
      <c r="J3170" s="12">
        <v>2.3092817952265201</v>
      </c>
      <c r="K3170" s="12">
        <v>2.6694778052207302</v>
      </c>
      <c r="L3170" s="12">
        <v>4.7636581970833003</v>
      </c>
      <c r="M3170" s="12">
        <v>2.6662967660636099</v>
      </c>
      <c r="N3170" s="12"/>
      <c r="O3170" s="12"/>
    </row>
    <row r="3171" spans="1:15" x14ac:dyDescent="0.3">
      <c r="A3171" s="11" t="str">
        <f t="shared" si="50"/>
        <v>DISTRIBUCION VOLUMEN X CRITERIO (kg ó litros)Sin CafeinaDE 20 A 24 AÑOS</v>
      </c>
      <c r="B3171" s="11" t="s">
        <v>50</v>
      </c>
      <c r="C3171" s="11" t="s">
        <v>115</v>
      </c>
      <c r="D3171" s="11" t="s">
        <v>160</v>
      </c>
      <c r="E3171" s="12">
        <v>9.01390686056485</v>
      </c>
      <c r="F3171" s="12">
        <v>2.26614163657444</v>
      </c>
      <c r="G3171" s="12">
        <v>2.29478075089335</v>
      </c>
      <c r="H3171" s="12">
        <v>3.67975049889978</v>
      </c>
      <c r="I3171" s="12">
        <v>3.49047244032537</v>
      </c>
      <c r="J3171" s="12">
        <v>0.63771639528580804</v>
      </c>
      <c r="K3171" s="12">
        <v>1.1335258801992401</v>
      </c>
      <c r="L3171" s="12">
        <v>2.9538968444026201</v>
      </c>
      <c r="M3171" s="12">
        <v>1.70807788603705</v>
      </c>
      <c r="N3171" s="12"/>
      <c r="O3171" s="12"/>
    </row>
    <row r="3172" spans="1:15" x14ac:dyDescent="0.3">
      <c r="A3172" s="11" t="str">
        <f t="shared" si="50"/>
        <v>DISTRIBUCION VOLUMEN X CRITERIO (kg ó litros)Sin CafeinaDE 25 A 34 AÑOS</v>
      </c>
      <c r="B3172" s="11" t="s">
        <v>50</v>
      </c>
      <c r="C3172" s="11" t="s">
        <v>115</v>
      </c>
      <c r="D3172" s="11" t="s">
        <v>161</v>
      </c>
      <c r="E3172" s="12">
        <v>6.0123816850541401</v>
      </c>
      <c r="F3172" s="12">
        <v>9.4013342220831895</v>
      </c>
      <c r="G3172" s="12">
        <v>8.0438820970602105</v>
      </c>
      <c r="H3172" s="12">
        <v>6.6195224567032502</v>
      </c>
      <c r="I3172" s="12">
        <v>4.15417119583568</v>
      </c>
      <c r="J3172" s="12">
        <v>6.9906718745592302</v>
      </c>
      <c r="K3172" s="12">
        <v>5.07207017005548</v>
      </c>
      <c r="L3172" s="12">
        <v>7.1131538690797003</v>
      </c>
      <c r="M3172" s="12">
        <v>5.5727199941497796</v>
      </c>
      <c r="N3172" s="12"/>
      <c r="O3172" s="12"/>
    </row>
    <row r="3173" spans="1:15" x14ac:dyDescent="0.3">
      <c r="A3173" s="11" t="str">
        <f t="shared" si="50"/>
        <v>DISTRIBUCION VOLUMEN X CRITERIO (kg ó litros)Sin CafeinaDE 35 A 49 AÑOS</v>
      </c>
      <c r="B3173" s="11" t="s">
        <v>50</v>
      </c>
      <c r="C3173" s="11" t="s">
        <v>115</v>
      </c>
      <c r="D3173" s="11" t="s">
        <v>162</v>
      </c>
      <c r="E3173" s="12">
        <v>25.940181669923099</v>
      </c>
      <c r="F3173" s="12">
        <v>24.368295917655001</v>
      </c>
      <c r="G3173" s="12">
        <v>34.565122913669001</v>
      </c>
      <c r="H3173" s="12">
        <v>31.950744932290501</v>
      </c>
      <c r="I3173" s="12">
        <v>28.330213914936198</v>
      </c>
      <c r="J3173" s="12">
        <v>24.5562724908654</v>
      </c>
      <c r="K3173" s="12">
        <v>23.319063439619399</v>
      </c>
      <c r="L3173" s="12">
        <v>24.000357526757899</v>
      </c>
      <c r="M3173" s="12">
        <v>29.134546822903399</v>
      </c>
      <c r="N3173" s="12"/>
      <c r="O3173" s="12"/>
    </row>
    <row r="3174" spans="1:15" x14ac:dyDescent="0.3">
      <c r="A3174" s="11" t="str">
        <f t="shared" si="50"/>
        <v>DISTRIBUCION VOLUMEN X CRITERIO (kg ó litros)Sin CafeinaDE 50 A 59 AÑOS</v>
      </c>
      <c r="B3174" s="11" t="s">
        <v>50</v>
      </c>
      <c r="C3174" s="11" t="s">
        <v>115</v>
      </c>
      <c r="D3174" s="11" t="s">
        <v>163</v>
      </c>
      <c r="E3174" s="12">
        <v>25.0335711176714</v>
      </c>
      <c r="F3174" s="12">
        <v>27.945650368984499</v>
      </c>
      <c r="G3174" s="12">
        <v>21.441105173279102</v>
      </c>
      <c r="H3174" s="12">
        <v>20.260480481928798</v>
      </c>
      <c r="I3174" s="12">
        <v>30.3880097094363</v>
      </c>
      <c r="J3174" s="12">
        <v>21.036739235036102</v>
      </c>
      <c r="K3174" s="12">
        <v>21.8001921713382</v>
      </c>
      <c r="L3174" s="12">
        <v>21.500320684304199</v>
      </c>
      <c r="M3174" s="12">
        <v>25.169664059936</v>
      </c>
      <c r="N3174" s="12"/>
      <c r="O3174" s="12"/>
    </row>
    <row r="3175" spans="1:15" x14ac:dyDescent="0.3">
      <c r="A3175" s="11" t="str">
        <f t="shared" si="50"/>
        <v>DISTRIBUCION VOLUMEN X CRITERIO (kg ó litros)Sin CafeinaDE 60 A 75 AÑOS</v>
      </c>
      <c r="B3175" s="11" t="s">
        <v>50</v>
      </c>
      <c r="C3175" s="11" t="s">
        <v>115</v>
      </c>
      <c r="D3175" s="11" t="s">
        <v>164</v>
      </c>
      <c r="E3175" s="12">
        <v>32.045745130255</v>
      </c>
      <c r="F3175" s="12">
        <v>31.920376834878901</v>
      </c>
      <c r="G3175" s="12">
        <v>32.1011199135623</v>
      </c>
      <c r="H3175" s="12">
        <v>34.945919185875198</v>
      </c>
      <c r="I3175" s="12">
        <v>32.9371174303431</v>
      </c>
      <c r="J3175" s="12">
        <v>44.4693241808246</v>
      </c>
      <c r="K3175" s="12">
        <v>46.005661290736199</v>
      </c>
      <c r="L3175" s="12">
        <v>39.6686132644775</v>
      </c>
      <c r="M3175" s="12">
        <v>35.748694182438797</v>
      </c>
      <c r="N3175" s="12"/>
      <c r="O3175" s="12"/>
    </row>
    <row r="3176" spans="1:15" x14ac:dyDescent="0.3">
      <c r="A3176" s="11" t="str">
        <f t="shared" si="50"/>
        <v>DISTRIBUCION VOLUMEN X CRITERIO (kg ó litros)Sin CafeinaNIVEL ALTO</v>
      </c>
      <c r="B3176" s="11" t="s">
        <v>50</v>
      </c>
      <c r="C3176" s="11" t="s">
        <v>115</v>
      </c>
      <c r="D3176" s="11" t="s">
        <v>165</v>
      </c>
      <c r="E3176" s="12">
        <v>22.296386113071499</v>
      </c>
      <c r="F3176" s="12">
        <v>25.1581442214001</v>
      </c>
      <c r="G3176" s="12">
        <v>20.514968764778299</v>
      </c>
      <c r="H3176" s="12">
        <v>21.336721399257499</v>
      </c>
      <c r="I3176" s="12">
        <v>22.894807118630499</v>
      </c>
      <c r="J3176" s="12">
        <v>18.254195514975201</v>
      </c>
      <c r="K3176" s="12">
        <v>19.9574159424836</v>
      </c>
      <c r="L3176" s="12">
        <v>17.7137769582746</v>
      </c>
      <c r="M3176" s="12">
        <v>21.833308695903899</v>
      </c>
      <c r="N3176" s="12"/>
      <c r="O3176" s="12"/>
    </row>
    <row r="3177" spans="1:15" x14ac:dyDescent="0.3">
      <c r="A3177" s="11" t="str">
        <f t="shared" si="50"/>
        <v>DISTRIBUCION VOLUMEN X CRITERIO (kg ó litros)Sin CafeinaNIVEL MEDIO ALTO</v>
      </c>
      <c r="B3177" s="11" t="s">
        <v>50</v>
      </c>
      <c r="C3177" s="11" t="s">
        <v>115</v>
      </c>
      <c r="D3177" s="11" t="s">
        <v>166</v>
      </c>
      <c r="E3177" s="12">
        <v>10.1348213814557</v>
      </c>
      <c r="F3177" s="12">
        <v>8.6401159079108805</v>
      </c>
      <c r="G3177" s="12">
        <v>10.9089785127992</v>
      </c>
      <c r="H3177" s="12">
        <v>16.261961139177199</v>
      </c>
      <c r="I3177" s="12">
        <v>16.1000788071442</v>
      </c>
      <c r="J3177" s="12">
        <v>17.751481710238298</v>
      </c>
      <c r="K3177" s="12">
        <v>11.195812652571201</v>
      </c>
      <c r="L3177" s="12">
        <v>16.0195577503926</v>
      </c>
      <c r="M3177" s="12">
        <v>16.4162769245352</v>
      </c>
      <c r="N3177" s="12"/>
      <c r="O3177" s="12"/>
    </row>
    <row r="3178" spans="1:15" x14ac:dyDescent="0.3">
      <c r="A3178" s="11" t="str">
        <f t="shared" si="50"/>
        <v>DISTRIBUCION VOLUMEN X CRITERIO (kg ó litros)Sin CafeinaNIVEL MEDIO</v>
      </c>
      <c r="B3178" s="11" t="s">
        <v>50</v>
      </c>
      <c r="C3178" s="11" t="s">
        <v>115</v>
      </c>
      <c r="D3178" s="11" t="s">
        <v>167</v>
      </c>
      <c r="E3178" s="12">
        <v>35.106763087635997</v>
      </c>
      <c r="F3178" s="12">
        <v>35.499779686164501</v>
      </c>
      <c r="G3178" s="12">
        <v>34.861204834653599</v>
      </c>
      <c r="H3178" s="12">
        <v>29.058329796020502</v>
      </c>
      <c r="I3178" s="12">
        <v>30.8212848205321</v>
      </c>
      <c r="J3178" s="12">
        <v>30.768905844431099</v>
      </c>
      <c r="K3178" s="12">
        <v>36.337565446778399</v>
      </c>
      <c r="L3178" s="12">
        <v>35.433300708530702</v>
      </c>
      <c r="M3178" s="12">
        <v>26.962706739787802</v>
      </c>
      <c r="N3178" s="12"/>
      <c r="O3178" s="12"/>
    </row>
    <row r="3179" spans="1:15" x14ac:dyDescent="0.3">
      <c r="A3179" s="11" t="str">
        <f t="shared" si="50"/>
        <v>DISTRIBUCION VOLUMEN X CRITERIO (kg ó litros)Sin CafeinaNIVEL MEDIO BAJO</v>
      </c>
      <c r="B3179" s="11" t="s">
        <v>50</v>
      </c>
      <c r="C3179" s="11" t="s">
        <v>115</v>
      </c>
      <c r="D3179" s="11" t="s">
        <v>168</v>
      </c>
      <c r="E3179" s="12">
        <v>12.1881891891625</v>
      </c>
      <c r="F3179" s="12">
        <v>15.2455145977138</v>
      </c>
      <c r="G3179" s="12">
        <v>16.187218800832198</v>
      </c>
      <c r="H3179" s="12">
        <v>11.012786259164001</v>
      </c>
      <c r="I3179" s="12">
        <v>14.6364450551416</v>
      </c>
      <c r="J3179" s="12">
        <v>10.2095699138676</v>
      </c>
      <c r="K3179" s="12">
        <v>11.487862733659799</v>
      </c>
      <c r="L3179" s="12">
        <v>12.4631217363694</v>
      </c>
      <c r="M3179" s="12">
        <v>14.1675969679972</v>
      </c>
      <c r="N3179" s="12"/>
      <c r="O3179" s="12"/>
    </row>
    <row r="3180" spans="1:15" x14ac:dyDescent="0.3">
      <c r="A3180" s="11" t="str">
        <f t="shared" si="50"/>
        <v>DISTRIBUCION VOLUMEN X CRITERIO (kg ó litros)Sin CafeinaNIVEL BAJO</v>
      </c>
      <c r="B3180" s="11" t="s">
        <v>50</v>
      </c>
      <c r="C3180" s="11" t="s">
        <v>115</v>
      </c>
      <c r="D3180" s="11" t="s">
        <v>169</v>
      </c>
      <c r="E3180" s="12">
        <v>20.273840139449</v>
      </c>
      <c r="F3180" s="12">
        <v>15.4564339570338</v>
      </c>
      <c r="G3180" s="12">
        <v>17.527625457318301</v>
      </c>
      <c r="H3180" s="12">
        <v>22.330201644414799</v>
      </c>
      <c r="I3180" s="12">
        <v>15.5473825959661</v>
      </c>
      <c r="J3180" s="12">
        <v>23.0158493702443</v>
      </c>
      <c r="K3180" s="12">
        <v>21.0213309407882</v>
      </c>
      <c r="L3180" s="12">
        <v>18.3702456053195</v>
      </c>
      <c r="M3180" s="12">
        <v>20.620107576217301</v>
      </c>
      <c r="N3180" s="12"/>
      <c r="O3180" s="12"/>
    </row>
    <row r="3181" spans="1:15" x14ac:dyDescent="0.3">
      <c r="A3181" s="11" t="str">
        <f t="shared" si="50"/>
        <v>DISTRIBUCION VOLUMEN X CRITERIO (kg ó litros)Sin CafeinaHOMBRE</v>
      </c>
      <c r="B3181" s="11" t="s">
        <v>50</v>
      </c>
      <c r="C3181" s="11" t="s">
        <v>115</v>
      </c>
      <c r="D3181" s="11" t="s">
        <v>170</v>
      </c>
      <c r="E3181" s="12">
        <v>54.410866499242701</v>
      </c>
      <c r="F3181" s="12">
        <v>55.6810174773643</v>
      </c>
      <c r="G3181" s="12">
        <v>49.959468084397301</v>
      </c>
      <c r="H3181" s="12">
        <v>47.408107608243398</v>
      </c>
      <c r="I3181" s="12">
        <v>46.8550962105313</v>
      </c>
      <c r="J3181" s="12">
        <v>54.8796019252527</v>
      </c>
      <c r="K3181" s="12">
        <v>42.039037722740602</v>
      </c>
      <c r="L3181" s="12">
        <v>53.351085222916097</v>
      </c>
      <c r="M3181" s="12">
        <v>52.578958948933</v>
      </c>
      <c r="N3181" s="12"/>
      <c r="O3181" s="12"/>
    </row>
    <row r="3182" spans="1:15" x14ac:dyDescent="0.3">
      <c r="A3182" s="11" t="str">
        <f t="shared" si="50"/>
        <v>DISTRIBUCION VOLUMEN X CRITERIO (kg ó litros)Sin CafeinaMUJER</v>
      </c>
      <c r="B3182" s="11" t="s">
        <v>50</v>
      </c>
      <c r="C3182" s="11" t="s">
        <v>115</v>
      </c>
      <c r="D3182" s="11" t="s">
        <v>171</v>
      </c>
      <c r="E3182" s="12">
        <v>45.589136512446402</v>
      </c>
      <c r="F3182" s="12">
        <v>44.318975855972198</v>
      </c>
      <c r="G3182" s="12">
        <v>50.040531330426198</v>
      </c>
      <c r="H3182" s="12">
        <v>52.591892147001403</v>
      </c>
      <c r="I3182" s="12">
        <v>53.1449000723673</v>
      </c>
      <c r="J3182" s="12">
        <v>45.120408574219503</v>
      </c>
      <c r="K3182" s="12">
        <v>57.960951285695103</v>
      </c>
      <c r="L3182" s="12">
        <v>46.648912073981499</v>
      </c>
      <c r="M3182" s="12">
        <v>47.421043366675399</v>
      </c>
      <c r="N3182" s="12"/>
      <c r="O3182" s="12"/>
    </row>
    <row r="3183" spans="1:15" x14ac:dyDescent="0.3">
      <c r="A3183" s="11" t="str">
        <f t="shared" si="50"/>
        <v>DISTRIBUCION VOLUMEN X CRITERIO (kg ó litros)Frutas con gasT.ESPAÑA</v>
      </c>
      <c r="B3183" s="11" t="s">
        <v>50</v>
      </c>
      <c r="C3183" s="11" t="s">
        <v>116</v>
      </c>
      <c r="D3183" s="11" t="s">
        <v>142</v>
      </c>
      <c r="E3183" s="12">
        <v>100</v>
      </c>
      <c r="F3183" s="12">
        <v>100</v>
      </c>
      <c r="G3183" s="12">
        <v>100</v>
      </c>
      <c r="H3183" s="12">
        <v>100</v>
      </c>
      <c r="I3183" s="12">
        <v>100</v>
      </c>
      <c r="J3183" s="12">
        <v>100</v>
      </c>
      <c r="K3183" s="12">
        <v>100</v>
      </c>
      <c r="L3183" s="12">
        <v>100</v>
      </c>
      <c r="M3183" s="12">
        <v>100</v>
      </c>
      <c r="N3183" s="12"/>
      <c r="O3183" s="12"/>
    </row>
    <row r="3184" spans="1:15" x14ac:dyDescent="0.3">
      <c r="A3184" s="11" t="str">
        <f t="shared" si="50"/>
        <v>DISTRIBUCION VOLUMEN X CRITERIO (kg ó litros)Frutas con gasBCN AM</v>
      </c>
      <c r="B3184" s="11" t="s">
        <v>50</v>
      </c>
      <c r="C3184" s="11" t="s">
        <v>116</v>
      </c>
      <c r="D3184" s="11" t="s">
        <v>143</v>
      </c>
      <c r="E3184" s="12">
        <v>8.5280439623718305</v>
      </c>
      <c r="F3184" s="12">
        <v>5.9994872403558501</v>
      </c>
      <c r="G3184" s="12">
        <v>7.1556752771081502</v>
      </c>
      <c r="H3184" s="12">
        <v>4.5991319932301904</v>
      </c>
      <c r="I3184" s="12">
        <v>6.1602580732819998</v>
      </c>
      <c r="J3184" s="12">
        <v>7.6719151547153901</v>
      </c>
      <c r="K3184" s="12">
        <v>6.3331641913851797</v>
      </c>
      <c r="L3184" s="12">
        <v>4.7904786182085504</v>
      </c>
      <c r="M3184" s="12">
        <v>15.661250282526501</v>
      </c>
      <c r="N3184" s="12"/>
      <c r="O3184" s="12"/>
    </row>
    <row r="3185" spans="1:15" x14ac:dyDescent="0.3">
      <c r="A3185" s="11" t="str">
        <f t="shared" si="50"/>
        <v>DISTRIBUCION VOLUMEN X CRITERIO (kg ó litros)Frutas con gasREST.CAT ARAGON</v>
      </c>
      <c r="B3185" s="11" t="s">
        <v>50</v>
      </c>
      <c r="C3185" s="11" t="s">
        <v>116</v>
      </c>
      <c r="D3185" s="11" t="s">
        <v>144</v>
      </c>
      <c r="E3185" s="12">
        <v>11.813938738546801</v>
      </c>
      <c r="F3185" s="12">
        <v>7.2919943701858596</v>
      </c>
      <c r="G3185" s="12">
        <v>13.0125633729534</v>
      </c>
      <c r="H3185" s="12">
        <v>13.8978274342529</v>
      </c>
      <c r="I3185" s="12">
        <v>13.425037414853101</v>
      </c>
      <c r="J3185" s="12">
        <v>11.3672910679803</v>
      </c>
      <c r="K3185" s="12">
        <v>12.0582461624847</v>
      </c>
      <c r="L3185" s="12">
        <v>11.3624319395766</v>
      </c>
      <c r="M3185" s="12">
        <v>19.9684250928849</v>
      </c>
      <c r="N3185" s="12"/>
      <c r="O3185" s="12"/>
    </row>
    <row r="3186" spans="1:15" x14ac:dyDescent="0.3">
      <c r="A3186" s="11" t="str">
        <f t="shared" si="50"/>
        <v>DISTRIBUCION VOLUMEN X CRITERIO (kg ó litros)Frutas con gasLEVANTE</v>
      </c>
      <c r="B3186" s="11" t="s">
        <v>50</v>
      </c>
      <c r="C3186" s="11" t="s">
        <v>116</v>
      </c>
      <c r="D3186" s="11" t="s">
        <v>145</v>
      </c>
      <c r="E3186" s="12">
        <v>18.555820992084499</v>
      </c>
      <c r="F3186" s="12">
        <v>30.114341955206399</v>
      </c>
      <c r="G3186" s="12">
        <v>15.9611127410622</v>
      </c>
      <c r="H3186" s="12">
        <v>15.8386773561518</v>
      </c>
      <c r="I3186" s="12">
        <v>16.696276598510298</v>
      </c>
      <c r="J3186" s="12">
        <v>13.416471959841701</v>
      </c>
      <c r="K3186" s="12">
        <v>11.647537872673899</v>
      </c>
      <c r="L3186" s="12">
        <v>14.190032723639399</v>
      </c>
      <c r="M3186" s="12">
        <v>8.6716928100167294</v>
      </c>
      <c r="N3186" s="12"/>
      <c r="O3186" s="12"/>
    </row>
    <row r="3187" spans="1:15" x14ac:dyDescent="0.3">
      <c r="A3187" s="11" t="str">
        <f t="shared" si="50"/>
        <v>DISTRIBUCION VOLUMEN X CRITERIO (kg ó litros)Frutas con gasANDALUCIA</v>
      </c>
      <c r="B3187" s="11" t="s">
        <v>50</v>
      </c>
      <c r="C3187" s="11" t="s">
        <v>116</v>
      </c>
      <c r="D3187" s="11" t="s">
        <v>146</v>
      </c>
      <c r="E3187" s="12">
        <v>22.956288302890599</v>
      </c>
      <c r="F3187" s="12">
        <v>17.848383004152002</v>
      </c>
      <c r="G3187" s="12">
        <v>23.933332788750899</v>
      </c>
      <c r="H3187" s="12">
        <v>24.4739178718795</v>
      </c>
      <c r="I3187" s="12">
        <v>23.819022854027398</v>
      </c>
      <c r="J3187" s="12">
        <v>23.680211496175101</v>
      </c>
      <c r="K3187" s="12">
        <v>25.7289440517123</v>
      </c>
      <c r="L3187" s="12">
        <v>22.7305805737853</v>
      </c>
      <c r="M3187" s="12">
        <v>20.5287351831861</v>
      </c>
      <c r="N3187" s="12"/>
      <c r="O3187" s="12"/>
    </row>
    <row r="3188" spans="1:15" x14ac:dyDescent="0.3">
      <c r="A3188" s="11" t="str">
        <f t="shared" si="50"/>
        <v>DISTRIBUCION VOLUMEN X CRITERIO (kg ó litros)Frutas con gasMDD AM</v>
      </c>
      <c r="B3188" s="11" t="s">
        <v>50</v>
      </c>
      <c r="C3188" s="11" t="s">
        <v>116</v>
      </c>
      <c r="D3188" s="11" t="s">
        <v>147</v>
      </c>
      <c r="E3188" s="12">
        <v>14.1315454862376</v>
      </c>
      <c r="F3188" s="12">
        <v>10.2143843002107</v>
      </c>
      <c r="G3188" s="12">
        <v>11.4395847183995</v>
      </c>
      <c r="H3188" s="12">
        <v>13.1652626383094</v>
      </c>
      <c r="I3188" s="12">
        <v>15.5157007002126</v>
      </c>
      <c r="J3188" s="12">
        <v>14.942373656686099</v>
      </c>
      <c r="K3188" s="12">
        <v>15.2786282919879</v>
      </c>
      <c r="L3188" s="12">
        <v>16.244927610820799</v>
      </c>
      <c r="M3188" s="12">
        <v>9.3270987921734001</v>
      </c>
      <c r="N3188" s="12"/>
      <c r="O3188" s="12"/>
    </row>
    <row r="3189" spans="1:15" x14ac:dyDescent="0.3">
      <c r="A3189" s="11" t="str">
        <f t="shared" si="50"/>
        <v>DISTRIBUCION VOLUMEN X CRITERIO (kg ó litros)Frutas con gasRTO CENTRO</v>
      </c>
      <c r="B3189" s="11" t="s">
        <v>50</v>
      </c>
      <c r="C3189" s="11" t="s">
        <v>116</v>
      </c>
      <c r="D3189" s="11" t="s">
        <v>148</v>
      </c>
      <c r="E3189" s="12">
        <v>10.499060127558399</v>
      </c>
      <c r="F3189" s="12">
        <v>16.2277818966909</v>
      </c>
      <c r="G3189" s="12">
        <v>15.202404470991199</v>
      </c>
      <c r="H3189" s="12">
        <v>14.579528114593201</v>
      </c>
      <c r="I3189" s="12">
        <v>11.4940167013566</v>
      </c>
      <c r="J3189" s="12">
        <v>18.892760135166501</v>
      </c>
      <c r="K3189" s="12">
        <v>19.715148468345401</v>
      </c>
      <c r="L3189" s="12">
        <v>15.873342438431299</v>
      </c>
      <c r="M3189" s="12">
        <v>14.950422423835599</v>
      </c>
      <c r="N3189" s="12"/>
      <c r="O3189" s="12"/>
    </row>
    <row r="3190" spans="1:15" x14ac:dyDescent="0.3">
      <c r="A3190" s="11" t="str">
        <f t="shared" si="50"/>
        <v>DISTRIBUCION VOLUMEN X CRITERIO (kg ó litros)Frutas con gasNORTE-CENTRO</v>
      </c>
      <c r="B3190" s="11" t="s">
        <v>50</v>
      </c>
      <c r="C3190" s="11" t="s">
        <v>116</v>
      </c>
      <c r="D3190" s="11" t="s">
        <v>149</v>
      </c>
      <c r="E3190" s="12">
        <v>7.5361523154372199</v>
      </c>
      <c r="F3190" s="12">
        <v>6.0701512503533497</v>
      </c>
      <c r="G3190" s="12">
        <v>6.0582558365156798</v>
      </c>
      <c r="H3190" s="12">
        <v>5.89654254352007</v>
      </c>
      <c r="I3190" s="12">
        <v>6.5032963840294702</v>
      </c>
      <c r="J3190" s="12">
        <v>5.1689215139067599</v>
      </c>
      <c r="K3190" s="12">
        <v>4.0134942948094903</v>
      </c>
      <c r="L3190" s="12">
        <v>7.6694542366521103</v>
      </c>
      <c r="M3190" s="12">
        <v>4.9496893300393898</v>
      </c>
      <c r="N3190" s="12"/>
      <c r="O3190" s="12"/>
    </row>
    <row r="3191" spans="1:15" x14ac:dyDescent="0.3">
      <c r="A3191" s="11" t="str">
        <f t="shared" si="50"/>
        <v>DISTRIBUCION VOLUMEN X CRITERIO (kg ó litros)Frutas con gasNOROESTE</v>
      </c>
      <c r="B3191" s="11" t="s">
        <v>50</v>
      </c>
      <c r="C3191" s="11" t="s">
        <v>116</v>
      </c>
      <c r="D3191" s="11" t="s">
        <v>150</v>
      </c>
      <c r="E3191" s="12">
        <v>5.9791524617342997</v>
      </c>
      <c r="F3191" s="12">
        <v>6.2334650966256797</v>
      </c>
      <c r="G3191" s="12">
        <v>7.2370685038709901</v>
      </c>
      <c r="H3191" s="12">
        <v>7.54910599972564</v>
      </c>
      <c r="I3191" s="12">
        <v>6.3863812673456302</v>
      </c>
      <c r="J3191" s="12">
        <v>4.8600414528262101</v>
      </c>
      <c r="K3191" s="12">
        <v>5.2248331246079003</v>
      </c>
      <c r="L3191" s="12">
        <v>7.1387379196403202</v>
      </c>
      <c r="M3191" s="12">
        <v>5.9426784841639604</v>
      </c>
      <c r="N3191" s="12"/>
      <c r="O3191" s="12"/>
    </row>
    <row r="3192" spans="1:15" x14ac:dyDescent="0.3">
      <c r="A3192" s="11" t="str">
        <f t="shared" si="50"/>
        <v>DISTRIBUCION VOLUMEN X CRITERIO (kg ó litros)Frutas con gas&lt;2MIL</v>
      </c>
      <c r="B3192" s="11" t="s">
        <v>50</v>
      </c>
      <c r="C3192" s="11" t="s">
        <v>116</v>
      </c>
      <c r="D3192" s="11" t="s">
        <v>151</v>
      </c>
      <c r="E3192" s="12">
        <v>6.3916478905814902</v>
      </c>
      <c r="F3192" s="12">
        <v>3.33944671682048</v>
      </c>
      <c r="G3192" s="12">
        <v>3.7545311988121202</v>
      </c>
      <c r="H3192" s="12">
        <v>4.3816267940034503</v>
      </c>
      <c r="I3192" s="12">
        <v>3.87098490836174</v>
      </c>
      <c r="J3192" s="12">
        <v>4.1322182525674798</v>
      </c>
      <c r="K3192" s="12">
        <v>6.5992490374653698</v>
      </c>
      <c r="L3192" s="12">
        <v>5.1584074027176401</v>
      </c>
      <c r="M3192" s="12">
        <v>3.5598636134389099</v>
      </c>
      <c r="N3192" s="12"/>
      <c r="O3192" s="12"/>
    </row>
    <row r="3193" spans="1:15" x14ac:dyDescent="0.3">
      <c r="A3193" s="11" t="str">
        <f t="shared" ref="A3193:A3256" si="51">B3193&amp;C3193&amp;D3193</f>
        <v>DISTRIBUCION VOLUMEN X CRITERIO (kg ó litros)Frutas con gas2-5MIL</v>
      </c>
      <c r="B3193" s="11" t="s">
        <v>50</v>
      </c>
      <c r="C3193" s="11" t="s">
        <v>116</v>
      </c>
      <c r="D3193" s="11" t="s">
        <v>152</v>
      </c>
      <c r="E3193" s="12">
        <v>4.4320373580383601</v>
      </c>
      <c r="F3193" s="12">
        <v>4.2024287345196498</v>
      </c>
      <c r="G3193" s="12">
        <v>5.8452566633176302</v>
      </c>
      <c r="H3193" s="12">
        <v>5.6158301485181603</v>
      </c>
      <c r="I3193" s="12">
        <v>3.8367827514360702</v>
      </c>
      <c r="J3193" s="12">
        <v>4.40734689326215</v>
      </c>
      <c r="K3193" s="12">
        <v>3.8445302166526698</v>
      </c>
      <c r="L3193" s="12">
        <v>3.7692007939894299</v>
      </c>
      <c r="M3193" s="12">
        <v>3.0846028977373199</v>
      </c>
      <c r="N3193" s="12"/>
      <c r="O3193" s="12"/>
    </row>
    <row r="3194" spans="1:15" x14ac:dyDescent="0.3">
      <c r="A3194" s="11" t="str">
        <f t="shared" si="51"/>
        <v>DISTRIBUCION VOLUMEN X CRITERIO (kg ó litros)Frutas con gas5-10MIL</v>
      </c>
      <c r="B3194" s="11" t="s">
        <v>50</v>
      </c>
      <c r="C3194" s="11" t="s">
        <v>116</v>
      </c>
      <c r="D3194" s="11" t="s">
        <v>153</v>
      </c>
      <c r="E3194" s="12">
        <v>8.4447298394139505</v>
      </c>
      <c r="F3194" s="12">
        <v>2.89621886960632</v>
      </c>
      <c r="G3194" s="12">
        <v>6.0808115486901002</v>
      </c>
      <c r="H3194" s="12">
        <v>7.30188063784622</v>
      </c>
      <c r="I3194" s="12">
        <v>8.0081475084925007</v>
      </c>
      <c r="J3194" s="12">
        <v>5.1062206157074597</v>
      </c>
      <c r="K3194" s="12">
        <v>6.0231552489976998</v>
      </c>
      <c r="L3194" s="12">
        <v>8.0596089674037703</v>
      </c>
      <c r="M3194" s="12">
        <v>3.8204360726358</v>
      </c>
      <c r="N3194" s="12"/>
      <c r="O3194" s="12"/>
    </row>
    <row r="3195" spans="1:15" x14ac:dyDescent="0.3">
      <c r="A3195" s="11" t="str">
        <f t="shared" si="51"/>
        <v>DISTRIBUCION VOLUMEN X CRITERIO (kg ó litros)Frutas con gas10-30MIL</v>
      </c>
      <c r="B3195" s="11" t="s">
        <v>50</v>
      </c>
      <c r="C3195" s="11" t="s">
        <v>116</v>
      </c>
      <c r="D3195" s="11" t="s">
        <v>154</v>
      </c>
      <c r="E3195" s="12">
        <v>16.696913664120199</v>
      </c>
      <c r="F3195" s="12">
        <v>21.9719048601543</v>
      </c>
      <c r="G3195" s="12">
        <v>22.907523620934601</v>
      </c>
      <c r="H3195" s="12">
        <v>24.8912961854431</v>
      </c>
      <c r="I3195" s="12">
        <v>21.910629262866301</v>
      </c>
      <c r="J3195" s="12">
        <v>27.380578416186001</v>
      </c>
      <c r="K3195" s="12">
        <v>26.749507206042999</v>
      </c>
      <c r="L3195" s="12">
        <v>24.485577826086001</v>
      </c>
      <c r="M3195" s="12">
        <v>21.017348484480301</v>
      </c>
      <c r="N3195" s="12"/>
      <c r="O3195" s="12"/>
    </row>
    <row r="3196" spans="1:15" x14ac:dyDescent="0.3">
      <c r="A3196" s="11" t="str">
        <f t="shared" si="51"/>
        <v>DISTRIBUCION VOLUMEN X CRITERIO (kg ó litros)Frutas con gas30-100MIL</v>
      </c>
      <c r="B3196" s="11" t="s">
        <v>50</v>
      </c>
      <c r="C3196" s="11" t="s">
        <v>116</v>
      </c>
      <c r="D3196" s="11" t="s">
        <v>155</v>
      </c>
      <c r="E3196" s="12">
        <v>22.900388397620599</v>
      </c>
      <c r="F3196" s="12">
        <v>17.631431544206698</v>
      </c>
      <c r="G3196" s="12">
        <v>22.864107634553399</v>
      </c>
      <c r="H3196" s="12">
        <v>21.7669258194469</v>
      </c>
      <c r="I3196" s="12">
        <v>22.259163062556699</v>
      </c>
      <c r="J3196" s="12">
        <v>20.912958272710899</v>
      </c>
      <c r="K3196" s="12">
        <v>22.2608742068279</v>
      </c>
      <c r="L3196" s="12">
        <v>18.843790832934499</v>
      </c>
      <c r="M3196" s="12">
        <v>27.3558735934301</v>
      </c>
      <c r="N3196" s="12"/>
      <c r="O3196" s="12"/>
    </row>
    <row r="3197" spans="1:15" x14ac:dyDescent="0.3">
      <c r="A3197" s="11" t="str">
        <f t="shared" si="51"/>
        <v>DISTRIBUCION VOLUMEN X CRITERIO (kg ó litros)Frutas con gas100-200MIL</v>
      </c>
      <c r="B3197" s="11" t="s">
        <v>50</v>
      </c>
      <c r="C3197" s="11" t="s">
        <v>116</v>
      </c>
      <c r="D3197" s="11" t="s">
        <v>156</v>
      </c>
      <c r="E3197" s="12">
        <v>8.4299684624903595</v>
      </c>
      <c r="F3197" s="12">
        <v>7.9960525230092498</v>
      </c>
      <c r="G3197" s="12">
        <v>8.7072022693243891</v>
      </c>
      <c r="H3197" s="12">
        <v>6.8435145678905398</v>
      </c>
      <c r="I3197" s="12">
        <v>8.2067313668264994</v>
      </c>
      <c r="J3197" s="12">
        <v>9.3536786938882308</v>
      </c>
      <c r="K3197" s="12">
        <v>7.5380936149440396</v>
      </c>
      <c r="L3197" s="12">
        <v>7.8692948155795097</v>
      </c>
      <c r="M3197" s="12">
        <v>9.0065042110865203</v>
      </c>
      <c r="N3197" s="12"/>
      <c r="O3197" s="12"/>
    </row>
    <row r="3198" spans="1:15" x14ac:dyDescent="0.3">
      <c r="A3198" s="11" t="str">
        <f t="shared" si="51"/>
        <v>DISTRIBUCION VOLUMEN X CRITERIO (kg ó litros)Frutas con gas200-500MIL</v>
      </c>
      <c r="B3198" s="11" t="s">
        <v>50</v>
      </c>
      <c r="C3198" s="11" t="s">
        <v>116</v>
      </c>
      <c r="D3198" s="11" t="s">
        <v>157</v>
      </c>
      <c r="E3198" s="12">
        <v>13.4097477457652</v>
      </c>
      <c r="F3198" s="12">
        <v>26.587864103088702</v>
      </c>
      <c r="G3198" s="12">
        <v>14.461542913080301</v>
      </c>
      <c r="H3198" s="12">
        <v>12.265394242235301</v>
      </c>
      <c r="I3198" s="12">
        <v>12.855681984092501</v>
      </c>
      <c r="J3198" s="12">
        <v>10.4792858733218</v>
      </c>
      <c r="K3198" s="12">
        <v>8.4776522922621105</v>
      </c>
      <c r="L3198" s="12">
        <v>14.1228289444457</v>
      </c>
      <c r="M3198" s="12">
        <v>19.331152868156199</v>
      </c>
      <c r="N3198" s="12"/>
      <c r="O3198" s="12"/>
    </row>
    <row r="3199" spans="1:15" x14ac:dyDescent="0.3">
      <c r="A3199" s="11" t="str">
        <f t="shared" si="51"/>
        <v>DISTRIBUCION VOLUMEN X CRITERIO (kg ó litros)Frutas con gas&gt;500MIL</v>
      </c>
      <c r="B3199" s="11" t="s">
        <v>50</v>
      </c>
      <c r="C3199" s="11" t="s">
        <v>116</v>
      </c>
      <c r="D3199" s="11" t="s">
        <v>158</v>
      </c>
      <c r="E3199" s="12">
        <v>19.2945718026597</v>
      </c>
      <c r="F3199" s="12">
        <v>15.374642389332401</v>
      </c>
      <c r="G3199" s="12">
        <v>15.379019122436199</v>
      </c>
      <c r="H3199" s="12">
        <v>16.933530750670101</v>
      </c>
      <c r="I3199" s="12">
        <v>19.051875169290302</v>
      </c>
      <c r="J3199" s="12">
        <v>18.227699024395001</v>
      </c>
      <c r="K3199" s="12">
        <v>18.506935369749201</v>
      </c>
      <c r="L3199" s="12">
        <v>17.6912806603703</v>
      </c>
      <c r="M3199" s="12">
        <v>12.8242175443307</v>
      </c>
      <c r="N3199" s="12"/>
      <c r="O3199" s="12"/>
    </row>
    <row r="3200" spans="1:15" x14ac:dyDescent="0.3">
      <c r="A3200" s="11" t="str">
        <f t="shared" si="51"/>
        <v>DISTRIBUCION VOLUMEN X CRITERIO (kg ó litros)Frutas con gasDE 15 A 19 AÑOS</v>
      </c>
      <c r="B3200" s="11" t="s">
        <v>50</v>
      </c>
      <c r="C3200" s="11" t="s">
        <v>116</v>
      </c>
      <c r="D3200" s="11" t="s">
        <v>159</v>
      </c>
      <c r="E3200" s="12">
        <v>6.99922234286361</v>
      </c>
      <c r="F3200" s="12">
        <v>7.1846709046452499</v>
      </c>
      <c r="G3200" s="12">
        <v>4.5499365350646901</v>
      </c>
      <c r="H3200" s="12">
        <v>3.5376706378957699</v>
      </c>
      <c r="I3200" s="12">
        <v>3.2851770664183202</v>
      </c>
      <c r="J3200" s="12">
        <v>5.4170134617705799</v>
      </c>
      <c r="K3200" s="12">
        <v>2.18482510048432</v>
      </c>
      <c r="L3200" s="12">
        <v>2.4961337926559701</v>
      </c>
      <c r="M3200" s="12">
        <v>2.3585182687741302</v>
      </c>
      <c r="N3200" s="12"/>
      <c r="O3200" s="12"/>
    </row>
    <row r="3201" spans="1:15" x14ac:dyDescent="0.3">
      <c r="A3201" s="11" t="str">
        <f t="shared" si="51"/>
        <v>DISTRIBUCION VOLUMEN X CRITERIO (kg ó litros)Frutas con gasDE 20 A 24 AÑOS</v>
      </c>
      <c r="B3201" s="11" t="s">
        <v>50</v>
      </c>
      <c r="C3201" s="11" t="s">
        <v>116</v>
      </c>
      <c r="D3201" s="11" t="s">
        <v>160</v>
      </c>
      <c r="E3201" s="12">
        <v>3.63086876811398</v>
      </c>
      <c r="F3201" s="12">
        <v>3.86191958744006</v>
      </c>
      <c r="G3201" s="12">
        <v>3.87162021371687</v>
      </c>
      <c r="H3201" s="12">
        <v>2.2551186559272201</v>
      </c>
      <c r="I3201" s="12">
        <v>2.7138753473601498</v>
      </c>
      <c r="J3201" s="12">
        <v>3.7588734101010499</v>
      </c>
      <c r="K3201" s="12">
        <v>3.98613006515507</v>
      </c>
      <c r="L3201" s="12">
        <v>1.9426377332259499</v>
      </c>
      <c r="M3201" s="12">
        <v>3.9597036296697699</v>
      </c>
      <c r="N3201" s="12"/>
      <c r="O3201" s="12"/>
    </row>
    <row r="3202" spans="1:15" x14ac:dyDescent="0.3">
      <c r="A3202" s="11" t="str">
        <f t="shared" si="51"/>
        <v>DISTRIBUCION VOLUMEN X CRITERIO (kg ó litros)Frutas con gasDE 25 A 34 AÑOS</v>
      </c>
      <c r="B3202" s="11" t="s">
        <v>50</v>
      </c>
      <c r="C3202" s="11" t="s">
        <v>116</v>
      </c>
      <c r="D3202" s="11" t="s">
        <v>161</v>
      </c>
      <c r="E3202" s="12">
        <v>6.7511983280164998</v>
      </c>
      <c r="F3202" s="12">
        <v>21.8689804084785</v>
      </c>
      <c r="G3202" s="12">
        <v>9.5181746949417292</v>
      </c>
      <c r="H3202" s="12">
        <v>6.8089059187068299</v>
      </c>
      <c r="I3202" s="12">
        <v>7.6944006316564497</v>
      </c>
      <c r="J3202" s="12">
        <v>7.7960509702104304</v>
      </c>
      <c r="K3202" s="12">
        <v>6.90777807651489</v>
      </c>
      <c r="L3202" s="12">
        <v>10.432249131947801</v>
      </c>
      <c r="M3202" s="12">
        <v>6.5615685911393102</v>
      </c>
      <c r="N3202" s="12"/>
      <c r="O3202" s="12"/>
    </row>
    <row r="3203" spans="1:15" x14ac:dyDescent="0.3">
      <c r="A3203" s="11" t="str">
        <f t="shared" si="51"/>
        <v>DISTRIBUCION VOLUMEN X CRITERIO (kg ó litros)Frutas con gasDE 35 A 49 AÑOS</v>
      </c>
      <c r="B3203" s="11" t="s">
        <v>50</v>
      </c>
      <c r="C3203" s="11" t="s">
        <v>116</v>
      </c>
      <c r="D3203" s="11" t="s">
        <v>162</v>
      </c>
      <c r="E3203" s="12">
        <v>30.903929434044201</v>
      </c>
      <c r="F3203" s="12">
        <v>24.465621981356801</v>
      </c>
      <c r="G3203" s="12">
        <v>31.3404603556815</v>
      </c>
      <c r="H3203" s="12">
        <v>31.069837381561001</v>
      </c>
      <c r="I3203" s="12">
        <v>30.3564339454798</v>
      </c>
      <c r="J3203" s="12">
        <v>27.479222412304502</v>
      </c>
      <c r="K3203" s="12">
        <v>23.980512951858302</v>
      </c>
      <c r="L3203" s="12">
        <v>27.319723512543401</v>
      </c>
      <c r="M3203" s="12">
        <v>23.415221007017799</v>
      </c>
      <c r="N3203" s="12"/>
      <c r="O3203" s="12"/>
    </row>
    <row r="3204" spans="1:15" x14ac:dyDescent="0.3">
      <c r="A3204" s="11" t="str">
        <f t="shared" si="51"/>
        <v>DISTRIBUCION VOLUMEN X CRITERIO (kg ó litros)Frutas con gasDE 50 A 59 AÑOS</v>
      </c>
      <c r="B3204" s="11" t="s">
        <v>50</v>
      </c>
      <c r="C3204" s="11" t="s">
        <v>116</v>
      </c>
      <c r="D3204" s="11" t="s">
        <v>163</v>
      </c>
      <c r="E3204" s="12">
        <v>22.0020283744172</v>
      </c>
      <c r="F3204" s="12">
        <v>15.8470285622159</v>
      </c>
      <c r="G3204" s="12">
        <v>16.9999454436525</v>
      </c>
      <c r="H3204" s="12">
        <v>21.669886379009501</v>
      </c>
      <c r="I3204" s="12">
        <v>20.7505817880457</v>
      </c>
      <c r="J3204" s="12">
        <v>16.0288090402615</v>
      </c>
      <c r="K3204" s="12">
        <v>18.521074080665201</v>
      </c>
      <c r="L3204" s="12">
        <v>21.117804780404899</v>
      </c>
      <c r="M3204" s="12">
        <v>17.745298155377501</v>
      </c>
      <c r="N3204" s="12"/>
      <c r="O3204" s="12"/>
    </row>
    <row r="3205" spans="1:15" x14ac:dyDescent="0.3">
      <c r="A3205" s="11" t="str">
        <f t="shared" si="51"/>
        <v>DISTRIBUCION VOLUMEN X CRITERIO (kg ó litros)Frutas con gasDE 60 A 75 AÑOS</v>
      </c>
      <c r="B3205" s="11" t="s">
        <v>50</v>
      </c>
      <c r="C3205" s="11" t="s">
        <v>116</v>
      </c>
      <c r="D3205" s="11" t="s">
        <v>164</v>
      </c>
      <c r="E3205" s="12">
        <v>29.712756652344101</v>
      </c>
      <c r="F3205" s="12">
        <v>26.771770900928701</v>
      </c>
      <c r="G3205" s="12">
        <v>33.719860730555702</v>
      </c>
      <c r="H3205" s="12">
        <v>34.658578940263297</v>
      </c>
      <c r="I3205" s="12">
        <v>35.1995258352093</v>
      </c>
      <c r="J3205" s="12">
        <v>39.520013630783701</v>
      </c>
      <c r="K3205" s="12">
        <v>44.419673941268499</v>
      </c>
      <c r="L3205" s="12">
        <v>36.691444583191803</v>
      </c>
      <c r="M3205" s="12">
        <v>45.959684866327301</v>
      </c>
      <c r="N3205" s="12"/>
      <c r="O3205" s="12"/>
    </row>
    <row r="3206" spans="1:15" x14ac:dyDescent="0.3">
      <c r="A3206" s="11" t="str">
        <f t="shared" si="51"/>
        <v>DISTRIBUCION VOLUMEN X CRITERIO (kg ó litros)Frutas con gasNIVEL ALTO</v>
      </c>
      <c r="B3206" s="11" t="s">
        <v>50</v>
      </c>
      <c r="C3206" s="11" t="s">
        <v>116</v>
      </c>
      <c r="D3206" s="11" t="s">
        <v>165</v>
      </c>
      <c r="E3206" s="12">
        <v>22.431632765337898</v>
      </c>
      <c r="F3206" s="12">
        <v>23.4022285960334</v>
      </c>
      <c r="G3206" s="12">
        <v>28.333843840973401</v>
      </c>
      <c r="H3206" s="12">
        <v>22.785357885139501</v>
      </c>
      <c r="I3206" s="12">
        <v>23.3250622875095</v>
      </c>
      <c r="J3206" s="12">
        <v>18.640463978073999</v>
      </c>
      <c r="K3206" s="12">
        <v>14.5745680682837</v>
      </c>
      <c r="L3206" s="12">
        <v>14.8413115103096</v>
      </c>
      <c r="M3206" s="12">
        <v>17.776770941745902</v>
      </c>
      <c r="N3206" s="12"/>
      <c r="O3206" s="12"/>
    </row>
    <row r="3207" spans="1:15" x14ac:dyDescent="0.3">
      <c r="A3207" s="11" t="str">
        <f t="shared" si="51"/>
        <v>DISTRIBUCION VOLUMEN X CRITERIO (kg ó litros)Frutas con gasNIVEL MEDIO ALTO</v>
      </c>
      <c r="B3207" s="11" t="s">
        <v>50</v>
      </c>
      <c r="C3207" s="11" t="s">
        <v>116</v>
      </c>
      <c r="D3207" s="11" t="s">
        <v>166</v>
      </c>
      <c r="E3207" s="12">
        <v>12.819797159428999</v>
      </c>
      <c r="F3207" s="12">
        <v>7.5693253724435197</v>
      </c>
      <c r="G3207" s="12">
        <v>9.3157164811306306</v>
      </c>
      <c r="H3207" s="12">
        <v>12.236663910759701</v>
      </c>
      <c r="I3207" s="12">
        <v>11.5723296921265</v>
      </c>
      <c r="J3207" s="12">
        <v>10.394813922123801</v>
      </c>
      <c r="K3207" s="12">
        <v>10.1494882739263</v>
      </c>
      <c r="L3207" s="12">
        <v>11.1940595122977</v>
      </c>
      <c r="M3207" s="12">
        <v>9.3306164181117204</v>
      </c>
      <c r="N3207" s="12"/>
      <c r="O3207" s="12"/>
    </row>
    <row r="3208" spans="1:15" x14ac:dyDescent="0.3">
      <c r="A3208" s="11" t="str">
        <f t="shared" si="51"/>
        <v>DISTRIBUCION VOLUMEN X CRITERIO (kg ó litros)Frutas con gasNIVEL MEDIO</v>
      </c>
      <c r="B3208" s="11" t="s">
        <v>50</v>
      </c>
      <c r="C3208" s="11" t="s">
        <v>116</v>
      </c>
      <c r="D3208" s="11" t="s">
        <v>167</v>
      </c>
      <c r="E3208" s="12">
        <v>28.564245968219101</v>
      </c>
      <c r="F3208" s="12">
        <v>24.130638910978199</v>
      </c>
      <c r="G3208" s="12">
        <v>31.378785251388901</v>
      </c>
      <c r="H3208" s="12">
        <v>33.558412298476398</v>
      </c>
      <c r="I3208" s="12">
        <v>32.375651751064602</v>
      </c>
      <c r="J3208" s="12">
        <v>41.166958361680301</v>
      </c>
      <c r="K3208" s="12">
        <v>42.504291995679203</v>
      </c>
      <c r="L3208" s="12">
        <v>37.675450998183599</v>
      </c>
      <c r="M3208" s="12">
        <v>36.305850571145598</v>
      </c>
      <c r="N3208" s="12"/>
      <c r="O3208" s="12"/>
    </row>
    <row r="3209" spans="1:15" x14ac:dyDescent="0.3">
      <c r="A3209" s="11" t="str">
        <f t="shared" si="51"/>
        <v>DISTRIBUCION VOLUMEN X CRITERIO (kg ó litros)Frutas con gasNIVEL MEDIO BAJO</v>
      </c>
      <c r="B3209" s="11" t="s">
        <v>50</v>
      </c>
      <c r="C3209" s="11" t="s">
        <v>116</v>
      </c>
      <c r="D3209" s="11" t="s">
        <v>168</v>
      </c>
      <c r="E3209" s="12">
        <v>13.288474818314</v>
      </c>
      <c r="F3209" s="12">
        <v>13.3332417764674</v>
      </c>
      <c r="G3209" s="12">
        <v>15.6086602136652</v>
      </c>
      <c r="H3209" s="12">
        <v>10.3814556744823</v>
      </c>
      <c r="I3209" s="12">
        <v>9.9309372920607206</v>
      </c>
      <c r="J3209" s="12">
        <v>11.7105369694302</v>
      </c>
      <c r="K3209" s="12">
        <v>14.598837083481699</v>
      </c>
      <c r="L3209" s="12">
        <v>14.368420804585201</v>
      </c>
      <c r="M3209" s="12">
        <v>12.8358588866839</v>
      </c>
      <c r="N3209" s="12"/>
      <c r="O3209" s="12"/>
    </row>
    <row r="3210" spans="1:15" x14ac:dyDescent="0.3">
      <c r="A3210" s="11" t="str">
        <f t="shared" si="51"/>
        <v>DISTRIBUCION VOLUMEN X CRITERIO (kg ó litros)Frutas con gasNIVEL BAJO</v>
      </c>
      <c r="B3210" s="11" t="s">
        <v>50</v>
      </c>
      <c r="C3210" s="11" t="s">
        <v>116</v>
      </c>
      <c r="D3210" s="11" t="s">
        <v>169</v>
      </c>
      <c r="E3210" s="12">
        <v>22.895853978951902</v>
      </c>
      <c r="F3210" s="12">
        <v>31.5645552670703</v>
      </c>
      <c r="G3210" s="12">
        <v>15.362994872608301</v>
      </c>
      <c r="H3210" s="12">
        <v>21.038111373887599</v>
      </c>
      <c r="I3210" s="12">
        <v>22.796016852202101</v>
      </c>
      <c r="J3210" s="12">
        <v>18.087219107448899</v>
      </c>
      <c r="K3210" s="12">
        <v>18.172815966020998</v>
      </c>
      <c r="L3210" s="12">
        <v>21.920747247743599</v>
      </c>
      <c r="M3210" s="12">
        <v>23.750893723700699</v>
      </c>
      <c r="N3210" s="12"/>
      <c r="O3210" s="12"/>
    </row>
    <row r="3211" spans="1:15" x14ac:dyDescent="0.3">
      <c r="A3211" s="11" t="str">
        <f t="shared" si="51"/>
        <v>DISTRIBUCION VOLUMEN X CRITERIO (kg ó litros)Frutas con gasHOMBRE</v>
      </c>
      <c r="B3211" s="11" t="s">
        <v>50</v>
      </c>
      <c r="C3211" s="11" t="s">
        <v>116</v>
      </c>
      <c r="D3211" s="11" t="s">
        <v>170</v>
      </c>
      <c r="E3211" s="12">
        <v>45.867034467903999</v>
      </c>
      <c r="F3211" s="12">
        <v>58.2295755753847</v>
      </c>
      <c r="G3211" s="12">
        <v>58.818064245768603</v>
      </c>
      <c r="H3211" s="12">
        <v>57.125885893282202</v>
      </c>
      <c r="I3211" s="12">
        <v>53.057249274678398</v>
      </c>
      <c r="J3211" s="12">
        <v>60.222083610410699</v>
      </c>
      <c r="K3211" s="12">
        <v>60.582709323915701</v>
      </c>
      <c r="L3211" s="12">
        <v>56.917855552875501</v>
      </c>
      <c r="M3211" s="12">
        <v>58.876197088747801</v>
      </c>
      <c r="N3211" s="12"/>
      <c r="O3211" s="12"/>
    </row>
    <row r="3212" spans="1:15" x14ac:dyDescent="0.3">
      <c r="A3212" s="11" t="str">
        <f t="shared" si="51"/>
        <v>DISTRIBUCION VOLUMEN X CRITERIO (kg ó litros)Frutas con gasMUJER</v>
      </c>
      <c r="B3212" s="11" t="s">
        <v>50</v>
      </c>
      <c r="C3212" s="11" t="s">
        <v>116</v>
      </c>
      <c r="D3212" s="11" t="s">
        <v>171</v>
      </c>
      <c r="E3212" s="12">
        <v>54.132970027150101</v>
      </c>
      <c r="F3212" s="12">
        <v>41.7704221391906</v>
      </c>
      <c r="G3212" s="12">
        <v>41.181935286395003</v>
      </c>
      <c r="H3212" s="12">
        <v>42.874114415195798</v>
      </c>
      <c r="I3212" s="12">
        <v>46.942746110360602</v>
      </c>
      <c r="J3212" s="12">
        <v>39.777907505699403</v>
      </c>
      <c r="K3212" s="12">
        <v>39.417289203823202</v>
      </c>
      <c r="L3212" s="12">
        <v>43.082132516165402</v>
      </c>
      <c r="M3212" s="12">
        <v>41.1238008388206</v>
      </c>
      <c r="N3212" s="12"/>
      <c r="O3212" s="12"/>
    </row>
    <row r="3213" spans="1:15" x14ac:dyDescent="0.3">
      <c r="A3213" s="11" t="str">
        <f t="shared" si="51"/>
        <v>DISTRIBUCION VOLUMEN X CRITERIO (kg ó litros)Frutas sin gasT.ESPAÑA</v>
      </c>
      <c r="B3213" s="11" t="s">
        <v>50</v>
      </c>
      <c r="C3213" s="11" t="s">
        <v>117</v>
      </c>
      <c r="D3213" s="11" t="s">
        <v>142</v>
      </c>
      <c r="E3213" s="12">
        <v>100</v>
      </c>
      <c r="F3213" s="12">
        <v>100</v>
      </c>
      <c r="G3213" s="12">
        <v>100</v>
      </c>
      <c r="H3213" s="12">
        <v>100</v>
      </c>
      <c r="I3213" s="12">
        <v>100</v>
      </c>
      <c r="J3213" s="12">
        <v>100</v>
      </c>
      <c r="K3213" s="12">
        <v>100</v>
      </c>
      <c r="L3213" s="12">
        <v>100</v>
      </c>
      <c r="M3213" s="12">
        <v>100</v>
      </c>
      <c r="N3213" s="12"/>
      <c r="O3213" s="12"/>
    </row>
    <row r="3214" spans="1:15" x14ac:dyDescent="0.3">
      <c r="A3214" s="11" t="str">
        <f t="shared" si="51"/>
        <v>DISTRIBUCION VOLUMEN X CRITERIO (kg ó litros)Frutas sin gasBCN AM</v>
      </c>
      <c r="B3214" s="11" t="s">
        <v>50</v>
      </c>
      <c r="C3214" s="11" t="s">
        <v>117</v>
      </c>
      <c r="D3214" s="11" t="s">
        <v>143</v>
      </c>
      <c r="E3214" s="12">
        <v>8.8756323473542693</v>
      </c>
      <c r="F3214" s="12">
        <v>9.4360566341232399</v>
      </c>
      <c r="G3214" s="12">
        <v>15.2250826898944</v>
      </c>
      <c r="H3214" s="12">
        <v>5.4184393681874496</v>
      </c>
      <c r="I3214" s="12">
        <v>9.0487799884621793</v>
      </c>
      <c r="J3214" s="12">
        <v>11.440790477169401</v>
      </c>
      <c r="K3214" s="12">
        <v>8.9466800876878203</v>
      </c>
      <c r="L3214" s="12">
        <v>9.7783902821627091</v>
      </c>
      <c r="M3214" s="12">
        <v>10.6097333209325</v>
      </c>
      <c r="N3214" s="12"/>
      <c r="O3214" s="12"/>
    </row>
    <row r="3215" spans="1:15" x14ac:dyDescent="0.3">
      <c r="A3215" s="11" t="str">
        <f t="shared" si="51"/>
        <v>DISTRIBUCION VOLUMEN X CRITERIO (kg ó litros)Frutas sin gasREST.CAT ARAGON</v>
      </c>
      <c r="B3215" s="11" t="s">
        <v>50</v>
      </c>
      <c r="C3215" s="11" t="s">
        <v>117</v>
      </c>
      <c r="D3215" s="11" t="s">
        <v>144</v>
      </c>
      <c r="E3215" s="12">
        <v>9.7676047814414506</v>
      </c>
      <c r="F3215" s="12">
        <v>8.1213728628744999</v>
      </c>
      <c r="G3215" s="12">
        <v>9.9805118295393491</v>
      </c>
      <c r="H3215" s="12">
        <v>8.4974576788846292</v>
      </c>
      <c r="I3215" s="12">
        <v>10.0404014387342</v>
      </c>
      <c r="J3215" s="12">
        <v>10.428375112946799</v>
      </c>
      <c r="K3215" s="12">
        <v>12.762973554685001</v>
      </c>
      <c r="L3215" s="12">
        <v>10.8436100761324</v>
      </c>
      <c r="M3215" s="12">
        <v>11.844742132596799</v>
      </c>
      <c r="N3215" s="12"/>
      <c r="O3215" s="12"/>
    </row>
    <row r="3216" spans="1:15" x14ac:dyDescent="0.3">
      <c r="A3216" s="11" t="str">
        <f t="shared" si="51"/>
        <v>DISTRIBUCION VOLUMEN X CRITERIO (kg ó litros)Frutas sin gasLEVANTE</v>
      </c>
      <c r="B3216" s="11" t="s">
        <v>50</v>
      </c>
      <c r="C3216" s="11" t="s">
        <v>117</v>
      </c>
      <c r="D3216" s="11" t="s">
        <v>145</v>
      </c>
      <c r="E3216" s="12">
        <v>15.848756605356201</v>
      </c>
      <c r="F3216" s="12">
        <v>21.2234248324418</v>
      </c>
      <c r="G3216" s="12">
        <v>12.3534653830586</v>
      </c>
      <c r="H3216" s="12">
        <v>23.111974840492099</v>
      </c>
      <c r="I3216" s="12">
        <v>10.6591343288008</v>
      </c>
      <c r="J3216" s="12">
        <v>8.1261504250721401</v>
      </c>
      <c r="K3216" s="12">
        <v>9.0876088134413209</v>
      </c>
      <c r="L3216" s="12">
        <v>11.325315260875801</v>
      </c>
      <c r="M3216" s="12">
        <v>7.6258657049780103</v>
      </c>
      <c r="N3216" s="12"/>
      <c r="O3216" s="12"/>
    </row>
    <row r="3217" spans="1:15" x14ac:dyDescent="0.3">
      <c r="A3217" s="11" t="str">
        <f t="shared" si="51"/>
        <v>DISTRIBUCION VOLUMEN X CRITERIO (kg ó litros)Frutas sin gasANDALUCIA</v>
      </c>
      <c r="B3217" s="11" t="s">
        <v>50</v>
      </c>
      <c r="C3217" s="11" t="s">
        <v>117</v>
      </c>
      <c r="D3217" s="11" t="s">
        <v>146</v>
      </c>
      <c r="E3217" s="12">
        <v>8.1464744493661101</v>
      </c>
      <c r="F3217" s="12">
        <v>6.7725168988730502</v>
      </c>
      <c r="G3217" s="12">
        <v>11.054439962185899</v>
      </c>
      <c r="H3217" s="12">
        <v>14.0742497009993</v>
      </c>
      <c r="I3217" s="12">
        <v>24.0811228274295</v>
      </c>
      <c r="J3217" s="12">
        <v>24.4027600926945</v>
      </c>
      <c r="K3217" s="12">
        <v>24.447568531009001</v>
      </c>
      <c r="L3217" s="12">
        <v>23.5981085614671</v>
      </c>
      <c r="M3217" s="12">
        <v>25.0794524341668</v>
      </c>
      <c r="N3217" s="12"/>
      <c r="O3217" s="12"/>
    </row>
    <row r="3218" spans="1:15" x14ac:dyDescent="0.3">
      <c r="A3218" s="11" t="str">
        <f t="shared" si="51"/>
        <v>DISTRIBUCION VOLUMEN X CRITERIO (kg ó litros)Frutas sin gasMDD AM</v>
      </c>
      <c r="B3218" s="11" t="s">
        <v>50</v>
      </c>
      <c r="C3218" s="11" t="s">
        <v>117</v>
      </c>
      <c r="D3218" s="11" t="s">
        <v>147</v>
      </c>
      <c r="E3218" s="12">
        <v>22.4373396018857</v>
      </c>
      <c r="F3218" s="12">
        <v>15.341804796618399</v>
      </c>
      <c r="G3218" s="12">
        <v>20.418253537685299</v>
      </c>
      <c r="H3218" s="12">
        <v>17.9254552603627</v>
      </c>
      <c r="I3218" s="12">
        <v>13.4127461154137</v>
      </c>
      <c r="J3218" s="12">
        <v>15.484342343174999</v>
      </c>
      <c r="K3218" s="12">
        <v>18.4483951119377</v>
      </c>
      <c r="L3218" s="12">
        <v>14.554255868006599</v>
      </c>
      <c r="M3218" s="12">
        <v>16.657029000354498</v>
      </c>
      <c r="N3218" s="12"/>
      <c r="O3218" s="12"/>
    </row>
    <row r="3219" spans="1:15" x14ac:dyDescent="0.3">
      <c r="A3219" s="11" t="str">
        <f t="shared" si="51"/>
        <v>DISTRIBUCION VOLUMEN X CRITERIO (kg ó litros)Frutas sin gasRTO CENTRO</v>
      </c>
      <c r="B3219" s="11" t="s">
        <v>50</v>
      </c>
      <c r="C3219" s="11" t="s">
        <v>117</v>
      </c>
      <c r="D3219" s="11" t="s">
        <v>148</v>
      </c>
      <c r="E3219" s="12">
        <v>16.411679999971199</v>
      </c>
      <c r="F3219" s="12">
        <v>17.0897565348127</v>
      </c>
      <c r="G3219" s="12">
        <v>8.8381500077632005</v>
      </c>
      <c r="H3219" s="12">
        <v>9.6111604570844502</v>
      </c>
      <c r="I3219" s="12">
        <v>11.617194200609299</v>
      </c>
      <c r="J3219" s="12">
        <v>12.0392172599087</v>
      </c>
      <c r="K3219" s="12">
        <v>10.3877362201036</v>
      </c>
      <c r="L3219" s="12">
        <v>11.57924420186</v>
      </c>
      <c r="M3219" s="12">
        <v>9.9840412244451002</v>
      </c>
      <c r="N3219" s="12"/>
      <c r="O3219" s="12"/>
    </row>
    <row r="3220" spans="1:15" x14ac:dyDescent="0.3">
      <c r="A3220" s="11" t="str">
        <f t="shared" si="51"/>
        <v>DISTRIBUCION VOLUMEN X CRITERIO (kg ó litros)Frutas sin gasNORTE-CENTRO</v>
      </c>
      <c r="B3220" s="11" t="s">
        <v>50</v>
      </c>
      <c r="C3220" s="11" t="s">
        <v>117</v>
      </c>
      <c r="D3220" s="11" t="s">
        <v>149</v>
      </c>
      <c r="E3220" s="12">
        <v>6.1105065636681504</v>
      </c>
      <c r="F3220" s="12">
        <v>7.3129900886396904</v>
      </c>
      <c r="G3220" s="12">
        <v>10.3775980676734</v>
      </c>
      <c r="H3220" s="12">
        <v>7.7068696355495403</v>
      </c>
      <c r="I3220" s="12">
        <v>6.6669986003087898</v>
      </c>
      <c r="J3220" s="12">
        <v>7.26008123197174</v>
      </c>
      <c r="K3220" s="12">
        <v>7.8197680433993497</v>
      </c>
      <c r="L3220" s="12">
        <v>8.8407375944265496</v>
      </c>
      <c r="M3220" s="12">
        <v>8.7828637532161693</v>
      </c>
      <c r="N3220" s="12"/>
      <c r="O3220" s="12"/>
    </row>
    <row r="3221" spans="1:15" x14ac:dyDescent="0.3">
      <c r="A3221" s="11" t="str">
        <f t="shared" si="51"/>
        <v>DISTRIBUCION VOLUMEN X CRITERIO (kg ó litros)Frutas sin gasNOROESTE</v>
      </c>
      <c r="B3221" s="11" t="s">
        <v>50</v>
      </c>
      <c r="C3221" s="11" t="s">
        <v>117</v>
      </c>
      <c r="D3221" s="11" t="s">
        <v>150</v>
      </c>
      <c r="E3221" s="12">
        <v>12.402002165332</v>
      </c>
      <c r="F3221" s="12">
        <v>14.7020620468882</v>
      </c>
      <c r="G3221" s="12">
        <v>11.752496595335799</v>
      </c>
      <c r="H3221" s="12">
        <v>13.654396800962299</v>
      </c>
      <c r="I3221" s="12">
        <v>14.4736242570812</v>
      </c>
      <c r="J3221" s="12">
        <v>10.8182824355269</v>
      </c>
      <c r="K3221" s="12">
        <v>8.0992708005809302</v>
      </c>
      <c r="L3221" s="12">
        <v>9.4803388988021808</v>
      </c>
      <c r="M3221" s="12">
        <v>9.4162733482406296</v>
      </c>
      <c r="N3221" s="12"/>
      <c r="O3221" s="12"/>
    </row>
    <row r="3222" spans="1:15" x14ac:dyDescent="0.3">
      <c r="A3222" s="11" t="str">
        <f t="shared" si="51"/>
        <v>DISTRIBUCION VOLUMEN X CRITERIO (kg ó litros)Frutas sin gas&lt;2MIL</v>
      </c>
      <c r="B3222" s="11" t="s">
        <v>50</v>
      </c>
      <c r="C3222" s="11" t="s">
        <v>117</v>
      </c>
      <c r="D3222" s="11" t="s">
        <v>151</v>
      </c>
      <c r="E3222" s="12">
        <v>5.8033761208232404</v>
      </c>
      <c r="F3222" s="12">
        <v>1.92551919262688</v>
      </c>
      <c r="G3222" s="12">
        <v>2.6189304016191199</v>
      </c>
      <c r="H3222" s="12">
        <v>4.7819275823767402</v>
      </c>
      <c r="I3222" s="12">
        <v>5.8105733717739696</v>
      </c>
      <c r="J3222" s="12">
        <v>2.6910094014751702</v>
      </c>
      <c r="K3222" s="12">
        <v>3.6091335459702201</v>
      </c>
      <c r="L3222" s="12">
        <v>4.79509838347143</v>
      </c>
      <c r="M3222" s="12">
        <v>3.7118692042705099</v>
      </c>
      <c r="N3222" s="12"/>
      <c r="O3222" s="12"/>
    </row>
    <row r="3223" spans="1:15" x14ac:dyDescent="0.3">
      <c r="A3223" s="11" t="str">
        <f t="shared" si="51"/>
        <v>DISTRIBUCION VOLUMEN X CRITERIO (kg ó litros)Frutas sin gas2-5MIL</v>
      </c>
      <c r="B3223" s="11" t="s">
        <v>50</v>
      </c>
      <c r="C3223" s="11" t="s">
        <v>117</v>
      </c>
      <c r="D3223" s="11" t="s">
        <v>152</v>
      </c>
      <c r="E3223" s="12">
        <v>6.5462354745226197</v>
      </c>
      <c r="F3223" s="12">
        <v>12.267475986547501</v>
      </c>
      <c r="G3223" s="12">
        <v>4.9864647659639898</v>
      </c>
      <c r="H3223" s="12">
        <v>5.7939087874163002</v>
      </c>
      <c r="I3223" s="12">
        <v>4.5082601303083498</v>
      </c>
      <c r="J3223" s="12">
        <v>4.1259395235512404</v>
      </c>
      <c r="K3223" s="12">
        <v>6.8080434166518797</v>
      </c>
      <c r="L3223" s="12">
        <v>5.05728735402755</v>
      </c>
      <c r="M3223" s="12">
        <v>5.3493741860888298</v>
      </c>
      <c r="N3223" s="12"/>
      <c r="O3223" s="12"/>
    </row>
    <row r="3224" spans="1:15" x14ac:dyDescent="0.3">
      <c r="A3224" s="11" t="str">
        <f t="shared" si="51"/>
        <v>DISTRIBUCION VOLUMEN X CRITERIO (kg ó litros)Frutas sin gas5-10MIL</v>
      </c>
      <c r="B3224" s="11" t="s">
        <v>50</v>
      </c>
      <c r="C3224" s="11" t="s">
        <v>117</v>
      </c>
      <c r="D3224" s="11" t="s">
        <v>153</v>
      </c>
      <c r="E3224" s="12">
        <v>7.3563778043528103</v>
      </c>
      <c r="F3224" s="12">
        <v>3.2991689688506498</v>
      </c>
      <c r="G3224" s="12">
        <v>6.7810348146166399</v>
      </c>
      <c r="H3224" s="12">
        <v>4.7491996783093402</v>
      </c>
      <c r="I3224" s="12">
        <v>5.7005414483945502</v>
      </c>
      <c r="J3224" s="12">
        <v>9.2034053212417195</v>
      </c>
      <c r="K3224" s="12">
        <v>8.0198621123664804</v>
      </c>
      <c r="L3224" s="12">
        <v>6.3105785094583204</v>
      </c>
      <c r="M3224" s="12">
        <v>5.2352293099437697</v>
      </c>
      <c r="N3224" s="12"/>
      <c r="O3224" s="12"/>
    </row>
    <row r="3225" spans="1:15" x14ac:dyDescent="0.3">
      <c r="A3225" s="11" t="str">
        <f t="shared" si="51"/>
        <v>DISTRIBUCION VOLUMEN X CRITERIO (kg ó litros)Frutas sin gas10-30MIL</v>
      </c>
      <c r="B3225" s="11" t="s">
        <v>50</v>
      </c>
      <c r="C3225" s="11" t="s">
        <v>117</v>
      </c>
      <c r="D3225" s="11" t="s">
        <v>154</v>
      </c>
      <c r="E3225" s="12">
        <v>17.10866835094</v>
      </c>
      <c r="F3225" s="12">
        <v>14.7053171939923</v>
      </c>
      <c r="G3225" s="12">
        <v>14.911693857398999</v>
      </c>
      <c r="H3225" s="12">
        <v>20.134818788201301</v>
      </c>
      <c r="I3225" s="12">
        <v>17.256985575709599</v>
      </c>
      <c r="J3225" s="12">
        <v>20.526801183765901</v>
      </c>
      <c r="K3225" s="12">
        <v>16.351968721413002</v>
      </c>
      <c r="L3225" s="12">
        <v>19.6747094240515</v>
      </c>
      <c r="M3225" s="12">
        <v>18.3198204376801</v>
      </c>
      <c r="N3225" s="12"/>
      <c r="O3225" s="12"/>
    </row>
    <row r="3226" spans="1:15" x14ac:dyDescent="0.3">
      <c r="A3226" s="11" t="str">
        <f t="shared" si="51"/>
        <v>DISTRIBUCION VOLUMEN X CRITERIO (kg ó litros)Frutas sin gas30-100MIL</v>
      </c>
      <c r="B3226" s="11" t="s">
        <v>50</v>
      </c>
      <c r="C3226" s="11" t="s">
        <v>117</v>
      </c>
      <c r="D3226" s="11" t="s">
        <v>155</v>
      </c>
      <c r="E3226" s="12">
        <v>25.957484123080999</v>
      </c>
      <c r="F3226" s="12">
        <v>18.429175733416098</v>
      </c>
      <c r="G3226" s="12">
        <v>28.425044843450301</v>
      </c>
      <c r="H3226" s="12">
        <v>27.713439725482498</v>
      </c>
      <c r="I3226" s="12">
        <v>28.9835866974426</v>
      </c>
      <c r="J3226" s="12">
        <v>22.587771310744699</v>
      </c>
      <c r="K3226" s="12">
        <v>29.585617522815301</v>
      </c>
      <c r="L3226" s="12">
        <v>27.6619690375204</v>
      </c>
      <c r="M3226" s="12">
        <v>27.871128779322401</v>
      </c>
      <c r="N3226" s="12"/>
      <c r="O3226" s="12"/>
    </row>
    <row r="3227" spans="1:15" x14ac:dyDescent="0.3">
      <c r="A3227" s="11" t="str">
        <f t="shared" si="51"/>
        <v>DISTRIBUCION VOLUMEN X CRITERIO (kg ó litros)Frutas sin gas100-200MIL</v>
      </c>
      <c r="B3227" s="11" t="s">
        <v>50</v>
      </c>
      <c r="C3227" s="11" t="s">
        <v>117</v>
      </c>
      <c r="D3227" s="11" t="s">
        <v>156</v>
      </c>
      <c r="E3227" s="12">
        <v>5.0029336250893204</v>
      </c>
      <c r="F3227" s="12">
        <v>3.3844170933869702</v>
      </c>
      <c r="G3227" s="12">
        <v>4.7594387407061101</v>
      </c>
      <c r="H3227" s="12">
        <v>9.9290766700989792</v>
      </c>
      <c r="I3227" s="12">
        <v>5.6053470597476602</v>
      </c>
      <c r="J3227" s="12">
        <v>8.6649560948739097</v>
      </c>
      <c r="K3227" s="12">
        <v>6.3552055447992597</v>
      </c>
      <c r="L3227" s="12">
        <v>5.3616394349796002</v>
      </c>
      <c r="M3227" s="12">
        <v>8.3145773480517899</v>
      </c>
      <c r="N3227" s="12"/>
      <c r="O3227" s="12"/>
    </row>
    <row r="3228" spans="1:15" x14ac:dyDescent="0.3">
      <c r="A3228" s="11" t="str">
        <f t="shared" si="51"/>
        <v>DISTRIBUCION VOLUMEN X CRITERIO (kg ó litros)Frutas sin gas200-500MIL</v>
      </c>
      <c r="B3228" s="11" t="s">
        <v>50</v>
      </c>
      <c r="C3228" s="11" t="s">
        <v>117</v>
      </c>
      <c r="D3228" s="11" t="s">
        <v>157</v>
      </c>
      <c r="E3228" s="12">
        <v>14.6922232909064</v>
      </c>
      <c r="F3228" s="12">
        <v>30.019858847410301</v>
      </c>
      <c r="G3228" s="12">
        <v>19.315800526056901</v>
      </c>
      <c r="H3228" s="12">
        <v>11.611574319809099</v>
      </c>
      <c r="I3228" s="12">
        <v>16.344202492248201</v>
      </c>
      <c r="J3228" s="12">
        <v>18.0472793017897</v>
      </c>
      <c r="K3228" s="12">
        <v>12.9337499450319</v>
      </c>
      <c r="L3228" s="12">
        <v>17.953883423690002</v>
      </c>
      <c r="M3228" s="12">
        <v>16.837485144345798</v>
      </c>
      <c r="N3228" s="12"/>
      <c r="O3228" s="12"/>
    </row>
    <row r="3229" spans="1:15" x14ac:dyDescent="0.3">
      <c r="A3229" s="11" t="str">
        <f t="shared" si="51"/>
        <v>DISTRIBUCION VOLUMEN X CRITERIO (kg ó litros)Frutas sin gas&gt;500MIL</v>
      </c>
      <c r="B3229" s="11" t="s">
        <v>50</v>
      </c>
      <c r="C3229" s="11" t="s">
        <v>117</v>
      </c>
      <c r="D3229" s="11" t="s">
        <v>158</v>
      </c>
      <c r="E3229" s="12">
        <v>17.532693142066599</v>
      </c>
      <c r="F3229" s="12">
        <v>15.969054499455501</v>
      </c>
      <c r="G3229" s="12">
        <v>18.201588226558901</v>
      </c>
      <c r="H3229" s="12">
        <v>15.286055191995199</v>
      </c>
      <c r="I3229" s="12">
        <v>15.790506596402601</v>
      </c>
      <c r="J3229" s="12">
        <v>14.1528315448071</v>
      </c>
      <c r="K3229" s="12">
        <v>16.336421461494002</v>
      </c>
      <c r="L3229" s="12">
        <v>13.1848347772036</v>
      </c>
      <c r="M3229" s="12">
        <v>14.360519184592301</v>
      </c>
      <c r="N3229" s="12"/>
      <c r="O3229" s="12"/>
    </row>
    <row r="3230" spans="1:15" x14ac:dyDescent="0.3">
      <c r="A3230" s="11" t="str">
        <f t="shared" si="51"/>
        <v>DISTRIBUCION VOLUMEN X CRITERIO (kg ó litros)Frutas sin gasDE 15 A 19 AÑOS</v>
      </c>
      <c r="B3230" s="11" t="s">
        <v>50</v>
      </c>
      <c r="C3230" s="11" t="s">
        <v>117</v>
      </c>
      <c r="D3230" s="11" t="s">
        <v>159</v>
      </c>
      <c r="E3230" s="12">
        <v>0.64100690272771299</v>
      </c>
      <c r="F3230" s="12" t="s">
        <v>134</v>
      </c>
      <c r="G3230" s="12" t="s">
        <v>134</v>
      </c>
      <c r="H3230" s="12">
        <v>4.9601089035400099</v>
      </c>
      <c r="I3230" s="12">
        <v>6.9834642901584498</v>
      </c>
      <c r="J3230" s="12">
        <v>3.6894518040005799</v>
      </c>
      <c r="K3230" s="12">
        <v>1.3032616707793401</v>
      </c>
      <c r="L3230" s="12">
        <v>4.0890058572583898</v>
      </c>
      <c r="M3230" s="12">
        <v>7.6788160716882903</v>
      </c>
      <c r="N3230" s="12"/>
      <c r="O3230" s="12"/>
    </row>
    <row r="3231" spans="1:15" x14ac:dyDescent="0.3">
      <c r="A3231" s="11" t="str">
        <f t="shared" si="51"/>
        <v>DISTRIBUCION VOLUMEN X CRITERIO (kg ó litros)Frutas sin gasDE 20 A 24 AÑOS</v>
      </c>
      <c r="B3231" s="11" t="s">
        <v>50</v>
      </c>
      <c r="C3231" s="11" t="s">
        <v>117</v>
      </c>
      <c r="D3231" s="11" t="s">
        <v>160</v>
      </c>
      <c r="E3231" s="12">
        <v>1.74309655296807</v>
      </c>
      <c r="F3231" s="12">
        <v>2.5615606442800898</v>
      </c>
      <c r="G3231" s="12">
        <v>0.67019196833224104</v>
      </c>
      <c r="H3231" s="12">
        <v>1.8721824734330701</v>
      </c>
      <c r="I3231" s="12">
        <v>3.4853998379162099</v>
      </c>
      <c r="J3231" s="12">
        <v>2.6653275042918101</v>
      </c>
      <c r="K3231" s="12">
        <v>3.7954736144504801</v>
      </c>
      <c r="L3231" s="12">
        <v>6.0757359313870598</v>
      </c>
      <c r="M3231" s="12">
        <v>4.1188316599302501</v>
      </c>
      <c r="N3231" s="12"/>
      <c r="O3231" s="12"/>
    </row>
    <row r="3232" spans="1:15" x14ac:dyDescent="0.3">
      <c r="A3232" s="11" t="str">
        <f t="shared" si="51"/>
        <v>DISTRIBUCION VOLUMEN X CRITERIO (kg ó litros)Frutas sin gasDE 25 A 34 AÑOS</v>
      </c>
      <c r="B3232" s="11" t="s">
        <v>50</v>
      </c>
      <c r="C3232" s="11" t="s">
        <v>117</v>
      </c>
      <c r="D3232" s="11" t="s">
        <v>161</v>
      </c>
      <c r="E3232" s="12">
        <v>4.1439695986704601</v>
      </c>
      <c r="F3232" s="12">
        <v>14.512675877482399</v>
      </c>
      <c r="G3232" s="12">
        <v>4.2605528029108699</v>
      </c>
      <c r="H3232" s="12">
        <v>7.2370381426416204</v>
      </c>
      <c r="I3232" s="12">
        <v>8.2862030369138306</v>
      </c>
      <c r="J3232" s="12">
        <v>13.3573581549489</v>
      </c>
      <c r="K3232" s="12">
        <v>17.2965648122671</v>
      </c>
      <c r="L3232" s="12">
        <v>11.6507696724605</v>
      </c>
      <c r="M3232" s="12">
        <v>12.4814298918223</v>
      </c>
      <c r="N3232" s="12"/>
      <c r="O3232" s="12"/>
    </row>
    <row r="3233" spans="1:15" x14ac:dyDescent="0.3">
      <c r="A3233" s="11" t="str">
        <f t="shared" si="51"/>
        <v>DISTRIBUCION VOLUMEN X CRITERIO (kg ó litros)Frutas sin gasDE 35 A 49 AÑOS</v>
      </c>
      <c r="B3233" s="11" t="s">
        <v>50</v>
      </c>
      <c r="C3233" s="11" t="s">
        <v>117</v>
      </c>
      <c r="D3233" s="11" t="s">
        <v>162</v>
      </c>
      <c r="E3233" s="12">
        <v>26.494052208119101</v>
      </c>
      <c r="F3233" s="12">
        <v>24.2742473174299</v>
      </c>
      <c r="G3233" s="12">
        <v>41.703336956291103</v>
      </c>
      <c r="H3233" s="12">
        <v>25.186901499751102</v>
      </c>
      <c r="I3233" s="12">
        <v>30.0584185126548</v>
      </c>
      <c r="J3233" s="12">
        <v>31.330680930600501</v>
      </c>
      <c r="K3233" s="12">
        <v>28.423935846951899</v>
      </c>
      <c r="L3233" s="12">
        <v>26.441489625743699</v>
      </c>
      <c r="M3233" s="12">
        <v>28.4595930419631</v>
      </c>
      <c r="N3233" s="12"/>
      <c r="O3233" s="12"/>
    </row>
    <row r="3234" spans="1:15" x14ac:dyDescent="0.3">
      <c r="A3234" s="11" t="str">
        <f t="shared" si="51"/>
        <v>DISTRIBUCION VOLUMEN X CRITERIO (kg ó litros)Frutas sin gasDE 50 A 59 AÑOS</v>
      </c>
      <c r="B3234" s="11" t="s">
        <v>50</v>
      </c>
      <c r="C3234" s="11" t="s">
        <v>117</v>
      </c>
      <c r="D3234" s="11" t="s">
        <v>163</v>
      </c>
      <c r="E3234" s="12">
        <v>12.9528545242632</v>
      </c>
      <c r="F3234" s="12">
        <v>17.214383864145301</v>
      </c>
      <c r="G3234" s="12">
        <v>17.6646613243154</v>
      </c>
      <c r="H3234" s="12">
        <v>20.561187765023298</v>
      </c>
      <c r="I3234" s="12">
        <v>23.385433845889398</v>
      </c>
      <c r="J3234" s="12">
        <v>23.262896999317402</v>
      </c>
      <c r="K3234" s="12">
        <v>24.786814196322801</v>
      </c>
      <c r="L3234" s="12">
        <v>21.6719436123715</v>
      </c>
      <c r="M3234" s="12">
        <v>20.700052480591101</v>
      </c>
      <c r="N3234" s="12"/>
      <c r="O3234" s="12"/>
    </row>
    <row r="3235" spans="1:15" x14ac:dyDescent="0.3">
      <c r="A3235" s="11" t="str">
        <f t="shared" si="51"/>
        <v>DISTRIBUCION VOLUMEN X CRITERIO (kg ó litros)Frutas sin gasDE 60 A 75 AÑOS</v>
      </c>
      <c r="B3235" s="11" t="s">
        <v>50</v>
      </c>
      <c r="C3235" s="11" t="s">
        <v>117</v>
      </c>
      <c r="D3235" s="11" t="s">
        <v>164</v>
      </c>
      <c r="E3235" s="12">
        <v>54.025024051663401</v>
      </c>
      <c r="F3235" s="12">
        <v>41.437123824425498</v>
      </c>
      <c r="G3235" s="12">
        <v>35.701255953299302</v>
      </c>
      <c r="H3235" s="12">
        <v>40.182584096627799</v>
      </c>
      <c r="I3235" s="12">
        <v>27.801081620645299</v>
      </c>
      <c r="J3235" s="12">
        <v>25.694284568133799</v>
      </c>
      <c r="K3235" s="12">
        <v>24.393953014360299</v>
      </c>
      <c r="L3235" s="12">
        <v>30.0710547130736</v>
      </c>
      <c r="M3235" s="12">
        <v>26.561281277491499</v>
      </c>
      <c r="N3235" s="12"/>
      <c r="O3235" s="12"/>
    </row>
    <row r="3236" spans="1:15" x14ac:dyDescent="0.3">
      <c r="A3236" s="11" t="str">
        <f t="shared" si="51"/>
        <v>DISTRIBUCION VOLUMEN X CRITERIO (kg ó litros)Frutas sin gasNIVEL ALTO</v>
      </c>
      <c r="B3236" s="11" t="s">
        <v>50</v>
      </c>
      <c r="C3236" s="11" t="s">
        <v>117</v>
      </c>
      <c r="D3236" s="11" t="s">
        <v>165</v>
      </c>
      <c r="E3236" s="12">
        <v>26.399531521000199</v>
      </c>
      <c r="F3236" s="12">
        <v>15.411049668284599</v>
      </c>
      <c r="G3236" s="12">
        <v>26.331633138857701</v>
      </c>
      <c r="H3236" s="12">
        <v>22.480358527107001</v>
      </c>
      <c r="I3236" s="12">
        <v>19.290293956479399</v>
      </c>
      <c r="J3236" s="12">
        <v>18.2045266218954</v>
      </c>
      <c r="K3236" s="12">
        <v>20.603979620885401</v>
      </c>
      <c r="L3236" s="12">
        <v>21.816651629474201</v>
      </c>
      <c r="M3236" s="12">
        <v>20.216839879248599</v>
      </c>
      <c r="N3236" s="12"/>
      <c r="O3236" s="12"/>
    </row>
    <row r="3237" spans="1:15" x14ac:dyDescent="0.3">
      <c r="A3237" s="11" t="str">
        <f t="shared" si="51"/>
        <v>DISTRIBUCION VOLUMEN X CRITERIO (kg ó litros)Frutas sin gasNIVEL MEDIO ALTO</v>
      </c>
      <c r="B3237" s="11" t="s">
        <v>50</v>
      </c>
      <c r="C3237" s="11" t="s">
        <v>117</v>
      </c>
      <c r="D3237" s="11" t="s">
        <v>166</v>
      </c>
      <c r="E3237" s="12">
        <v>12.4153375875336</v>
      </c>
      <c r="F3237" s="12">
        <v>13.582868194569601</v>
      </c>
      <c r="G3237" s="12">
        <v>14.2859603631409</v>
      </c>
      <c r="H3237" s="12">
        <v>12.9039874085479</v>
      </c>
      <c r="I3237" s="12">
        <v>16.086975294066601</v>
      </c>
      <c r="J3237" s="12">
        <v>15.4154096167989</v>
      </c>
      <c r="K3237" s="12">
        <v>16.300709319802099</v>
      </c>
      <c r="L3237" s="12">
        <v>15.5942237378428</v>
      </c>
      <c r="M3237" s="12">
        <v>12.3571439659523</v>
      </c>
      <c r="N3237" s="12"/>
      <c r="O3237" s="12"/>
    </row>
    <row r="3238" spans="1:15" x14ac:dyDescent="0.3">
      <c r="A3238" s="11" t="str">
        <f t="shared" si="51"/>
        <v>DISTRIBUCION VOLUMEN X CRITERIO (kg ó litros)Frutas sin gasNIVEL MEDIO</v>
      </c>
      <c r="B3238" s="11" t="s">
        <v>50</v>
      </c>
      <c r="C3238" s="11" t="s">
        <v>117</v>
      </c>
      <c r="D3238" s="11" t="s">
        <v>167</v>
      </c>
      <c r="E3238" s="12">
        <v>21.265673336214199</v>
      </c>
      <c r="F3238" s="12">
        <v>24.4021047262999</v>
      </c>
      <c r="G3238" s="12">
        <v>28.350097987961799</v>
      </c>
      <c r="H3238" s="12">
        <v>27.233269437085099</v>
      </c>
      <c r="I3238" s="12">
        <v>22.268250973496698</v>
      </c>
      <c r="J3238" s="12">
        <v>28.856872116625599</v>
      </c>
      <c r="K3238" s="12">
        <v>25.5543537595556</v>
      </c>
      <c r="L3238" s="12">
        <v>25.0365337799002</v>
      </c>
      <c r="M3238" s="12">
        <v>32.956690156120501</v>
      </c>
      <c r="N3238" s="12"/>
      <c r="O3238" s="12"/>
    </row>
    <row r="3239" spans="1:15" x14ac:dyDescent="0.3">
      <c r="A3239" s="11" t="str">
        <f t="shared" si="51"/>
        <v>DISTRIBUCION VOLUMEN X CRITERIO (kg ó litros)Frutas sin gasNIVEL MEDIO BAJO</v>
      </c>
      <c r="B3239" s="11" t="s">
        <v>50</v>
      </c>
      <c r="C3239" s="11" t="s">
        <v>117</v>
      </c>
      <c r="D3239" s="11" t="s">
        <v>168</v>
      </c>
      <c r="E3239" s="12">
        <v>17.4236737140298</v>
      </c>
      <c r="F3239" s="12">
        <v>11.9662660023646</v>
      </c>
      <c r="G3239" s="12">
        <v>9.6585766775831701</v>
      </c>
      <c r="H3239" s="12">
        <v>7.2274637144487901</v>
      </c>
      <c r="I3239" s="12">
        <v>12.761627021193901</v>
      </c>
      <c r="J3239" s="12">
        <v>16.581898421268601</v>
      </c>
      <c r="K3239" s="12">
        <v>19.041540993278801</v>
      </c>
      <c r="L3239" s="12">
        <v>13.577738692352799</v>
      </c>
      <c r="M3239" s="12">
        <v>13.6027881857826</v>
      </c>
      <c r="N3239" s="12"/>
      <c r="O3239" s="12"/>
    </row>
    <row r="3240" spans="1:15" x14ac:dyDescent="0.3">
      <c r="A3240" s="11" t="str">
        <f t="shared" si="51"/>
        <v>DISTRIBUCION VOLUMEN X CRITERIO (kg ó litros)Frutas sin gasNIVEL BAJO</v>
      </c>
      <c r="B3240" s="11" t="s">
        <v>50</v>
      </c>
      <c r="C3240" s="11" t="s">
        <v>117</v>
      </c>
      <c r="D3240" s="11" t="s">
        <v>169</v>
      </c>
      <c r="E3240" s="12">
        <v>22.495784139009501</v>
      </c>
      <c r="F3240" s="12">
        <v>34.637698877996002</v>
      </c>
      <c r="G3240" s="12">
        <v>21.373730808034299</v>
      </c>
      <c r="H3240" s="12">
        <v>30.154924863851502</v>
      </c>
      <c r="I3240" s="12">
        <v>29.592856212129501</v>
      </c>
      <c r="J3240" s="12">
        <v>20.941295094079901</v>
      </c>
      <c r="K3240" s="12">
        <v>18.499410552109499</v>
      </c>
      <c r="L3240" s="12">
        <v>23.974854245764501</v>
      </c>
      <c r="M3240" s="12">
        <v>20.866539322878001</v>
      </c>
      <c r="N3240" s="12"/>
      <c r="O3240" s="12"/>
    </row>
    <row r="3241" spans="1:15" x14ac:dyDescent="0.3">
      <c r="A3241" s="11" t="str">
        <f t="shared" si="51"/>
        <v>DISTRIBUCION VOLUMEN X CRITERIO (kg ó litros)Frutas sin gasHOMBRE</v>
      </c>
      <c r="B3241" s="11" t="s">
        <v>50</v>
      </c>
      <c r="C3241" s="11" t="s">
        <v>117</v>
      </c>
      <c r="D3241" s="11" t="s">
        <v>170</v>
      </c>
      <c r="E3241" s="12">
        <v>45.5697146543366</v>
      </c>
      <c r="F3241" s="12">
        <v>50.693451821236202</v>
      </c>
      <c r="G3241" s="12">
        <v>41.117589834662603</v>
      </c>
      <c r="H3241" s="12">
        <v>45.645829959447902</v>
      </c>
      <c r="I3241" s="12">
        <v>42.353745598403997</v>
      </c>
      <c r="J3241" s="12">
        <v>39.089567136830098</v>
      </c>
      <c r="K3241" s="12">
        <v>41.8727976954996</v>
      </c>
      <c r="L3241" s="12">
        <v>50.381905236687899</v>
      </c>
      <c r="M3241" s="12">
        <v>46.673855152308001</v>
      </c>
      <c r="N3241" s="12"/>
      <c r="O3241" s="12"/>
    </row>
    <row r="3242" spans="1:15" x14ac:dyDescent="0.3">
      <c r="A3242" s="11" t="str">
        <f t="shared" si="51"/>
        <v>DISTRIBUCION VOLUMEN X CRITERIO (kg ó litros)Frutas sin gasMUJER</v>
      </c>
      <c r="B3242" s="11" t="s">
        <v>50</v>
      </c>
      <c r="C3242" s="11" t="s">
        <v>117</v>
      </c>
      <c r="D3242" s="11" t="s">
        <v>171</v>
      </c>
      <c r="E3242" s="12">
        <v>54.430283384863003</v>
      </c>
      <c r="F3242" s="12">
        <v>49.306532589971098</v>
      </c>
      <c r="G3242" s="12">
        <v>58.882407720453799</v>
      </c>
      <c r="H3242" s="12">
        <v>54.354168520859602</v>
      </c>
      <c r="I3242" s="12">
        <v>57.646259892483201</v>
      </c>
      <c r="J3242" s="12">
        <v>60.9104317284392</v>
      </c>
      <c r="K3242" s="12">
        <v>58.127195794014703</v>
      </c>
      <c r="L3242" s="12">
        <v>49.6180959902225</v>
      </c>
      <c r="M3242" s="12">
        <v>53.326148373029802</v>
      </c>
      <c r="N3242" s="12"/>
      <c r="O3242" s="12"/>
    </row>
    <row r="3243" spans="1:15" x14ac:dyDescent="0.3">
      <c r="A3243" s="11" t="str">
        <f t="shared" si="51"/>
        <v>DISTRIBUCION VOLUMEN X CRITERIO (kg ó litros)MixersT.ESPAÑA</v>
      </c>
      <c r="B3243" s="11" t="s">
        <v>50</v>
      </c>
      <c r="C3243" s="11" t="s">
        <v>118</v>
      </c>
      <c r="D3243" s="11" t="s">
        <v>142</v>
      </c>
      <c r="E3243" s="12">
        <v>100</v>
      </c>
      <c r="F3243" s="12">
        <v>100</v>
      </c>
      <c r="G3243" s="12">
        <v>100</v>
      </c>
      <c r="H3243" s="12">
        <v>100</v>
      </c>
      <c r="I3243" s="12">
        <v>100</v>
      </c>
      <c r="J3243" s="12">
        <v>100</v>
      </c>
      <c r="K3243" s="12">
        <v>100</v>
      </c>
      <c r="L3243" s="12">
        <v>100</v>
      </c>
      <c r="M3243" s="12">
        <v>100</v>
      </c>
      <c r="N3243" s="12"/>
      <c r="O3243" s="12"/>
    </row>
    <row r="3244" spans="1:15" x14ac:dyDescent="0.3">
      <c r="A3244" s="11" t="str">
        <f t="shared" si="51"/>
        <v>DISTRIBUCION VOLUMEN X CRITERIO (kg ó litros)MixersBCN AM</v>
      </c>
      <c r="B3244" s="11" t="s">
        <v>50</v>
      </c>
      <c r="C3244" s="11" t="s">
        <v>118</v>
      </c>
      <c r="D3244" s="11" t="s">
        <v>143</v>
      </c>
      <c r="E3244" s="12">
        <v>9.6038254319735401</v>
      </c>
      <c r="F3244" s="12">
        <v>8.4841816233234297</v>
      </c>
      <c r="G3244" s="12">
        <v>3.7018255740494999</v>
      </c>
      <c r="H3244" s="12">
        <v>7.4682959019125601</v>
      </c>
      <c r="I3244" s="12">
        <v>11.936212191059299</v>
      </c>
      <c r="J3244" s="12">
        <v>10.0180372096646</v>
      </c>
      <c r="K3244" s="12">
        <v>5.9426839725373997</v>
      </c>
      <c r="L3244" s="12">
        <v>9.4654635083999406</v>
      </c>
      <c r="M3244" s="12">
        <v>13.8194152419298</v>
      </c>
      <c r="N3244" s="12"/>
      <c r="O3244" s="12"/>
    </row>
    <row r="3245" spans="1:15" x14ac:dyDescent="0.3">
      <c r="A3245" s="11" t="str">
        <f t="shared" si="51"/>
        <v>DISTRIBUCION VOLUMEN X CRITERIO (kg ó litros)MixersREST.CAT ARAGON</v>
      </c>
      <c r="B3245" s="11" t="s">
        <v>50</v>
      </c>
      <c r="C3245" s="11" t="s">
        <v>118</v>
      </c>
      <c r="D3245" s="11" t="s">
        <v>144</v>
      </c>
      <c r="E3245" s="12">
        <v>23.914690101059701</v>
      </c>
      <c r="F3245" s="12">
        <v>23.544045085639901</v>
      </c>
      <c r="G3245" s="12">
        <v>19.025658146054699</v>
      </c>
      <c r="H3245" s="12">
        <v>16.638802072832299</v>
      </c>
      <c r="I3245" s="12">
        <v>19.547215478857201</v>
      </c>
      <c r="J3245" s="12">
        <v>26.8524137794994</v>
      </c>
      <c r="K3245" s="12">
        <v>27.8184608022984</v>
      </c>
      <c r="L3245" s="12">
        <v>20.493031494708099</v>
      </c>
      <c r="M3245" s="12">
        <v>26.689056347341399</v>
      </c>
      <c r="N3245" s="12"/>
      <c r="O3245" s="12"/>
    </row>
    <row r="3246" spans="1:15" x14ac:dyDescent="0.3">
      <c r="A3246" s="11" t="str">
        <f t="shared" si="51"/>
        <v>DISTRIBUCION VOLUMEN X CRITERIO (kg ó litros)MixersLEVANTE</v>
      </c>
      <c r="B3246" s="11" t="s">
        <v>50</v>
      </c>
      <c r="C3246" s="11" t="s">
        <v>118</v>
      </c>
      <c r="D3246" s="11" t="s">
        <v>145</v>
      </c>
      <c r="E3246" s="12">
        <v>11.0684668541373</v>
      </c>
      <c r="F3246" s="12">
        <v>24.516630401425399</v>
      </c>
      <c r="G3246" s="12">
        <v>18.898995488219601</v>
      </c>
      <c r="H3246" s="12">
        <v>19.697817763103501</v>
      </c>
      <c r="I3246" s="12">
        <v>7.06811489564768</v>
      </c>
      <c r="J3246" s="12">
        <v>15.5666980897406</v>
      </c>
      <c r="K3246" s="12">
        <v>10.583271857544499</v>
      </c>
      <c r="L3246" s="12">
        <v>6.6897114380099003</v>
      </c>
      <c r="M3246" s="12">
        <v>6.7707160793554699</v>
      </c>
      <c r="N3246" s="12"/>
      <c r="O3246" s="12"/>
    </row>
    <row r="3247" spans="1:15" x14ac:dyDescent="0.3">
      <c r="A3247" s="11" t="str">
        <f t="shared" si="51"/>
        <v>DISTRIBUCION VOLUMEN X CRITERIO (kg ó litros)MixersANDALUCIA</v>
      </c>
      <c r="B3247" s="11" t="s">
        <v>50</v>
      </c>
      <c r="C3247" s="11" t="s">
        <v>118</v>
      </c>
      <c r="D3247" s="11" t="s">
        <v>146</v>
      </c>
      <c r="E3247" s="12">
        <v>15.755919161930301</v>
      </c>
      <c r="F3247" s="12">
        <v>10.285753574466099</v>
      </c>
      <c r="G3247" s="12">
        <v>14.836453395048499</v>
      </c>
      <c r="H3247" s="12">
        <v>13.519600462203901</v>
      </c>
      <c r="I3247" s="12">
        <v>19.9159844274336</v>
      </c>
      <c r="J3247" s="12">
        <v>12.193617725191499</v>
      </c>
      <c r="K3247" s="12">
        <v>16.717280535990099</v>
      </c>
      <c r="L3247" s="12">
        <v>16.132476672516901</v>
      </c>
      <c r="M3247" s="12">
        <v>7.1859217291778901</v>
      </c>
      <c r="N3247" s="12"/>
      <c r="O3247" s="12"/>
    </row>
    <row r="3248" spans="1:15" x14ac:dyDescent="0.3">
      <c r="A3248" s="11" t="str">
        <f t="shared" si="51"/>
        <v>DISTRIBUCION VOLUMEN X CRITERIO (kg ó litros)MixersMDD AM</v>
      </c>
      <c r="B3248" s="11" t="s">
        <v>50</v>
      </c>
      <c r="C3248" s="11" t="s">
        <v>118</v>
      </c>
      <c r="D3248" s="11" t="s">
        <v>147</v>
      </c>
      <c r="E3248" s="12">
        <v>7.78626419437904</v>
      </c>
      <c r="F3248" s="12">
        <v>8.9765831273000707</v>
      </c>
      <c r="G3248" s="12">
        <v>8.5168422362986895</v>
      </c>
      <c r="H3248" s="12">
        <v>8.1903500462092094</v>
      </c>
      <c r="I3248" s="12">
        <v>8.5172272495984007</v>
      </c>
      <c r="J3248" s="12">
        <v>3.7100746829547102</v>
      </c>
      <c r="K3248" s="12">
        <v>5.8945206232663097</v>
      </c>
      <c r="L3248" s="12">
        <v>5.2315203869061904</v>
      </c>
      <c r="M3248" s="12">
        <v>8.9025141746607801</v>
      </c>
      <c r="N3248" s="12"/>
      <c r="O3248" s="12"/>
    </row>
    <row r="3249" spans="1:15" x14ac:dyDescent="0.3">
      <c r="A3249" s="11" t="str">
        <f t="shared" si="51"/>
        <v>DISTRIBUCION VOLUMEN X CRITERIO (kg ó litros)MixersRTO CENTRO</v>
      </c>
      <c r="B3249" s="11" t="s">
        <v>50</v>
      </c>
      <c r="C3249" s="11" t="s">
        <v>118</v>
      </c>
      <c r="D3249" s="11" t="s">
        <v>148</v>
      </c>
      <c r="E3249" s="12">
        <v>4.5490039599129402</v>
      </c>
      <c r="F3249" s="12">
        <v>3.9911861205213199</v>
      </c>
      <c r="G3249" s="12">
        <v>2.7103732422435098</v>
      </c>
      <c r="H3249" s="12">
        <v>9.6411552245492</v>
      </c>
      <c r="I3249" s="12">
        <v>5.4021945739197497</v>
      </c>
      <c r="J3249" s="12">
        <v>6.7179813677506397</v>
      </c>
      <c r="K3249" s="12">
        <v>7.3673310460766297</v>
      </c>
      <c r="L3249" s="12">
        <v>8.7447986914602396</v>
      </c>
      <c r="M3249" s="12">
        <v>8.3210964165376993</v>
      </c>
      <c r="N3249" s="12"/>
      <c r="O3249" s="12"/>
    </row>
    <row r="3250" spans="1:15" x14ac:dyDescent="0.3">
      <c r="A3250" s="11" t="str">
        <f t="shared" si="51"/>
        <v>DISTRIBUCION VOLUMEN X CRITERIO (kg ó litros)MixersNORTE-CENTRO</v>
      </c>
      <c r="B3250" s="11" t="s">
        <v>50</v>
      </c>
      <c r="C3250" s="11" t="s">
        <v>118</v>
      </c>
      <c r="D3250" s="11" t="s">
        <v>149</v>
      </c>
      <c r="E3250" s="12">
        <v>11.3626052668755</v>
      </c>
      <c r="F3250" s="12">
        <v>8.1091913784190002</v>
      </c>
      <c r="G3250" s="12">
        <v>12.4358408498854</v>
      </c>
      <c r="H3250" s="12">
        <v>8.5138384093879402</v>
      </c>
      <c r="I3250" s="12">
        <v>14.974573870161</v>
      </c>
      <c r="J3250" s="12">
        <v>10.9660453267528</v>
      </c>
      <c r="K3250" s="12">
        <v>15.874337292862201</v>
      </c>
      <c r="L3250" s="12">
        <v>14.782183675715499</v>
      </c>
      <c r="M3250" s="12">
        <v>10.852331082711901</v>
      </c>
      <c r="N3250" s="12"/>
      <c r="O3250" s="12"/>
    </row>
    <row r="3251" spans="1:15" x14ac:dyDescent="0.3">
      <c r="A3251" s="11" t="str">
        <f t="shared" si="51"/>
        <v>DISTRIBUCION VOLUMEN X CRITERIO (kg ó litros)MixersNOROESTE</v>
      </c>
      <c r="B3251" s="11" t="s">
        <v>50</v>
      </c>
      <c r="C3251" s="11" t="s">
        <v>118</v>
      </c>
      <c r="D3251" s="11" t="s">
        <v>150</v>
      </c>
      <c r="E3251" s="12">
        <v>15.959222817520301</v>
      </c>
      <c r="F3251" s="12">
        <v>12.092415236648</v>
      </c>
      <c r="G3251" s="12">
        <v>19.874025760016199</v>
      </c>
      <c r="H3251" s="12">
        <v>16.330143329838702</v>
      </c>
      <c r="I3251" s="12">
        <v>12.63847778193</v>
      </c>
      <c r="J3251" s="12">
        <v>13.9751390794139</v>
      </c>
      <c r="K3251" s="12">
        <v>9.8021299680180398</v>
      </c>
      <c r="L3251" s="12">
        <v>18.460805128155702</v>
      </c>
      <c r="M3251" s="12">
        <v>17.458943117183502</v>
      </c>
      <c r="N3251" s="12"/>
      <c r="O3251" s="12"/>
    </row>
    <row r="3252" spans="1:15" x14ac:dyDescent="0.3">
      <c r="A3252" s="11" t="str">
        <f t="shared" si="51"/>
        <v>DISTRIBUCION VOLUMEN X CRITERIO (kg ó litros)Mixers&lt;2MIL</v>
      </c>
      <c r="B3252" s="11" t="s">
        <v>50</v>
      </c>
      <c r="C3252" s="11" t="s">
        <v>118</v>
      </c>
      <c r="D3252" s="11" t="s">
        <v>151</v>
      </c>
      <c r="E3252" s="12">
        <v>9.0920467630001998</v>
      </c>
      <c r="F3252" s="12">
        <v>6.6840617659128601</v>
      </c>
      <c r="G3252" s="12">
        <v>9.4867984548480493</v>
      </c>
      <c r="H3252" s="12">
        <v>6.28558286749396</v>
      </c>
      <c r="I3252" s="12">
        <v>6.6362141085115196</v>
      </c>
      <c r="J3252" s="12">
        <v>3.6344192824840902</v>
      </c>
      <c r="K3252" s="12">
        <v>1.0315535730587699</v>
      </c>
      <c r="L3252" s="12">
        <v>2.4333039179334901</v>
      </c>
      <c r="M3252" s="12">
        <v>8.5702662103460892</v>
      </c>
      <c r="N3252" s="12"/>
      <c r="O3252" s="12"/>
    </row>
    <row r="3253" spans="1:15" x14ac:dyDescent="0.3">
      <c r="A3253" s="11" t="str">
        <f t="shared" si="51"/>
        <v>DISTRIBUCION VOLUMEN X CRITERIO (kg ó litros)Mixers2-5MIL</v>
      </c>
      <c r="B3253" s="11" t="s">
        <v>50</v>
      </c>
      <c r="C3253" s="11" t="s">
        <v>118</v>
      </c>
      <c r="D3253" s="11" t="s">
        <v>152</v>
      </c>
      <c r="E3253" s="12">
        <v>6.5299418567526404</v>
      </c>
      <c r="F3253" s="12">
        <v>2.8759204271399201</v>
      </c>
      <c r="G3253" s="12">
        <v>3.5641532042983002</v>
      </c>
      <c r="H3253" s="12">
        <v>3.0336032214594399</v>
      </c>
      <c r="I3253" s="12">
        <v>2.9182979531273601</v>
      </c>
      <c r="J3253" s="12">
        <v>4.8594725469431603</v>
      </c>
      <c r="K3253" s="12">
        <v>2.6987654568777701</v>
      </c>
      <c r="L3253" s="12">
        <v>1.03171034900934</v>
      </c>
      <c r="M3253" s="12">
        <v>2.1050585485961499</v>
      </c>
      <c r="N3253" s="12"/>
      <c r="O3253" s="12"/>
    </row>
    <row r="3254" spans="1:15" x14ac:dyDescent="0.3">
      <c r="A3254" s="11" t="str">
        <f t="shared" si="51"/>
        <v>DISTRIBUCION VOLUMEN X CRITERIO (kg ó litros)Mixers5-10MIL</v>
      </c>
      <c r="B3254" s="11" t="s">
        <v>50</v>
      </c>
      <c r="C3254" s="11" t="s">
        <v>118</v>
      </c>
      <c r="D3254" s="11" t="s">
        <v>153</v>
      </c>
      <c r="E3254" s="12">
        <v>2.6464502396300902</v>
      </c>
      <c r="F3254" s="12">
        <v>1.25816207500163</v>
      </c>
      <c r="G3254" s="12">
        <v>4.2071529099534297</v>
      </c>
      <c r="H3254" s="12">
        <v>6.2451062280326504</v>
      </c>
      <c r="I3254" s="12">
        <v>15.125766696464501</v>
      </c>
      <c r="J3254" s="12">
        <v>10.5044161325778</v>
      </c>
      <c r="K3254" s="12">
        <v>9.6916850750820593</v>
      </c>
      <c r="L3254" s="12">
        <v>17.122548733894401</v>
      </c>
      <c r="M3254" s="12">
        <v>6.3124689424733198</v>
      </c>
      <c r="N3254" s="12"/>
      <c r="O3254" s="12"/>
    </row>
    <row r="3255" spans="1:15" x14ac:dyDescent="0.3">
      <c r="A3255" s="11" t="str">
        <f t="shared" si="51"/>
        <v>DISTRIBUCION VOLUMEN X CRITERIO (kg ó litros)Mixers10-30MIL</v>
      </c>
      <c r="B3255" s="11" t="s">
        <v>50</v>
      </c>
      <c r="C3255" s="11" t="s">
        <v>118</v>
      </c>
      <c r="D3255" s="11" t="s">
        <v>154</v>
      </c>
      <c r="E3255" s="12">
        <v>14.5004586847397</v>
      </c>
      <c r="F3255" s="12">
        <v>10.875371841623799</v>
      </c>
      <c r="G3255" s="12">
        <v>34.049256050322803</v>
      </c>
      <c r="H3255" s="12">
        <v>18.127050483980899</v>
      </c>
      <c r="I3255" s="12">
        <v>11.375402424727801</v>
      </c>
      <c r="J3255" s="12">
        <v>19.523381755438599</v>
      </c>
      <c r="K3255" s="12">
        <v>15.069029444926199</v>
      </c>
      <c r="L3255" s="12">
        <v>21.455375504773102</v>
      </c>
      <c r="M3255" s="12">
        <v>14.4278360594248</v>
      </c>
      <c r="N3255" s="12"/>
      <c r="O3255" s="12"/>
    </row>
    <row r="3256" spans="1:15" x14ac:dyDescent="0.3">
      <c r="A3256" s="11" t="str">
        <f t="shared" si="51"/>
        <v>DISTRIBUCION VOLUMEN X CRITERIO (kg ó litros)Mixers30-100MIL</v>
      </c>
      <c r="B3256" s="11" t="s">
        <v>50</v>
      </c>
      <c r="C3256" s="11" t="s">
        <v>118</v>
      </c>
      <c r="D3256" s="11" t="s">
        <v>155</v>
      </c>
      <c r="E3256" s="12">
        <v>21.826646556683901</v>
      </c>
      <c r="F3256" s="12">
        <v>23.2557655872215</v>
      </c>
      <c r="G3256" s="12">
        <v>20.514668829929299</v>
      </c>
      <c r="H3256" s="12">
        <v>30.8355062692928</v>
      </c>
      <c r="I3256" s="12">
        <v>22.4008756408276</v>
      </c>
      <c r="J3256" s="12">
        <v>23.057272898912199</v>
      </c>
      <c r="K3256" s="12">
        <v>14.3144512853302</v>
      </c>
      <c r="L3256" s="12">
        <v>18.9072685244527</v>
      </c>
      <c r="M3256" s="12">
        <v>17.533123079939202</v>
      </c>
      <c r="N3256" s="12"/>
      <c r="O3256" s="12"/>
    </row>
    <row r="3257" spans="1:15" x14ac:dyDescent="0.3">
      <c r="A3257" s="11" t="str">
        <f t="shared" ref="A3257:A3320" si="52">B3257&amp;C3257&amp;D3257</f>
        <v>DISTRIBUCION VOLUMEN X CRITERIO (kg ó litros)Mixers100-200MIL</v>
      </c>
      <c r="B3257" s="11" t="s">
        <v>50</v>
      </c>
      <c r="C3257" s="11" t="s">
        <v>118</v>
      </c>
      <c r="D3257" s="11" t="s">
        <v>156</v>
      </c>
      <c r="E3257" s="12">
        <v>8.76911584740742</v>
      </c>
      <c r="F3257" s="12">
        <v>8.4117556472744806</v>
      </c>
      <c r="G3257" s="12">
        <v>12.536168218055399</v>
      </c>
      <c r="H3257" s="12">
        <v>10.2023122846651</v>
      </c>
      <c r="I3257" s="12">
        <v>10.427113666176099</v>
      </c>
      <c r="J3257" s="12">
        <v>12.1486632227231</v>
      </c>
      <c r="K3257" s="12">
        <v>20.4185948164038</v>
      </c>
      <c r="L3257" s="12">
        <v>10.3962950298401</v>
      </c>
      <c r="M3257" s="12">
        <v>12.384275197717701</v>
      </c>
      <c r="N3257" s="12"/>
      <c r="O3257" s="12"/>
    </row>
    <row r="3258" spans="1:15" x14ac:dyDescent="0.3">
      <c r="A3258" s="11" t="str">
        <f t="shared" si="52"/>
        <v>DISTRIBUCION VOLUMEN X CRITERIO (kg ó litros)Mixers200-500MIL</v>
      </c>
      <c r="B3258" s="11" t="s">
        <v>50</v>
      </c>
      <c r="C3258" s="11" t="s">
        <v>118</v>
      </c>
      <c r="D3258" s="11" t="s">
        <v>157</v>
      </c>
      <c r="E3258" s="12">
        <v>14.291231210474001</v>
      </c>
      <c r="F3258" s="12">
        <v>26.843434762816099</v>
      </c>
      <c r="G3258" s="12">
        <v>7.1144796605642</v>
      </c>
      <c r="H3258" s="12">
        <v>13.105027785344101</v>
      </c>
      <c r="I3258" s="12">
        <v>12.151333797777401</v>
      </c>
      <c r="J3258" s="12">
        <v>12.1191811381058</v>
      </c>
      <c r="K3258" s="12">
        <v>19.351349824581099</v>
      </c>
      <c r="L3258" s="12">
        <v>16.952820866733301</v>
      </c>
      <c r="M3258" s="12">
        <v>23.484014988433199</v>
      </c>
      <c r="N3258" s="12"/>
      <c r="O3258" s="12"/>
    </row>
    <row r="3259" spans="1:15" x14ac:dyDescent="0.3">
      <c r="A3259" s="11" t="str">
        <f t="shared" si="52"/>
        <v>DISTRIBUCION VOLUMEN X CRITERIO (kg ó litros)Mixers&gt;500MIL</v>
      </c>
      <c r="B3259" s="11" t="s">
        <v>50</v>
      </c>
      <c r="C3259" s="11" t="s">
        <v>118</v>
      </c>
      <c r="D3259" s="11" t="s">
        <v>158</v>
      </c>
      <c r="E3259" s="12">
        <v>22.344104660313501</v>
      </c>
      <c r="F3259" s="12">
        <v>19.795516536696599</v>
      </c>
      <c r="G3259" s="12">
        <v>8.5273377578257392</v>
      </c>
      <c r="H3259" s="12">
        <v>12.165817897120499</v>
      </c>
      <c r="I3259" s="12">
        <v>18.964989806033099</v>
      </c>
      <c r="J3259" s="12">
        <v>14.153203152044799</v>
      </c>
      <c r="K3259" s="12">
        <v>17.424592150516201</v>
      </c>
      <c r="L3259" s="12">
        <v>11.700672528293699</v>
      </c>
      <c r="M3259" s="12">
        <v>15.1829552742545</v>
      </c>
      <c r="N3259" s="12"/>
      <c r="O3259" s="12"/>
    </row>
    <row r="3260" spans="1:15" x14ac:dyDescent="0.3">
      <c r="A3260" s="11" t="str">
        <f t="shared" si="52"/>
        <v>DISTRIBUCION VOLUMEN X CRITERIO (kg ó litros)MixersDE 15 A 19 AÑOS</v>
      </c>
      <c r="B3260" s="11" t="s">
        <v>50</v>
      </c>
      <c r="C3260" s="11" t="s">
        <v>118</v>
      </c>
      <c r="D3260" s="11" t="s">
        <v>159</v>
      </c>
      <c r="E3260" s="12" t="s">
        <v>134</v>
      </c>
      <c r="F3260" s="12">
        <v>1.2823613987433999</v>
      </c>
      <c r="G3260" s="12">
        <v>4.67496614456718</v>
      </c>
      <c r="H3260" s="12" t="s">
        <v>134</v>
      </c>
      <c r="I3260" s="12">
        <v>9.2591071917285301</v>
      </c>
      <c r="J3260" s="12" t="s">
        <v>134</v>
      </c>
      <c r="K3260" s="12" t="s">
        <v>134</v>
      </c>
      <c r="L3260" s="12" t="s">
        <v>134</v>
      </c>
      <c r="M3260" s="12" t="s">
        <v>134</v>
      </c>
      <c r="N3260" s="12"/>
      <c r="O3260" s="12"/>
    </row>
    <row r="3261" spans="1:15" x14ac:dyDescent="0.3">
      <c r="A3261" s="11" t="str">
        <f t="shared" si="52"/>
        <v>DISTRIBUCION VOLUMEN X CRITERIO (kg ó litros)MixersDE 20 A 24 AÑOS</v>
      </c>
      <c r="B3261" s="11" t="s">
        <v>50</v>
      </c>
      <c r="C3261" s="11" t="s">
        <v>118</v>
      </c>
      <c r="D3261" s="11" t="s">
        <v>160</v>
      </c>
      <c r="E3261" s="12">
        <v>1.00830798039264</v>
      </c>
      <c r="F3261" s="12">
        <v>1.40418958762315</v>
      </c>
      <c r="G3261" s="12" t="s">
        <v>134</v>
      </c>
      <c r="H3261" s="12" t="s">
        <v>134</v>
      </c>
      <c r="I3261" s="12">
        <v>0.24465124167069199</v>
      </c>
      <c r="J3261" s="12" t="s">
        <v>134</v>
      </c>
      <c r="K3261" s="12" t="s">
        <v>134</v>
      </c>
      <c r="L3261" s="12" t="s">
        <v>134</v>
      </c>
      <c r="M3261" s="12">
        <v>1.2183105667802101</v>
      </c>
      <c r="N3261" s="12"/>
      <c r="O3261" s="12"/>
    </row>
    <row r="3262" spans="1:15" x14ac:dyDescent="0.3">
      <c r="A3262" s="11" t="str">
        <f t="shared" si="52"/>
        <v>DISTRIBUCION VOLUMEN X CRITERIO (kg ó litros)MixersDE 25 A 34 AÑOS</v>
      </c>
      <c r="B3262" s="11" t="s">
        <v>50</v>
      </c>
      <c r="C3262" s="11" t="s">
        <v>118</v>
      </c>
      <c r="D3262" s="11" t="s">
        <v>161</v>
      </c>
      <c r="E3262" s="12">
        <v>0.452673699433637</v>
      </c>
      <c r="F3262" s="12">
        <v>23.298652967868001</v>
      </c>
      <c r="G3262" s="12">
        <v>5.1114858871756796</v>
      </c>
      <c r="H3262" s="12">
        <v>1.6948229866678</v>
      </c>
      <c r="I3262" s="12">
        <v>1.75924440814203</v>
      </c>
      <c r="J3262" s="12">
        <v>2.29421274281101</v>
      </c>
      <c r="K3262" s="12">
        <v>4.4360740774381</v>
      </c>
      <c r="L3262" s="12">
        <v>6.1250987542065598</v>
      </c>
      <c r="M3262" s="12">
        <v>0.65683484232492395</v>
      </c>
      <c r="N3262" s="12"/>
      <c r="O3262" s="12"/>
    </row>
    <row r="3263" spans="1:15" x14ac:dyDescent="0.3">
      <c r="A3263" s="11" t="str">
        <f t="shared" si="52"/>
        <v>DISTRIBUCION VOLUMEN X CRITERIO (kg ó litros)MixersDE 35 A 49 AÑOS</v>
      </c>
      <c r="B3263" s="11" t="s">
        <v>50</v>
      </c>
      <c r="C3263" s="11" t="s">
        <v>118</v>
      </c>
      <c r="D3263" s="11" t="s">
        <v>162</v>
      </c>
      <c r="E3263" s="12">
        <v>16.050615846965901</v>
      </c>
      <c r="F3263" s="12">
        <v>6.1562087237164</v>
      </c>
      <c r="G3263" s="12">
        <v>11.572197122576499</v>
      </c>
      <c r="H3263" s="12">
        <v>13.042554814447101</v>
      </c>
      <c r="I3263" s="12">
        <v>8.4649542401035198</v>
      </c>
      <c r="J3263" s="12">
        <v>15.7236824567659</v>
      </c>
      <c r="K3263" s="12">
        <v>6.5471762701784302</v>
      </c>
      <c r="L3263" s="12">
        <v>7.8722166776040901</v>
      </c>
      <c r="M3263" s="12">
        <v>20.303092042229299</v>
      </c>
      <c r="N3263" s="12"/>
      <c r="O3263" s="12"/>
    </row>
    <row r="3264" spans="1:15" x14ac:dyDescent="0.3">
      <c r="A3264" s="11" t="str">
        <f t="shared" si="52"/>
        <v>DISTRIBUCION VOLUMEN X CRITERIO (kg ó litros)MixersDE 50 A 59 AÑOS</v>
      </c>
      <c r="B3264" s="11" t="s">
        <v>50</v>
      </c>
      <c r="C3264" s="11" t="s">
        <v>118</v>
      </c>
      <c r="D3264" s="11" t="s">
        <v>163</v>
      </c>
      <c r="E3264" s="12">
        <v>23.507147334387099</v>
      </c>
      <c r="F3264" s="12">
        <v>24.6375796852445</v>
      </c>
      <c r="G3264" s="12">
        <v>36.138305847708097</v>
      </c>
      <c r="H3264" s="12">
        <v>27.5423777683209</v>
      </c>
      <c r="I3264" s="12">
        <v>25.711794826167299</v>
      </c>
      <c r="J3264" s="12">
        <v>22.201525543199899</v>
      </c>
      <c r="K3264" s="12">
        <v>26.659389063458399</v>
      </c>
      <c r="L3264" s="12">
        <v>33.070382213228399</v>
      </c>
      <c r="M3264" s="12">
        <v>28.749777398904499</v>
      </c>
      <c r="N3264" s="12"/>
      <c r="O3264" s="12"/>
    </row>
    <row r="3265" spans="1:15" x14ac:dyDescent="0.3">
      <c r="A3265" s="11" t="str">
        <f t="shared" si="52"/>
        <v>DISTRIBUCION VOLUMEN X CRITERIO (kg ó litros)MixersDE 60 A 75 AÑOS</v>
      </c>
      <c r="B3265" s="11" t="s">
        <v>50</v>
      </c>
      <c r="C3265" s="11" t="s">
        <v>118</v>
      </c>
      <c r="D3265" s="11" t="s">
        <v>164</v>
      </c>
      <c r="E3265" s="12">
        <v>58.981246119982998</v>
      </c>
      <c r="F3265" s="12">
        <v>43.220982121227003</v>
      </c>
      <c r="G3265" s="12">
        <v>42.503055860400899</v>
      </c>
      <c r="H3265" s="12">
        <v>57.720265555078598</v>
      </c>
      <c r="I3265" s="12">
        <v>54.560251233360397</v>
      </c>
      <c r="J3265" s="12">
        <v>59.780580633739604</v>
      </c>
      <c r="K3265" s="12">
        <v>62.357377010878999</v>
      </c>
      <c r="L3265" s="12">
        <v>52.932284822036699</v>
      </c>
      <c r="M3265" s="12">
        <v>49.0719834078944</v>
      </c>
      <c r="N3265" s="12"/>
      <c r="O3265" s="12"/>
    </row>
    <row r="3266" spans="1:15" x14ac:dyDescent="0.3">
      <c r="A3266" s="11" t="str">
        <f t="shared" si="52"/>
        <v>DISTRIBUCION VOLUMEN X CRITERIO (kg ó litros)MixersNIVEL ALTO</v>
      </c>
      <c r="B3266" s="11" t="s">
        <v>50</v>
      </c>
      <c r="C3266" s="11" t="s">
        <v>118</v>
      </c>
      <c r="D3266" s="11" t="s">
        <v>165</v>
      </c>
      <c r="E3266" s="12">
        <v>23.563995743093798</v>
      </c>
      <c r="F3266" s="12">
        <v>18.759233301713302</v>
      </c>
      <c r="G3266" s="12">
        <v>13.960291787799401</v>
      </c>
      <c r="H3266" s="12">
        <v>25.797522648035201</v>
      </c>
      <c r="I3266" s="12">
        <v>30.085751431097201</v>
      </c>
      <c r="J3266" s="12">
        <v>22.986173126122999</v>
      </c>
      <c r="K3266" s="12">
        <v>22.9827391365205</v>
      </c>
      <c r="L3266" s="12">
        <v>20.9064833554736</v>
      </c>
      <c r="M3266" s="12">
        <v>25.579004093962901</v>
      </c>
      <c r="N3266" s="12"/>
      <c r="O3266" s="12"/>
    </row>
    <row r="3267" spans="1:15" x14ac:dyDescent="0.3">
      <c r="A3267" s="11" t="str">
        <f t="shared" si="52"/>
        <v>DISTRIBUCION VOLUMEN X CRITERIO (kg ó litros)MixersNIVEL MEDIO ALTO</v>
      </c>
      <c r="B3267" s="11" t="s">
        <v>50</v>
      </c>
      <c r="C3267" s="11" t="s">
        <v>118</v>
      </c>
      <c r="D3267" s="11" t="s">
        <v>166</v>
      </c>
      <c r="E3267" s="12">
        <v>9.7036541587992104</v>
      </c>
      <c r="F3267" s="12">
        <v>8.1548137208653095</v>
      </c>
      <c r="G3267" s="12">
        <v>14.8559607923378</v>
      </c>
      <c r="H3267" s="12">
        <v>6.28698331920834</v>
      </c>
      <c r="I3267" s="12">
        <v>10.511019506926001</v>
      </c>
      <c r="J3267" s="12">
        <v>9.7406383427407306</v>
      </c>
      <c r="K3267" s="12">
        <v>11.9407418821952</v>
      </c>
      <c r="L3267" s="12">
        <v>6.7197850996413804</v>
      </c>
      <c r="M3267" s="12">
        <v>15.6870852246472</v>
      </c>
      <c r="N3267" s="12"/>
      <c r="O3267" s="12"/>
    </row>
    <row r="3268" spans="1:15" x14ac:dyDescent="0.3">
      <c r="A3268" s="11" t="str">
        <f t="shared" si="52"/>
        <v>DISTRIBUCION VOLUMEN X CRITERIO (kg ó litros)MixersNIVEL MEDIO</v>
      </c>
      <c r="B3268" s="11" t="s">
        <v>50</v>
      </c>
      <c r="C3268" s="11" t="s">
        <v>118</v>
      </c>
      <c r="D3268" s="11" t="s">
        <v>167</v>
      </c>
      <c r="E3268" s="12">
        <v>23.1831191457639</v>
      </c>
      <c r="F3268" s="12">
        <v>21.161450302900398</v>
      </c>
      <c r="G3268" s="12">
        <v>23.688459469596399</v>
      </c>
      <c r="H3268" s="12">
        <v>26.264657114914801</v>
      </c>
      <c r="I3268" s="12">
        <v>16.490347668394801</v>
      </c>
      <c r="J3268" s="12">
        <v>37.8080101650378</v>
      </c>
      <c r="K3268" s="12">
        <v>24.873038730098099</v>
      </c>
      <c r="L3268" s="12">
        <v>32.4986710514302</v>
      </c>
      <c r="M3268" s="12">
        <v>19.3036341935018</v>
      </c>
      <c r="N3268" s="12"/>
      <c r="O3268" s="12"/>
    </row>
    <row r="3269" spans="1:15" x14ac:dyDescent="0.3">
      <c r="A3269" s="11" t="str">
        <f t="shared" si="52"/>
        <v>DISTRIBUCION VOLUMEN X CRITERIO (kg ó litros)MixersNIVEL MEDIO BAJO</v>
      </c>
      <c r="B3269" s="11" t="s">
        <v>50</v>
      </c>
      <c r="C3269" s="11" t="s">
        <v>118</v>
      </c>
      <c r="D3269" s="11" t="s">
        <v>168</v>
      </c>
      <c r="E3269" s="12">
        <v>18.655501543281002</v>
      </c>
      <c r="F3269" s="12">
        <v>10.097621190759201</v>
      </c>
      <c r="G3269" s="12">
        <v>10.333019121014599</v>
      </c>
      <c r="H3269" s="12">
        <v>11.395826863284301</v>
      </c>
      <c r="I3269" s="12">
        <v>13.702450388105801</v>
      </c>
      <c r="J3269" s="12">
        <v>13.160107310928201</v>
      </c>
      <c r="K3269" s="12">
        <v>20.176507044794601</v>
      </c>
      <c r="L3269" s="12">
        <v>8.7683863368508792</v>
      </c>
      <c r="M3269" s="12">
        <v>14.982366480809301</v>
      </c>
      <c r="N3269" s="12"/>
      <c r="O3269" s="12"/>
    </row>
    <row r="3270" spans="1:15" x14ac:dyDescent="0.3">
      <c r="A3270" s="11" t="str">
        <f t="shared" si="52"/>
        <v>DISTRIBUCION VOLUMEN X CRITERIO (kg ó litros)MixersNIVEL BAJO</v>
      </c>
      <c r="B3270" s="11" t="s">
        <v>50</v>
      </c>
      <c r="C3270" s="11" t="s">
        <v>118</v>
      </c>
      <c r="D3270" s="11" t="s">
        <v>169</v>
      </c>
      <c r="E3270" s="12">
        <v>24.8937186654396</v>
      </c>
      <c r="F3270" s="12">
        <v>41.8268696294382</v>
      </c>
      <c r="G3270" s="12">
        <v>37.162274691255199</v>
      </c>
      <c r="H3270" s="12">
        <v>30.2550216825245</v>
      </c>
      <c r="I3270" s="12">
        <v>29.210442479877401</v>
      </c>
      <c r="J3270" s="12">
        <v>16.305078286552799</v>
      </c>
      <c r="K3270" s="12">
        <v>20.026989292196902</v>
      </c>
      <c r="L3270" s="12">
        <v>31.106666551307601</v>
      </c>
      <c r="M3270" s="12">
        <v>24.447906686941401</v>
      </c>
      <c r="N3270" s="12"/>
      <c r="O3270" s="12"/>
    </row>
    <row r="3271" spans="1:15" x14ac:dyDescent="0.3">
      <c r="A3271" s="11" t="str">
        <f t="shared" si="52"/>
        <v>DISTRIBUCION VOLUMEN X CRITERIO (kg ó litros)MixersHOMBRE</v>
      </c>
      <c r="B3271" s="11" t="s">
        <v>50</v>
      </c>
      <c r="C3271" s="11" t="s">
        <v>118</v>
      </c>
      <c r="D3271" s="11" t="s">
        <v>170</v>
      </c>
      <c r="E3271" s="12">
        <v>52.1834897075898</v>
      </c>
      <c r="F3271" s="12">
        <v>60.461964889222799</v>
      </c>
      <c r="G3271" s="12">
        <v>45.190956682284401</v>
      </c>
      <c r="H3271" s="12">
        <v>45.181100928560099</v>
      </c>
      <c r="I3271" s="12">
        <v>42.283947538189402</v>
      </c>
      <c r="J3271" s="12">
        <v>43.1638334309961</v>
      </c>
      <c r="K3271" s="12">
        <v>53.422294093450297</v>
      </c>
      <c r="L3271" s="12">
        <v>35.886766688197802</v>
      </c>
      <c r="M3271" s="12">
        <v>45.196742313633202</v>
      </c>
      <c r="N3271" s="12"/>
      <c r="O3271" s="12"/>
    </row>
    <row r="3272" spans="1:15" x14ac:dyDescent="0.3">
      <c r="A3272" s="11" t="str">
        <f t="shared" si="52"/>
        <v>DISTRIBUCION VOLUMEN X CRITERIO (kg ó litros)MixersMUJER</v>
      </c>
      <c r="B3272" s="11" t="s">
        <v>50</v>
      </c>
      <c r="C3272" s="11" t="s">
        <v>118</v>
      </c>
      <c r="D3272" s="11" t="s">
        <v>171</v>
      </c>
      <c r="E3272" s="12">
        <v>47.816510291832003</v>
      </c>
      <c r="F3272" s="12">
        <v>39.538023079701603</v>
      </c>
      <c r="G3272" s="12">
        <v>54.809050720198798</v>
      </c>
      <c r="H3272" s="12">
        <v>54.818896478717498</v>
      </c>
      <c r="I3272" s="12">
        <v>57.716052749345899</v>
      </c>
      <c r="J3272" s="12">
        <v>56.8361605428518</v>
      </c>
      <c r="K3272" s="12">
        <v>46.577726532187697</v>
      </c>
      <c r="L3272" s="12">
        <v>64.113233311802205</v>
      </c>
      <c r="M3272" s="12">
        <v>54.803256868386903</v>
      </c>
      <c r="N3272" s="12"/>
      <c r="O3272" s="12"/>
    </row>
    <row r="3273" spans="1:15" x14ac:dyDescent="0.3">
      <c r="A3273" s="11" t="str">
        <f t="shared" si="52"/>
        <v>DISTRIBUCION VOLUMEN X CRITERIO (kg ó litros)IsotonicasT.ESPAÑA</v>
      </c>
      <c r="B3273" s="11" t="s">
        <v>50</v>
      </c>
      <c r="C3273" s="11" t="s">
        <v>119</v>
      </c>
      <c r="D3273" s="11" t="s">
        <v>142</v>
      </c>
      <c r="E3273" s="12">
        <v>100</v>
      </c>
      <c r="F3273" s="12">
        <v>100</v>
      </c>
      <c r="G3273" s="12">
        <v>100</v>
      </c>
      <c r="H3273" s="12">
        <v>100</v>
      </c>
      <c r="I3273" s="12">
        <v>100</v>
      </c>
      <c r="J3273" s="12">
        <v>100</v>
      </c>
      <c r="K3273" s="12">
        <v>100</v>
      </c>
      <c r="L3273" s="12">
        <v>100</v>
      </c>
      <c r="M3273" s="12">
        <v>100</v>
      </c>
      <c r="N3273" s="12"/>
      <c r="O3273" s="12"/>
    </row>
    <row r="3274" spans="1:15" x14ac:dyDescent="0.3">
      <c r="A3274" s="11" t="str">
        <f t="shared" si="52"/>
        <v>DISTRIBUCION VOLUMEN X CRITERIO (kg ó litros)IsotonicasBCN AM</v>
      </c>
      <c r="B3274" s="11" t="s">
        <v>50</v>
      </c>
      <c r="C3274" s="11" t="s">
        <v>119</v>
      </c>
      <c r="D3274" s="11" t="s">
        <v>143</v>
      </c>
      <c r="E3274" s="12">
        <v>9.6640297884295094</v>
      </c>
      <c r="F3274" s="12">
        <v>15.0175726959298</v>
      </c>
      <c r="G3274" s="12">
        <v>13.683023308170901</v>
      </c>
      <c r="H3274" s="12">
        <v>12.6802126794198</v>
      </c>
      <c r="I3274" s="12">
        <v>11.1402259127871</v>
      </c>
      <c r="J3274" s="12">
        <v>13.5972038213876</v>
      </c>
      <c r="K3274" s="12">
        <v>11.703994395060899</v>
      </c>
      <c r="L3274" s="12">
        <v>13.973134238721</v>
      </c>
      <c r="M3274" s="12">
        <v>13.1092892540522</v>
      </c>
      <c r="N3274" s="12"/>
      <c r="O3274" s="12"/>
    </row>
    <row r="3275" spans="1:15" x14ac:dyDescent="0.3">
      <c r="A3275" s="11" t="str">
        <f t="shared" si="52"/>
        <v>DISTRIBUCION VOLUMEN X CRITERIO (kg ó litros)IsotonicasREST.CAT ARAGON</v>
      </c>
      <c r="B3275" s="11" t="s">
        <v>50</v>
      </c>
      <c r="C3275" s="11" t="s">
        <v>119</v>
      </c>
      <c r="D3275" s="11" t="s">
        <v>144</v>
      </c>
      <c r="E3275" s="12">
        <v>11.425214962362199</v>
      </c>
      <c r="F3275" s="12">
        <v>9.2667519046451208</v>
      </c>
      <c r="G3275" s="12">
        <v>7.1863961275571304</v>
      </c>
      <c r="H3275" s="12">
        <v>10.520402153520999</v>
      </c>
      <c r="I3275" s="12">
        <v>11.9815524567687</v>
      </c>
      <c r="J3275" s="12">
        <v>13.235588909030101</v>
      </c>
      <c r="K3275" s="12">
        <v>13.074076699280401</v>
      </c>
      <c r="L3275" s="12">
        <v>12.452129821749599</v>
      </c>
      <c r="M3275" s="12">
        <v>13.6161592224428</v>
      </c>
      <c r="N3275" s="12"/>
      <c r="O3275" s="12"/>
    </row>
    <row r="3276" spans="1:15" x14ac:dyDescent="0.3">
      <c r="A3276" s="11" t="str">
        <f t="shared" si="52"/>
        <v>DISTRIBUCION VOLUMEN X CRITERIO (kg ó litros)IsotonicasLEVANTE</v>
      </c>
      <c r="B3276" s="11" t="s">
        <v>50</v>
      </c>
      <c r="C3276" s="11" t="s">
        <v>119</v>
      </c>
      <c r="D3276" s="11" t="s">
        <v>145</v>
      </c>
      <c r="E3276" s="12">
        <v>11.718457585777101</v>
      </c>
      <c r="F3276" s="12">
        <v>13.5738405288343</v>
      </c>
      <c r="G3276" s="12">
        <v>12.408562183751901</v>
      </c>
      <c r="H3276" s="12">
        <v>13.3636365803864</v>
      </c>
      <c r="I3276" s="12">
        <v>13.306740676052801</v>
      </c>
      <c r="J3276" s="12">
        <v>12.238779885562201</v>
      </c>
      <c r="K3276" s="12">
        <v>16.5198889930872</v>
      </c>
      <c r="L3276" s="12">
        <v>14.1916950805707</v>
      </c>
      <c r="M3276" s="12">
        <v>11.408466521320401</v>
      </c>
      <c r="N3276" s="12"/>
      <c r="O3276" s="12"/>
    </row>
    <row r="3277" spans="1:15" x14ac:dyDescent="0.3">
      <c r="A3277" s="11" t="str">
        <f t="shared" si="52"/>
        <v>DISTRIBUCION VOLUMEN X CRITERIO (kg ó litros)IsotonicasANDALUCIA</v>
      </c>
      <c r="B3277" s="11" t="s">
        <v>50</v>
      </c>
      <c r="C3277" s="11" t="s">
        <v>119</v>
      </c>
      <c r="D3277" s="11" t="s">
        <v>146</v>
      </c>
      <c r="E3277" s="12">
        <v>17.8644026698197</v>
      </c>
      <c r="F3277" s="12">
        <v>17.0349795161194</v>
      </c>
      <c r="G3277" s="12">
        <v>17.771946002286501</v>
      </c>
      <c r="H3277" s="12">
        <v>18.418857984744001</v>
      </c>
      <c r="I3277" s="12">
        <v>19.634801767299599</v>
      </c>
      <c r="J3277" s="12">
        <v>17.9935608675654</v>
      </c>
      <c r="K3277" s="12">
        <v>18.918036451143301</v>
      </c>
      <c r="L3277" s="12">
        <v>18.217140293660702</v>
      </c>
      <c r="M3277" s="12">
        <v>14.2147290262563</v>
      </c>
      <c r="N3277" s="12"/>
      <c r="O3277" s="12"/>
    </row>
    <row r="3278" spans="1:15" x14ac:dyDescent="0.3">
      <c r="A3278" s="11" t="str">
        <f t="shared" si="52"/>
        <v>DISTRIBUCION VOLUMEN X CRITERIO (kg ó litros)IsotonicasMDD AM</v>
      </c>
      <c r="B3278" s="11" t="s">
        <v>50</v>
      </c>
      <c r="C3278" s="11" t="s">
        <v>119</v>
      </c>
      <c r="D3278" s="11" t="s">
        <v>147</v>
      </c>
      <c r="E3278" s="12">
        <v>11.8698182525407</v>
      </c>
      <c r="F3278" s="12">
        <v>12.3833891751298</v>
      </c>
      <c r="G3278" s="12">
        <v>17.284178284156301</v>
      </c>
      <c r="H3278" s="12">
        <v>15.5351016219123</v>
      </c>
      <c r="I3278" s="12">
        <v>12.31215702507</v>
      </c>
      <c r="J3278" s="12">
        <v>15.200379329337</v>
      </c>
      <c r="K3278" s="12">
        <v>11.822996275149899</v>
      </c>
      <c r="L3278" s="12">
        <v>17.314549996320199</v>
      </c>
      <c r="M3278" s="12">
        <v>18.3081687295305</v>
      </c>
      <c r="N3278" s="12"/>
      <c r="O3278" s="12"/>
    </row>
    <row r="3279" spans="1:15" x14ac:dyDescent="0.3">
      <c r="A3279" s="11" t="str">
        <f t="shared" si="52"/>
        <v>DISTRIBUCION VOLUMEN X CRITERIO (kg ó litros)IsotonicasRTO CENTRO</v>
      </c>
      <c r="B3279" s="11" t="s">
        <v>50</v>
      </c>
      <c r="C3279" s="11" t="s">
        <v>119</v>
      </c>
      <c r="D3279" s="11" t="s">
        <v>148</v>
      </c>
      <c r="E3279" s="12">
        <v>14.9071112163663</v>
      </c>
      <c r="F3279" s="12">
        <v>16.483126416204499</v>
      </c>
      <c r="G3279" s="12">
        <v>17.345547113193501</v>
      </c>
      <c r="H3279" s="12">
        <v>15.1900902169016</v>
      </c>
      <c r="I3279" s="12">
        <v>11.934982137609101</v>
      </c>
      <c r="J3279" s="12">
        <v>12.788252853907601</v>
      </c>
      <c r="K3279" s="12">
        <v>13.228923512829599</v>
      </c>
      <c r="L3279" s="12">
        <v>9.2085979282202093</v>
      </c>
      <c r="M3279" s="12">
        <v>10.578006618166899</v>
      </c>
      <c r="N3279" s="12"/>
      <c r="O3279" s="12"/>
    </row>
    <row r="3280" spans="1:15" x14ac:dyDescent="0.3">
      <c r="A3280" s="11" t="str">
        <f t="shared" si="52"/>
        <v>DISTRIBUCION VOLUMEN X CRITERIO (kg ó litros)IsotonicasNORTE-CENTRO</v>
      </c>
      <c r="B3280" s="11" t="s">
        <v>50</v>
      </c>
      <c r="C3280" s="11" t="s">
        <v>119</v>
      </c>
      <c r="D3280" s="11" t="s">
        <v>149</v>
      </c>
      <c r="E3280" s="12">
        <v>9.3112922741191095</v>
      </c>
      <c r="F3280" s="12">
        <v>7.3439731845641303</v>
      </c>
      <c r="G3280" s="12">
        <v>7.1374679040663098</v>
      </c>
      <c r="H3280" s="12">
        <v>6.8314212960967096</v>
      </c>
      <c r="I3280" s="12">
        <v>8.2402505061804199</v>
      </c>
      <c r="J3280" s="12">
        <v>5.2906105334096303</v>
      </c>
      <c r="K3280" s="12">
        <v>6.1822546066055297</v>
      </c>
      <c r="L3280" s="12">
        <v>5.1945521979342102</v>
      </c>
      <c r="M3280" s="12">
        <v>8.4992527045720703</v>
      </c>
      <c r="N3280" s="12"/>
      <c r="O3280" s="12"/>
    </row>
    <row r="3281" spans="1:15" x14ac:dyDescent="0.3">
      <c r="A3281" s="11" t="str">
        <f t="shared" si="52"/>
        <v>DISTRIBUCION VOLUMEN X CRITERIO (kg ó litros)IsotonicasNOROESTE</v>
      </c>
      <c r="B3281" s="11" t="s">
        <v>50</v>
      </c>
      <c r="C3281" s="11" t="s">
        <v>119</v>
      </c>
      <c r="D3281" s="11" t="s">
        <v>150</v>
      </c>
      <c r="E3281" s="12">
        <v>13.2396825379444</v>
      </c>
      <c r="F3281" s="12">
        <v>8.8963759115235295</v>
      </c>
      <c r="G3281" s="12">
        <v>7.1828751846409702</v>
      </c>
      <c r="H3281" s="12">
        <v>7.4602843208959699</v>
      </c>
      <c r="I3281" s="12">
        <v>11.4492929235258</v>
      </c>
      <c r="J3281" s="12">
        <v>9.6556216842494607</v>
      </c>
      <c r="K3281" s="12">
        <v>8.5498354716354292</v>
      </c>
      <c r="L3281" s="12">
        <v>9.4482030011657905</v>
      </c>
      <c r="M3281" s="12">
        <v>10.265923470986399</v>
      </c>
      <c r="N3281" s="12"/>
      <c r="O3281" s="12"/>
    </row>
    <row r="3282" spans="1:15" x14ac:dyDescent="0.3">
      <c r="A3282" s="11" t="str">
        <f t="shared" si="52"/>
        <v>DISTRIBUCION VOLUMEN X CRITERIO (kg ó litros)Isotonicas&lt;2MIL</v>
      </c>
      <c r="B3282" s="11" t="s">
        <v>50</v>
      </c>
      <c r="C3282" s="11" t="s">
        <v>119</v>
      </c>
      <c r="D3282" s="11" t="s">
        <v>151</v>
      </c>
      <c r="E3282" s="12">
        <v>7.5573681242081401</v>
      </c>
      <c r="F3282" s="12">
        <v>4.4373206382062902</v>
      </c>
      <c r="G3282" s="12">
        <v>7.5271943141318403</v>
      </c>
      <c r="H3282" s="12">
        <v>8.5154179125753604</v>
      </c>
      <c r="I3282" s="12">
        <v>7.9022516209212004</v>
      </c>
      <c r="J3282" s="12">
        <v>7.5804112131926704</v>
      </c>
      <c r="K3282" s="12">
        <v>6.8851907168482001</v>
      </c>
      <c r="L3282" s="12">
        <v>5.0020015804716902</v>
      </c>
      <c r="M3282" s="12">
        <v>6.2184182773082801</v>
      </c>
      <c r="N3282" s="12"/>
      <c r="O3282" s="12"/>
    </row>
    <row r="3283" spans="1:15" x14ac:dyDescent="0.3">
      <c r="A3283" s="11" t="str">
        <f t="shared" si="52"/>
        <v>DISTRIBUCION VOLUMEN X CRITERIO (kg ó litros)Isotonicas2-5MIL</v>
      </c>
      <c r="B3283" s="11" t="s">
        <v>50</v>
      </c>
      <c r="C3283" s="11" t="s">
        <v>119</v>
      </c>
      <c r="D3283" s="11" t="s">
        <v>152</v>
      </c>
      <c r="E3283" s="12">
        <v>5.5880162844238797</v>
      </c>
      <c r="F3283" s="12">
        <v>6.1145899003196904</v>
      </c>
      <c r="G3283" s="12">
        <v>8.2861696012246107</v>
      </c>
      <c r="H3283" s="12">
        <v>6.6173095023528603</v>
      </c>
      <c r="I3283" s="12">
        <v>5.9240349498632696</v>
      </c>
      <c r="J3283" s="12">
        <v>5.1557786918242501</v>
      </c>
      <c r="K3283" s="12">
        <v>4.3233295832047602</v>
      </c>
      <c r="L3283" s="12">
        <v>4.2040559841587202</v>
      </c>
      <c r="M3283" s="12">
        <v>4.2589940688930401</v>
      </c>
      <c r="N3283" s="12"/>
      <c r="O3283" s="12"/>
    </row>
    <row r="3284" spans="1:15" x14ac:dyDescent="0.3">
      <c r="A3284" s="11" t="str">
        <f t="shared" si="52"/>
        <v>DISTRIBUCION VOLUMEN X CRITERIO (kg ó litros)Isotonicas5-10MIL</v>
      </c>
      <c r="B3284" s="11" t="s">
        <v>50</v>
      </c>
      <c r="C3284" s="11" t="s">
        <v>119</v>
      </c>
      <c r="D3284" s="11" t="s">
        <v>153</v>
      </c>
      <c r="E3284" s="12">
        <v>8.7029105807807401</v>
      </c>
      <c r="F3284" s="12">
        <v>7.2721934119930598</v>
      </c>
      <c r="G3284" s="12">
        <v>5.9416131736114801</v>
      </c>
      <c r="H3284" s="12">
        <v>7.57131612146505</v>
      </c>
      <c r="I3284" s="12">
        <v>9.50760483084726</v>
      </c>
      <c r="J3284" s="12">
        <v>6.93858112636239</v>
      </c>
      <c r="K3284" s="12">
        <v>10.3118459971239</v>
      </c>
      <c r="L3284" s="12">
        <v>7.6773630610616701</v>
      </c>
      <c r="M3284" s="12">
        <v>8.8368967037868096</v>
      </c>
      <c r="N3284" s="12"/>
      <c r="O3284" s="12"/>
    </row>
    <row r="3285" spans="1:15" x14ac:dyDescent="0.3">
      <c r="A3285" s="11" t="str">
        <f t="shared" si="52"/>
        <v>DISTRIBUCION VOLUMEN X CRITERIO (kg ó litros)Isotonicas10-30MIL</v>
      </c>
      <c r="B3285" s="11" t="s">
        <v>50</v>
      </c>
      <c r="C3285" s="11" t="s">
        <v>119</v>
      </c>
      <c r="D3285" s="11" t="s">
        <v>154</v>
      </c>
      <c r="E3285" s="12">
        <v>13.8288647350576</v>
      </c>
      <c r="F3285" s="12">
        <v>17.672452087569599</v>
      </c>
      <c r="G3285" s="12">
        <v>17.536061622021801</v>
      </c>
      <c r="H3285" s="12">
        <v>15.939876160641001</v>
      </c>
      <c r="I3285" s="12">
        <v>13.695619516489399</v>
      </c>
      <c r="J3285" s="12">
        <v>16.000468615469899</v>
      </c>
      <c r="K3285" s="12">
        <v>14.1079386526779</v>
      </c>
      <c r="L3285" s="12">
        <v>16.2532416816154</v>
      </c>
      <c r="M3285" s="12">
        <v>14.333978739182699</v>
      </c>
      <c r="N3285" s="12"/>
      <c r="O3285" s="12"/>
    </row>
    <row r="3286" spans="1:15" x14ac:dyDescent="0.3">
      <c r="A3286" s="11" t="str">
        <f t="shared" si="52"/>
        <v>DISTRIBUCION VOLUMEN X CRITERIO (kg ó litros)Isotonicas30-100MIL</v>
      </c>
      <c r="B3286" s="11" t="s">
        <v>50</v>
      </c>
      <c r="C3286" s="11" t="s">
        <v>119</v>
      </c>
      <c r="D3286" s="11" t="s">
        <v>155</v>
      </c>
      <c r="E3286" s="12">
        <v>19.063086612498999</v>
      </c>
      <c r="F3286" s="12">
        <v>17.313087585501599</v>
      </c>
      <c r="G3286" s="12">
        <v>14.783943573180901</v>
      </c>
      <c r="H3286" s="12">
        <v>16.610264026299401</v>
      </c>
      <c r="I3286" s="12">
        <v>15.902141119651301</v>
      </c>
      <c r="J3286" s="12">
        <v>17.3854044122427</v>
      </c>
      <c r="K3286" s="12">
        <v>21.575196707002899</v>
      </c>
      <c r="L3286" s="12">
        <v>16.020215886195501</v>
      </c>
      <c r="M3286" s="12">
        <v>16.879672841024298</v>
      </c>
      <c r="N3286" s="12"/>
      <c r="O3286" s="12"/>
    </row>
    <row r="3287" spans="1:15" x14ac:dyDescent="0.3">
      <c r="A3287" s="11" t="str">
        <f t="shared" si="52"/>
        <v>DISTRIBUCION VOLUMEN X CRITERIO (kg ó litros)Isotonicas100-200MIL</v>
      </c>
      <c r="B3287" s="11" t="s">
        <v>50</v>
      </c>
      <c r="C3287" s="11" t="s">
        <v>119</v>
      </c>
      <c r="D3287" s="11" t="s">
        <v>156</v>
      </c>
      <c r="E3287" s="12">
        <v>8.8463637296826292</v>
      </c>
      <c r="F3287" s="12">
        <v>7.4437238305920301</v>
      </c>
      <c r="G3287" s="12">
        <v>10.3502160369301</v>
      </c>
      <c r="H3287" s="12">
        <v>10.6380488275597</v>
      </c>
      <c r="I3287" s="12">
        <v>11.702845421657999</v>
      </c>
      <c r="J3287" s="12">
        <v>10.7604923878802</v>
      </c>
      <c r="K3287" s="12">
        <v>12.477004307740801</v>
      </c>
      <c r="L3287" s="12">
        <v>11.3410057096208</v>
      </c>
      <c r="M3287" s="12">
        <v>11.3129468855286</v>
      </c>
      <c r="N3287" s="12"/>
      <c r="O3287" s="12"/>
    </row>
    <row r="3288" spans="1:15" x14ac:dyDescent="0.3">
      <c r="A3288" s="11" t="str">
        <f t="shared" si="52"/>
        <v>DISTRIBUCION VOLUMEN X CRITERIO (kg ó litros)Isotonicas200-500MIL</v>
      </c>
      <c r="B3288" s="11" t="s">
        <v>50</v>
      </c>
      <c r="C3288" s="11" t="s">
        <v>119</v>
      </c>
      <c r="D3288" s="11" t="s">
        <v>157</v>
      </c>
      <c r="E3288" s="12">
        <v>17.802933088163499</v>
      </c>
      <c r="F3288" s="12">
        <v>20.029461348628399</v>
      </c>
      <c r="G3288" s="12">
        <v>10.919800249663499</v>
      </c>
      <c r="H3288" s="12">
        <v>11.8277187081487</v>
      </c>
      <c r="I3288" s="12">
        <v>18.241843154343599</v>
      </c>
      <c r="J3288" s="12">
        <v>14.4709924461381</v>
      </c>
      <c r="K3288" s="12">
        <v>11.462095998138899</v>
      </c>
      <c r="L3288" s="12">
        <v>14.820452027456099</v>
      </c>
      <c r="M3288" s="12">
        <v>13.547636029271599</v>
      </c>
      <c r="N3288" s="12"/>
      <c r="O3288" s="12"/>
    </row>
    <row r="3289" spans="1:15" x14ac:dyDescent="0.3">
      <c r="A3289" s="11" t="str">
        <f t="shared" si="52"/>
        <v>DISTRIBUCION VOLUMEN X CRITERIO (kg ó litros)Isotonicas&gt;500MIL</v>
      </c>
      <c r="B3289" s="11" t="s">
        <v>50</v>
      </c>
      <c r="C3289" s="11" t="s">
        <v>119</v>
      </c>
      <c r="D3289" s="11" t="s">
        <v>158</v>
      </c>
      <c r="E3289" s="12">
        <v>18.610467364754602</v>
      </c>
      <c r="F3289" s="12">
        <v>19.717182939087699</v>
      </c>
      <c r="G3289" s="12">
        <v>24.654999335458701</v>
      </c>
      <c r="H3289" s="12">
        <v>22.280052533494</v>
      </c>
      <c r="I3289" s="12">
        <v>17.123660749555601</v>
      </c>
      <c r="J3289" s="12">
        <v>21.707870402885298</v>
      </c>
      <c r="K3289" s="12">
        <v>18.857400271365901</v>
      </c>
      <c r="L3289" s="12">
        <v>24.681667948879401</v>
      </c>
      <c r="M3289" s="12">
        <v>24.6114506152859</v>
      </c>
      <c r="N3289" s="12"/>
      <c r="O3289" s="12"/>
    </row>
    <row r="3290" spans="1:15" x14ac:dyDescent="0.3">
      <c r="A3290" s="11" t="str">
        <f t="shared" si="52"/>
        <v>DISTRIBUCION VOLUMEN X CRITERIO (kg ó litros)IsotonicasDE 15 A 19 AÑOS</v>
      </c>
      <c r="B3290" s="11" t="s">
        <v>50</v>
      </c>
      <c r="C3290" s="11" t="s">
        <v>119</v>
      </c>
      <c r="D3290" s="11" t="s">
        <v>159</v>
      </c>
      <c r="E3290" s="12">
        <v>6.0858629885785902</v>
      </c>
      <c r="F3290" s="12">
        <v>10.643846869962401</v>
      </c>
      <c r="G3290" s="12">
        <v>2.6121481632618999</v>
      </c>
      <c r="H3290" s="12">
        <v>2.8213895767705499</v>
      </c>
      <c r="I3290" s="12">
        <v>5.8604118556025799</v>
      </c>
      <c r="J3290" s="12">
        <v>3.69131647064961</v>
      </c>
      <c r="K3290" s="12">
        <v>5.9712407138502703</v>
      </c>
      <c r="L3290" s="12">
        <v>2.1744520965382699</v>
      </c>
      <c r="M3290" s="12">
        <v>6.9817759096660001</v>
      </c>
      <c r="N3290" s="12"/>
      <c r="O3290" s="12"/>
    </row>
    <row r="3291" spans="1:15" x14ac:dyDescent="0.3">
      <c r="A3291" s="11" t="str">
        <f t="shared" si="52"/>
        <v>DISTRIBUCION VOLUMEN X CRITERIO (kg ó litros)IsotonicasDE 20 A 24 AÑOS</v>
      </c>
      <c r="B3291" s="11" t="s">
        <v>50</v>
      </c>
      <c r="C3291" s="11" t="s">
        <v>119</v>
      </c>
      <c r="D3291" s="11" t="s">
        <v>160</v>
      </c>
      <c r="E3291" s="12">
        <v>2.8609429619126301</v>
      </c>
      <c r="F3291" s="12">
        <v>2.36048386128178</v>
      </c>
      <c r="G3291" s="12">
        <v>4.75662416172786</v>
      </c>
      <c r="H3291" s="12">
        <v>5.9320420871035697</v>
      </c>
      <c r="I3291" s="12">
        <v>6.3182190754300001</v>
      </c>
      <c r="J3291" s="12">
        <v>6.4189438851139897</v>
      </c>
      <c r="K3291" s="12">
        <v>2.4873612471433701</v>
      </c>
      <c r="L3291" s="12">
        <v>7.1365917106863304</v>
      </c>
      <c r="M3291" s="12">
        <v>4.2785225792725798</v>
      </c>
      <c r="N3291" s="12"/>
      <c r="O3291" s="12"/>
    </row>
    <row r="3292" spans="1:15" x14ac:dyDescent="0.3">
      <c r="A3292" s="11" t="str">
        <f t="shared" si="52"/>
        <v>DISTRIBUCION VOLUMEN X CRITERIO (kg ó litros)IsotonicasDE 25 A 34 AÑOS</v>
      </c>
      <c r="B3292" s="11" t="s">
        <v>50</v>
      </c>
      <c r="C3292" s="11" t="s">
        <v>119</v>
      </c>
      <c r="D3292" s="11" t="s">
        <v>161</v>
      </c>
      <c r="E3292" s="12">
        <v>9.5304114762691796</v>
      </c>
      <c r="F3292" s="12">
        <v>9.3898079570054804</v>
      </c>
      <c r="G3292" s="12">
        <v>9.5347379694578898</v>
      </c>
      <c r="H3292" s="12">
        <v>9.0257212315478998</v>
      </c>
      <c r="I3292" s="12">
        <v>7.5350279267803897</v>
      </c>
      <c r="J3292" s="12">
        <v>8.1834221447924893</v>
      </c>
      <c r="K3292" s="12">
        <v>9.2573005322240007</v>
      </c>
      <c r="L3292" s="12">
        <v>8.4786208309374302</v>
      </c>
      <c r="M3292" s="12">
        <v>8.0038652229136709</v>
      </c>
      <c r="N3292" s="12"/>
      <c r="O3292" s="12"/>
    </row>
    <row r="3293" spans="1:15" x14ac:dyDescent="0.3">
      <c r="A3293" s="11" t="str">
        <f t="shared" si="52"/>
        <v>DISTRIBUCION VOLUMEN X CRITERIO (kg ó litros)IsotonicasDE 35 A 49 AÑOS</v>
      </c>
      <c r="B3293" s="11" t="s">
        <v>50</v>
      </c>
      <c r="C3293" s="11" t="s">
        <v>119</v>
      </c>
      <c r="D3293" s="11" t="s">
        <v>162</v>
      </c>
      <c r="E3293" s="12">
        <v>26.1498454060727</v>
      </c>
      <c r="F3293" s="12">
        <v>28.1121240480247</v>
      </c>
      <c r="G3293" s="12">
        <v>28.3034070460793</v>
      </c>
      <c r="H3293" s="12">
        <v>24.7605829389801</v>
      </c>
      <c r="I3293" s="12">
        <v>26.6935360691838</v>
      </c>
      <c r="J3293" s="12">
        <v>26.7520708422098</v>
      </c>
      <c r="K3293" s="12">
        <v>25.509828935380298</v>
      </c>
      <c r="L3293" s="12">
        <v>27.7182035262474</v>
      </c>
      <c r="M3293" s="12">
        <v>21.823414148097601</v>
      </c>
      <c r="N3293" s="12"/>
      <c r="O3293" s="12"/>
    </row>
    <row r="3294" spans="1:15" x14ac:dyDescent="0.3">
      <c r="A3294" s="11" t="str">
        <f t="shared" si="52"/>
        <v>DISTRIBUCION VOLUMEN X CRITERIO (kg ó litros)IsotonicasDE 50 A 59 AÑOS</v>
      </c>
      <c r="B3294" s="11" t="s">
        <v>50</v>
      </c>
      <c r="C3294" s="11" t="s">
        <v>119</v>
      </c>
      <c r="D3294" s="11" t="s">
        <v>163</v>
      </c>
      <c r="E3294" s="12">
        <v>25.118740499079699</v>
      </c>
      <c r="F3294" s="12">
        <v>27.048343286502401</v>
      </c>
      <c r="G3294" s="12">
        <v>29.861613178314901</v>
      </c>
      <c r="H3294" s="12">
        <v>31.586571100552501</v>
      </c>
      <c r="I3294" s="12">
        <v>25.944038080159999</v>
      </c>
      <c r="J3294" s="12">
        <v>25.1791007910453</v>
      </c>
      <c r="K3294" s="12">
        <v>28.2757325326873</v>
      </c>
      <c r="L3294" s="12">
        <v>28.424687498854301</v>
      </c>
      <c r="M3294" s="12">
        <v>27.1883976738971</v>
      </c>
      <c r="N3294" s="12"/>
      <c r="O3294" s="12"/>
    </row>
    <row r="3295" spans="1:15" x14ac:dyDescent="0.3">
      <c r="A3295" s="11" t="str">
        <f t="shared" si="52"/>
        <v>DISTRIBUCION VOLUMEN X CRITERIO (kg ó litros)IsotonicasDE 60 A 75 AÑOS</v>
      </c>
      <c r="B3295" s="11" t="s">
        <v>50</v>
      </c>
      <c r="C3295" s="11" t="s">
        <v>119</v>
      </c>
      <c r="D3295" s="11" t="s">
        <v>164</v>
      </c>
      <c r="E3295" s="12">
        <v>30.2542047095702</v>
      </c>
      <c r="F3295" s="12">
        <v>22.445398640744799</v>
      </c>
      <c r="G3295" s="12">
        <v>24.931467374667498</v>
      </c>
      <c r="H3295" s="12">
        <v>25.8736957783312</v>
      </c>
      <c r="I3295" s="12">
        <v>27.648766873697699</v>
      </c>
      <c r="J3295" s="12">
        <v>29.775148497030901</v>
      </c>
      <c r="K3295" s="12">
        <v>28.498536340783001</v>
      </c>
      <c r="L3295" s="12">
        <v>26.067444600374301</v>
      </c>
      <c r="M3295" s="12">
        <v>31.724015404898701</v>
      </c>
      <c r="N3295" s="12"/>
      <c r="O3295" s="12"/>
    </row>
    <row r="3296" spans="1:15" x14ac:dyDescent="0.3">
      <c r="A3296" s="11" t="str">
        <f t="shared" si="52"/>
        <v>DISTRIBUCION VOLUMEN X CRITERIO (kg ó litros)IsotonicasNIVEL ALTO</v>
      </c>
      <c r="B3296" s="11" t="s">
        <v>50</v>
      </c>
      <c r="C3296" s="11" t="s">
        <v>119</v>
      </c>
      <c r="D3296" s="11" t="s">
        <v>165</v>
      </c>
      <c r="E3296" s="12">
        <v>28.073957690309101</v>
      </c>
      <c r="F3296" s="12">
        <v>25.616945390585599</v>
      </c>
      <c r="G3296" s="12">
        <v>25.5157306561231</v>
      </c>
      <c r="H3296" s="12">
        <v>29.061497004757499</v>
      </c>
      <c r="I3296" s="12">
        <v>28.108812690968598</v>
      </c>
      <c r="J3296" s="12">
        <v>25.5939789677772</v>
      </c>
      <c r="K3296" s="12">
        <v>26.387976664415799</v>
      </c>
      <c r="L3296" s="12">
        <v>27.8966425393184</v>
      </c>
      <c r="M3296" s="12">
        <v>21.834711267871899</v>
      </c>
      <c r="N3296" s="12"/>
      <c r="O3296" s="12"/>
    </row>
    <row r="3297" spans="1:15" x14ac:dyDescent="0.3">
      <c r="A3297" s="11" t="str">
        <f t="shared" si="52"/>
        <v>DISTRIBUCION VOLUMEN X CRITERIO (kg ó litros)IsotonicasNIVEL MEDIO ALTO</v>
      </c>
      <c r="B3297" s="11" t="s">
        <v>50</v>
      </c>
      <c r="C3297" s="11" t="s">
        <v>119</v>
      </c>
      <c r="D3297" s="11" t="s">
        <v>166</v>
      </c>
      <c r="E3297" s="12">
        <v>15.868847092491301</v>
      </c>
      <c r="F3297" s="12">
        <v>19.4174850777095</v>
      </c>
      <c r="G3297" s="12">
        <v>15.8058519765585</v>
      </c>
      <c r="H3297" s="12">
        <v>14.703368375054</v>
      </c>
      <c r="I3297" s="12">
        <v>13.9718713890702</v>
      </c>
      <c r="J3297" s="12">
        <v>17.3934621883106</v>
      </c>
      <c r="K3297" s="12">
        <v>20.872665283164402</v>
      </c>
      <c r="L3297" s="12">
        <v>19.287268682038601</v>
      </c>
      <c r="M3297" s="12">
        <v>18.250821990022899</v>
      </c>
      <c r="N3297" s="12"/>
      <c r="O3297" s="12"/>
    </row>
    <row r="3298" spans="1:15" x14ac:dyDescent="0.3">
      <c r="A3298" s="11" t="str">
        <f t="shared" si="52"/>
        <v>DISTRIBUCION VOLUMEN X CRITERIO (kg ó litros)IsotonicasNIVEL MEDIO</v>
      </c>
      <c r="B3298" s="11" t="s">
        <v>50</v>
      </c>
      <c r="C3298" s="11" t="s">
        <v>119</v>
      </c>
      <c r="D3298" s="11" t="s">
        <v>167</v>
      </c>
      <c r="E3298" s="12">
        <v>24.369274066757999</v>
      </c>
      <c r="F3298" s="12">
        <v>29.1754460524309</v>
      </c>
      <c r="G3298" s="12">
        <v>27.541330096565201</v>
      </c>
      <c r="H3298" s="12">
        <v>23.678575018642999</v>
      </c>
      <c r="I3298" s="12">
        <v>23.916868120467502</v>
      </c>
      <c r="J3298" s="12">
        <v>25.667001978719501</v>
      </c>
      <c r="K3298" s="12">
        <v>20.179034558373399</v>
      </c>
      <c r="L3298" s="12">
        <v>22.646770731714401</v>
      </c>
      <c r="M3298" s="12">
        <v>27.238755400038599</v>
      </c>
      <c r="N3298" s="12"/>
      <c r="O3298" s="12"/>
    </row>
    <row r="3299" spans="1:15" x14ac:dyDescent="0.3">
      <c r="A3299" s="11" t="str">
        <f t="shared" si="52"/>
        <v>DISTRIBUCION VOLUMEN X CRITERIO (kg ó litros)IsotonicasNIVEL MEDIO BAJO</v>
      </c>
      <c r="B3299" s="11" t="s">
        <v>50</v>
      </c>
      <c r="C3299" s="11" t="s">
        <v>119</v>
      </c>
      <c r="D3299" s="11" t="s">
        <v>168</v>
      </c>
      <c r="E3299" s="12">
        <v>12.695139789672499</v>
      </c>
      <c r="F3299" s="12">
        <v>10.5050663921576</v>
      </c>
      <c r="G3299" s="12">
        <v>14.7414691240108</v>
      </c>
      <c r="H3299" s="12">
        <v>12.9104274101011</v>
      </c>
      <c r="I3299" s="12">
        <v>15.1958106898946</v>
      </c>
      <c r="J3299" s="12">
        <v>11.3686636615589</v>
      </c>
      <c r="K3299" s="12">
        <v>12.4644292207403</v>
      </c>
      <c r="L3299" s="12">
        <v>10.506871399986</v>
      </c>
      <c r="M3299" s="12">
        <v>14.4594142555666</v>
      </c>
      <c r="N3299" s="12"/>
      <c r="O3299" s="12"/>
    </row>
    <row r="3300" spans="1:15" x14ac:dyDescent="0.3">
      <c r="A3300" s="11" t="str">
        <f t="shared" si="52"/>
        <v>DISTRIBUCION VOLUMEN X CRITERIO (kg ó litros)IsotonicasNIVEL BAJO</v>
      </c>
      <c r="B3300" s="11" t="s">
        <v>50</v>
      </c>
      <c r="C3300" s="11" t="s">
        <v>119</v>
      </c>
      <c r="D3300" s="11" t="s">
        <v>169</v>
      </c>
      <c r="E3300" s="12">
        <v>18.9927905176589</v>
      </c>
      <c r="F3300" s="12">
        <v>15.2850628367638</v>
      </c>
      <c r="G3300" s="12">
        <v>16.395614419418099</v>
      </c>
      <c r="H3300" s="12">
        <v>19.6461300217779</v>
      </c>
      <c r="I3300" s="12">
        <v>18.806639930440799</v>
      </c>
      <c r="J3300" s="12">
        <v>19.976894061050501</v>
      </c>
      <c r="K3300" s="12">
        <v>20.0958982249924</v>
      </c>
      <c r="L3300" s="12">
        <v>19.662454464980801</v>
      </c>
      <c r="M3300" s="12">
        <v>18.2162906314467</v>
      </c>
      <c r="N3300" s="12"/>
      <c r="O3300" s="12"/>
    </row>
    <row r="3301" spans="1:15" x14ac:dyDescent="0.3">
      <c r="A3301" s="11" t="str">
        <f t="shared" si="52"/>
        <v>DISTRIBUCION VOLUMEN X CRITERIO (kg ó litros)IsotonicasHOMBRE</v>
      </c>
      <c r="B3301" s="11" t="s">
        <v>50</v>
      </c>
      <c r="C3301" s="11" t="s">
        <v>119</v>
      </c>
      <c r="D3301" s="11" t="s">
        <v>170</v>
      </c>
      <c r="E3301" s="12">
        <v>55.828367279241597</v>
      </c>
      <c r="F3301" s="12">
        <v>52.116646691775301</v>
      </c>
      <c r="G3301" s="12">
        <v>61.792857606062299</v>
      </c>
      <c r="H3301" s="12">
        <v>54.3870073522383</v>
      </c>
      <c r="I3301" s="12">
        <v>57.240614065281797</v>
      </c>
      <c r="J3301" s="12">
        <v>56.205449795659298</v>
      </c>
      <c r="K3301" s="12">
        <v>56.2901506377518</v>
      </c>
      <c r="L3301" s="12">
        <v>50.5107812213841</v>
      </c>
      <c r="M3301" s="12">
        <v>54.256168480516997</v>
      </c>
      <c r="N3301" s="12"/>
      <c r="O3301" s="12"/>
    </row>
    <row r="3302" spans="1:15" x14ac:dyDescent="0.3">
      <c r="A3302" s="11" t="str">
        <f t="shared" si="52"/>
        <v>DISTRIBUCION VOLUMEN X CRITERIO (kg ó litros)IsotonicasMUJER</v>
      </c>
      <c r="B3302" s="11" t="s">
        <v>50</v>
      </c>
      <c r="C3302" s="11" t="s">
        <v>119</v>
      </c>
      <c r="D3302" s="11" t="s">
        <v>171</v>
      </c>
      <c r="E3302" s="12">
        <v>44.171642443128</v>
      </c>
      <c r="F3302" s="12">
        <v>47.883366189294399</v>
      </c>
      <c r="G3302" s="12">
        <v>38.207145773476498</v>
      </c>
      <c r="H3302" s="12">
        <v>45.612995270693901</v>
      </c>
      <c r="I3302" s="12">
        <v>42.759388326753403</v>
      </c>
      <c r="J3302" s="12">
        <v>43.794547418849398</v>
      </c>
      <c r="K3302" s="12">
        <v>43.7098550587205</v>
      </c>
      <c r="L3302" s="12">
        <v>49.489222845806097</v>
      </c>
      <c r="M3302" s="12">
        <v>45.743825678266603</v>
      </c>
      <c r="N3302" s="12"/>
      <c r="O3302" s="12"/>
    </row>
    <row r="3303" spans="1:15" x14ac:dyDescent="0.3">
      <c r="A3303" s="11" t="str">
        <f t="shared" si="52"/>
        <v>DISTRIBUCION VOLUMEN X CRITERIO (kg ó litros)EnergeticasT.ESPAÑA</v>
      </c>
      <c r="B3303" s="11" t="s">
        <v>50</v>
      </c>
      <c r="C3303" s="11" t="s">
        <v>120</v>
      </c>
      <c r="D3303" s="11" t="s">
        <v>142</v>
      </c>
      <c r="E3303" s="12">
        <v>100</v>
      </c>
      <c r="F3303" s="12">
        <v>100</v>
      </c>
      <c r="G3303" s="12">
        <v>100</v>
      </c>
      <c r="H3303" s="12">
        <v>100</v>
      </c>
      <c r="I3303" s="12">
        <v>100</v>
      </c>
      <c r="J3303" s="12">
        <v>100</v>
      </c>
      <c r="K3303" s="12">
        <v>100</v>
      </c>
      <c r="L3303" s="12">
        <v>100</v>
      </c>
      <c r="M3303" s="12">
        <v>100</v>
      </c>
      <c r="N3303" s="12"/>
      <c r="O3303" s="12"/>
    </row>
    <row r="3304" spans="1:15" x14ac:dyDescent="0.3">
      <c r="A3304" s="11" t="str">
        <f t="shared" si="52"/>
        <v>DISTRIBUCION VOLUMEN X CRITERIO (kg ó litros)EnergeticasBCN AM</v>
      </c>
      <c r="B3304" s="11" t="s">
        <v>50</v>
      </c>
      <c r="C3304" s="11" t="s">
        <v>120</v>
      </c>
      <c r="D3304" s="11" t="s">
        <v>143</v>
      </c>
      <c r="E3304" s="12">
        <v>4.58385835460897</v>
      </c>
      <c r="F3304" s="12">
        <v>1.8947943441072601</v>
      </c>
      <c r="G3304" s="12">
        <v>6.4173357386955496</v>
      </c>
      <c r="H3304" s="12">
        <v>3.1654782449205401</v>
      </c>
      <c r="I3304" s="12">
        <v>4.7641707254158403</v>
      </c>
      <c r="J3304" s="12">
        <v>5.2370196924682304</v>
      </c>
      <c r="K3304" s="12">
        <v>2.9234155384454499</v>
      </c>
      <c r="L3304" s="12">
        <v>8.4253225543953896</v>
      </c>
      <c r="M3304" s="12">
        <v>5.6595135204632196</v>
      </c>
      <c r="N3304" s="12"/>
      <c r="O3304" s="12"/>
    </row>
    <row r="3305" spans="1:15" x14ac:dyDescent="0.3">
      <c r="A3305" s="11" t="str">
        <f t="shared" si="52"/>
        <v>DISTRIBUCION VOLUMEN X CRITERIO (kg ó litros)EnergeticasREST.CAT ARAGON</v>
      </c>
      <c r="B3305" s="11" t="s">
        <v>50</v>
      </c>
      <c r="C3305" s="11" t="s">
        <v>120</v>
      </c>
      <c r="D3305" s="11" t="s">
        <v>144</v>
      </c>
      <c r="E3305" s="12">
        <v>19.4653325344125</v>
      </c>
      <c r="F3305" s="12">
        <v>6.7826308979412397</v>
      </c>
      <c r="G3305" s="12">
        <v>13.613403301204499</v>
      </c>
      <c r="H3305" s="12">
        <v>13.406280837339301</v>
      </c>
      <c r="I3305" s="12">
        <v>11.6105315452455</v>
      </c>
      <c r="J3305" s="12">
        <v>8.6832953032887001</v>
      </c>
      <c r="K3305" s="12">
        <v>11.5810170205772</v>
      </c>
      <c r="L3305" s="12">
        <v>11.796483337146601</v>
      </c>
      <c r="M3305" s="12">
        <v>9.4284332462760307</v>
      </c>
      <c r="N3305" s="12"/>
      <c r="O3305" s="12"/>
    </row>
    <row r="3306" spans="1:15" x14ac:dyDescent="0.3">
      <c r="A3306" s="11" t="str">
        <f t="shared" si="52"/>
        <v>DISTRIBUCION VOLUMEN X CRITERIO (kg ó litros)EnergeticasLEVANTE</v>
      </c>
      <c r="B3306" s="11" t="s">
        <v>50</v>
      </c>
      <c r="C3306" s="11" t="s">
        <v>120</v>
      </c>
      <c r="D3306" s="11" t="s">
        <v>145</v>
      </c>
      <c r="E3306" s="12">
        <v>13.804872026170599</v>
      </c>
      <c r="F3306" s="12">
        <v>47.283215149900201</v>
      </c>
      <c r="G3306" s="12">
        <v>11.3728122856431</v>
      </c>
      <c r="H3306" s="12">
        <v>8.2843735567281307</v>
      </c>
      <c r="I3306" s="12">
        <v>10.277858633535001</v>
      </c>
      <c r="J3306" s="12">
        <v>12.791159224791301</v>
      </c>
      <c r="K3306" s="12">
        <v>24.356787118371201</v>
      </c>
      <c r="L3306" s="12">
        <v>26.623329887440899</v>
      </c>
      <c r="M3306" s="12">
        <v>27.534147235640301</v>
      </c>
      <c r="N3306" s="12"/>
      <c r="O3306" s="12"/>
    </row>
    <row r="3307" spans="1:15" x14ac:dyDescent="0.3">
      <c r="A3307" s="11" t="str">
        <f t="shared" si="52"/>
        <v>DISTRIBUCION VOLUMEN X CRITERIO (kg ó litros)EnergeticasANDALUCIA</v>
      </c>
      <c r="B3307" s="11" t="s">
        <v>50</v>
      </c>
      <c r="C3307" s="11" t="s">
        <v>120</v>
      </c>
      <c r="D3307" s="11" t="s">
        <v>146</v>
      </c>
      <c r="E3307" s="12">
        <v>21.914586673752801</v>
      </c>
      <c r="F3307" s="12">
        <v>12.8790750615959</v>
      </c>
      <c r="G3307" s="12">
        <v>18.975192171763901</v>
      </c>
      <c r="H3307" s="12">
        <v>24.008645214070501</v>
      </c>
      <c r="I3307" s="12">
        <v>28.691618164157401</v>
      </c>
      <c r="J3307" s="12">
        <v>40.8410620494478</v>
      </c>
      <c r="K3307" s="12">
        <v>24.004178148003199</v>
      </c>
      <c r="L3307" s="12">
        <v>22.469847659185699</v>
      </c>
      <c r="M3307" s="12">
        <v>27.967971928643799</v>
      </c>
      <c r="N3307" s="12"/>
      <c r="O3307" s="12"/>
    </row>
    <row r="3308" spans="1:15" x14ac:dyDescent="0.3">
      <c r="A3308" s="11" t="str">
        <f t="shared" si="52"/>
        <v>DISTRIBUCION VOLUMEN X CRITERIO (kg ó litros)EnergeticasMDD AM</v>
      </c>
      <c r="B3308" s="11" t="s">
        <v>50</v>
      </c>
      <c r="C3308" s="11" t="s">
        <v>120</v>
      </c>
      <c r="D3308" s="11" t="s">
        <v>147</v>
      </c>
      <c r="E3308" s="12">
        <v>9.6899738832963802</v>
      </c>
      <c r="F3308" s="12">
        <v>5.2003801537771599</v>
      </c>
      <c r="G3308" s="12">
        <v>10.786319323119301</v>
      </c>
      <c r="H3308" s="12">
        <v>9.9829450948750793</v>
      </c>
      <c r="I3308" s="12">
        <v>7.5685062581301903</v>
      </c>
      <c r="J3308" s="12">
        <v>9.9864728140943502</v>
      </c>
      <c r="K3308" s="12">
        <v>8.8922703653257695</v>
      </c>
      <c r="L3308" s="12">
        <v>8.8464566314916002</v>
      </c>
      <c r="M3308" s="12">
        <v>7.5957112474522299</v>
      </c>
      <c r="N3308" s="12"/>
      <c r="O3308" s="12"/>
    </row>
    <row r="3309" spans="1:15" x14ac:dyDescent="0.3">
      <c r="A3309" s="11" t="str">
        <f t="shared" si="52"/>
        <v>DISTRIBUCION VOLUMEN X CRITERIO (kg ó litros)EnergeticasRTO CENTRO</v>
      </c>
      <c r="B3309" s="11" t="s">
        <v>50</v>
      </c>
      <c r="C3309" s="11" t="s">
        <v>120</v>
      </c>
      <c r="D3309" s="11" t="s">
        <v>148</v>
      </c>
      <c r="E3309" s="12">
        <v>8.4957562799179591</v>
      </c>
      <c r="F3309" s="12">
        <v>9.17820923586787</v>
      </c>
      <c r="G3309" s="12">
        <v>12.1809616601687</v>
      </c>
      <c r="H3309" s="12">
        <v>8.1945287219058596</v>
      </c>
      <c r="I3309" s="12">
        <v>12.5617755788862</v>
      </c>
      <c r="J3309" s="12">
        <v>13.7734872115272</v>
      </c>
      <c r="K3309" s="12">
        <v>19.964405166265799</v>
      </c>
      <c r="L3309" s="12">
        <v>18.523964203963601</v>
      </c>
      <c r="M3309" s="12">
        <v>15.256249421970001</v>
      </c>
      <c r="N3309" s="12"/>
      <c r="O3309" s="12"/>
    </row>
    <row r="3310" spans="1:15" x14ac:dyDescent="0.3">
      <c r="A3310" s="11" t="str">
        <f t="shared" si="52"/>
        <v>DISTRIBUCION VOLUMEN X CRITERIO (kg ó litros)EnergeticasNORTE-CENTRO</v>
      </c>
      <c r="B3310" s="11" t="s">
        <v>50</v>
      </c>
      <c r="C3310" s="11" t="s">
        <v>120</v>
      </c>
      <c r="D3310" s="11" t="s">
        <v>149</v>
      </c>
      <c r="E3310" s="12">
        <v>17.4709918186485</v>
      </c>
      <c r="F3310" s="12">
        <v>14.0608448499466</v>
      </c>
      <c r="G3310" s="12">
        <v>24.134777592273601</v>
      </c>
      <c r="H3310" s="12">
        <v>25.988590904317501</v>
      </c>
      <c r="I3310" s="12">
        <v>21.2337993012972</v>
      </c>
      <c r="J3310" s="12">
        <v>5.6442083857582999</v>
      </c>
      <c r="K3310" s="12">
        <v>1.9106911305883501</v>
      </c>
      <c r="L3310" s="12">
        <v>2.3636588086843902</v>
      </c>
      <c r="M3310" s="12">
        <v>5.6608406090282397</v>
      </c>
      <c r="N3310" s="12"/>
      <c r="O3310" s="12"/>
    </row>
    <row r="3311" spans="1:15" x14ac:dyDescent="0.3">
      <c r="A3311" s="11" t="str">
        <f t="shared" si="52"/>
        <v>DISTRIBUCION VOLUMEN X CRITERIO (kg ó litros)EnergeticasNOROESTE</v>
      </c>
      <c r="B3311" s="11" t="s">
        <v>50</v>
      </c>
      <c r="C3311" s="11" t="s">
        <v>120</v>
      </c>
      <c r="D3311" s="11" t="s">
        <v>150</v>
      </c>
      <c r="E3311" s="12">
        <v>4.5746146942647803</v>
      </c>
      <c r="F3311" s="12">
        <v>2.7208492132645601</v>
      </c>
      <c r="G3311" s="12">
        <v>2.5191861916042702</v>
      </c>
      <c r="H3311" s="12">
        <v>6.9691446009049001</v>
      </c>
      <c r="I3311" s="12">
        <v>3.29174845325538</v>
      </c>
      <c r="J3311" s="12">
        <v>3.0432924450732002</v>
      </c>
      <c r="K3311" s="12">
        <v>6.3672208885881698</v>
      </c>
      <c r="L3311" s="12">
        <v>0.95092437231937799</v>
      </c>
      <c r="M3311" s="12">
        <v>0.89712884394234405</v>
      </c>
      <c r="N3311" s="12"/>
      <c r="O3311" s="12"/>
    </row>
    <row r="3312" spans="1:15" x14ac:dyDescent="0.3">
      <c r="A3312" s="11" t="str">
        <f t="shared" si="52"/>
        <v>DISTRIBUCION VOLUMEN X CRITERIO (kg ó litros)Energeticas&lt;2MIL</v>
      </c>
      <c r="B3312" s="11" t="s">
        <v>50</v>
      </c>
      <c r="C3312" s="11" t="s">
        <v>120</v>
      </c>
      <c r="D3312" s="11" t="s">
        <v>151</v>
      </c>
      <c r="E3312" s="12">
        <v>5.0270477033174901</v>
      </c>
      <c r="F3312" s="12">
        <v>1.3469462720864001</v>
      </c>
      <c r="G3312" s="12">
        <v>3.3779449176997902</v>
      </c>
      <c r="H3312" s="12">
        <v>2.8159116525958101</v>
      </c>
      <c r="I3312" s="12">
        <v>3.16086248216883</v>
      </c>
      <c r="J3312" s="12">
        <v>0.66646737652791699</v>
      </c>
      <c r="K3312" s="12">
        <v>2.36649374530825</v>
      </c>
      <c r="L3312" s="12">
        <v>0.635660050019903</v>
      </c>
      <c r="M3312" s="12">
        <v>0.16004323768188999</v>
      </c>
      <c r="N3312" s="12"/>
      <c r="O3312" s="12"/>
    </row>
    <row r="3313" spans="1:15" x14ac:dyDescent="0.3">
      <c r="A3313" s="11" t="str">
        <f t="shared" si="52"/>
        <v>DISTRIBUCION VOLUMEN X CRITERIO (kg ó litros)Energeticas2-5MIL</v>
      </c>
      <c r="B3313" s="11" t="s">
        <v>50</v>
      </c>
      <c r="C3313" s="11" t="s">
        <v>120</v>
      </c>
      <c r="D3313" s="11" t="s">
        <v>152</v>
      </c>
      <c r="E3313" s="12">
        <v>9.0463673148920591</v>
      </c>
      <c r="F3313" s="12">
        <v>4.3391187885557896</v>
      </c>
      <c r="G3313" s="12">
        <v>6.5708658697841997</v>
      </c>
      <c r="H3313" s="12">
        <v>6.5241657614770903</v>
      </c>
      <c r="I3313" s="12">
        <v>7.7230155084646297</v>
      </c>
      <c r="J3313" s="12">
        <v>15.9054178231093</v>
      </c>
      <c r="K3313" s="12">
        <v>11.730269222258</v>
      </c>
      <c r="L3313" s="12">
        <v>10.7818315859889</v>
      </c>
      <c r="M3313" s="12">
        <v>7.0812948197619496</v>
      </c>
      <c r="N3313" s="12"/>
      <c r="O3313" s="12"/>
    </row>
    <row r="3314" spans="1:15" x14ac:dyDescent="0.3">
      <c r="A3314" s="11" t="str">
        <f t="shared" si="52"/>
        <v>DISTRIBUCION VOLUMEN X CRITERIO (kg ó litros)Energeticas5-10MIL</v>
      </c>
      <c r="B3314" s="11" t="s">
        <v>50</v>
      </c>
      <c r="C3314" s="11" t="s">
        <v>120</v>
      </c>
      <c r="D3314" s="11" t="s">
        <v>153</v>
      </c>
      <c r="E3314" s="12">
        <v>7.1817599898044104</v>
      </c>
      <c r="F3314" s="12">
        <v>6.7115173394436898</v>
      </c>
      <c r="G3314" s="12">
        <v>11.8036076678507</v>
      </c>
      <c r="H3314" s="12">
        <v>4.47167350812233</v>
      </c>
      <c r="I3314" s="12">
        <v>5.8664506577947702</v>
      </c>
      <c r="J3314" s="12">
        <v>3.4445353328489201</v>
      </c>
      <c r="K3314" s="12">
        <v>3.08193939171107</v>
      </c>
      <c r="L3314" s="12">
        <v>3.85877777619381</v>
      </c>
      <c r="M3314" s="12">
        <v>2.8836944482756901</v>
      </c>
      <c r="N3314" s="12"/>
      <c r="O3314" s="12"/>
    </row>
    <row r="3315" spans="1:15" x14ac:dyDescent="0.3">
      <c r="A3315" s="11" t="str">
        <f t="shared" si="52"/>
        <v>DISTRIBUCION VOLUMEN X CRITERIO (kg ó litros)Energeticas10-30MIL</v>
      </c>
      <c r="B3315" s="11" t="s">
        <v>50</v>
      </c>
      <c r="C3315" s="11" t="s">
        <v>120</v>
      </c>
      <c r="D3315" s="11" t="s">
        <v>154</v>
      </c>
      <c r="E3315" s="12">
        <v>19.6433098276087</v>
      </c>
      <c r="F3315" s="12">
        <v>13.3336113267339</v>
      </c>
      <c r="G3315" s="12">
        <v>15.9989042828315</v>
      </c>
      <c r="H3315" s="12">
        <v>25.6168053124509</v>
      </c>
      <c r="I3315" s="12">
        <v>24.486429401967399</v>
      </c>
      <c r="J3315" s="12">
        <v>13.4975009364709</v>
      </c>
      <c r="K3315" s="12">
        <v>17.593806380397702</v>
      </c>
      <c r="L3315" s="12">
        <v>13.8646777118184</v>
      </c>
      <c r="M3315" s="12">
        <v>21.4303710523753</v>
      </c>
      <c r="N3315" s="12"/>
      <c r="O3315" s="12"/>
    </row>
    <row r="3316" spans="1:15" x14ac:dyDescent="0.3">
      <c r="A3316" s="11" t="str">
        <f t="shared" si="52"/>
        <v>DISTRIBUCION VOLUMEN X CRITERIO (kg ó litros)Energeticas30-100MIL</v>
      </c>
      <c r="B3316" s="11" t="s">
        <v>50</v>
      </c>
      <c r="C3316" s="11" t="s">
        <v>120</v>
      </c>
      <c r="D3316" s="11" t="s">
        <v>155</v>
      </c>
      <c r="E3316" s="12">
        <v>12.431185133569899</v>
      </c>
      <c r="F3316" s="12">
        <v>6.1992376907549396</v>
      </c>
      <c r="G3316" s="12">
        <v>10.717365398409401</v>
      </c>
      <c r="H3316" s="12">
        <v>12.232153275128301</v>
      </c>
      <c r="I3316" s="12">
        <v>10.7927882762217</v>
      </c>
      <c r="J3316" s="12">
        <v>19.420454596827899</v>
      </c>
      <c r="K3316" s="12">
        <v>16.5449588698079</v>
      </c>
      <c r="L3316" s="12">
        <v>18.842083471808099</v>
      </c>
      <c r="M3316" s="12">
        <v>20.7171910207712</v>
      </c>
      <c r="N3316" s="12"/>
      <c r="O3316" s="12"/>
    </row>
    <row r="3317" spans="1:15" x14ac:dyDescent="0.3">
      <c r="A3317" s="11" t="str">
        <f t="shared" si="52"/>
        <v>DISTRIBUCION VOLUMEN X CRITERIO (kg ó litros)Energeticas100-200MIL</v>
      </c>
      <c r="B3317" s="11" t="s">
        <v>50</v>
      </c>
      <c r="C3317" s="11" t="s">
        <v>120</v>
      </c>
      <c r="D3317" s="11" t="s">
        <v>156</v>
      </c>
      <c r="E3317" s="12">
        <v>18.1171055990837</v>
      </c>
      <c r="F3317" s="12">
        <v>14.031026155834599</v>
      </c>
      <c r="G3317" s="12">
        <v>26.5277643810896</v>
      </c>
      <c r="H3317" s="12">
        <v>26.490320964692899</v>
      </c>
      <c r="I3317" s="12">
        <v>23.038965247609202</v>
      </c>
      <c r="J3317" s="12">
        <v>20.772196542526501</v>
      </c>
      <c r="K3317" s="12">
        <v>10.882952629210401</v>
      </c>
      <c r="L3317" s="12">
        <v>25.907159445733999</v>
      </c>
      <c r="M3317" s="12">
        <v>27.196696605150699</v>
      </c>
      <c r="N3317" s="12"/>
      <c r="O3317" s="12"/>
    </row>
    <row r="3318" spans="1:15" x14ac:dyDescent="0.3">
      <c r="A3318" s="11" t="str">
        <f t="shared" si="52"/>
        <v>DISTRIBUCION VOLUMEN X CRITERIO (kg ó litros)Energeticas200-500MIL</v>
      </c>
      <c r="B3318" s="11" t="s">
        <v>50</v>
      </c>
      <c r="C3318" s="11" t="s">
        <v>120</v>
      </c>
      <c r="D3318" s="11" t="s">
        <v>157</v>
      </c>
      <c r="E3318" s="12">
        <v>19.5896366843265</v>
      </c>
      <c r="F3318" s="12">
        <v>9.1211987916499204</v>
      </c>
      <c r="G3318" s="12">
        <v>15.805124470394601</v>
      </c>
      <c r="H3318" s="12">
        <v>14.232621312522401</v>
      </c>
      <c r="I3318" s="12">
        <v>12.9553164820102</v>
      </c>
      <c r="J3318" s="12">
        <v>16.174516200602501</v>
      </c>
      <c r="K3318" s="12">
        <v>27.593397148055701</v>
      </c>
      <c r="L3318" s="12">
        <v>16.157126733043199</v>
      </c>
      <c r="M3318" s="12">
        <v>10.951475148662301</v>
      </c>
      <c r="N3318" s="12"/>
      <c r="O3318" s="12"/>
    </row>
    <row r="3319" spans="1:15" x14ac:dyDescent="0.3">
      <c r="A3319" s="11" t="str">
        <f t="shared" si="52"/>
        <v>DISTRIBUCION VOLUMEN X CRITERIO (kg ó litros)Energeticas&gt;500MIL</v>
      </c>
      <c r="B3319" s="11" t="s">
        <v>50</v>
      </c>
      <c r="C3319" s="11" t="s">
        <v>120</v>
      </c>
      <c r="D3319" s="11" t="s">
        <v>158</v>
      </c>
      <c r="E3319" s="12">
        <v>8.9635891627642206</v>
      </c>
      <c r="F3319" s="12">
        <v>44.917344933623703</v>
      </c>
      <c r="G3319" s="12">
        <v>9.19840679187012</v>
      </c>
      <c r="H3319" s="12">
        <v>7.6163500455220596</v>
      </c>
      <c r="I3319" s="12">
        <v>11.976174473519899</v>
      </c>
      <c r="J3319" s="12">
        <v>10.1189192268243</v>
      </c>
      <c r="K3319" s="12">
        <v>10.2061788330727</v>
      </c>
      <c r="L3319" s="12">
        <v>9.9526780976161895</v>
      </c>
      <c r="M3319" s="12">
        <v>9.5792461124317292</v>
      </c>
      <c r="N3319" s="12"/>
      <c r="O3319" s="12"/>
    </row>
    <row r="3320" spans="1:15" x14ac:dyDescent="0.3">
      <c r="A3320" s="11" t="str">
        <f t="shared" si="52"/>
        <v>DISTRIBUCION VOLUMEN X CRITERIO (kg ó litros)EnergeticasDE 15 A 19 AÑOS</v>
      </c>
      <c r="B3320" s="11" t="s">
        <v>50</v>
      </c>
      <c r="C3320" s="11" t="s">
        <v>120</v>
      </c>
      <c r="D3320" s="11" t="s">
        <v>159</v>
      </c>
      <c r="E3320" s="12">
        <v>13.1802409453856</v>
      </c>
      <c r="F3320" s="12">
        <v>51.517232940813798</v>
      </c>
      <c r="G3320" s="12">
        <v>14.4300427539858</v>
      </c>
      <c r="H3320" s="12">
        <v>11.938872428402901</v>
      </c>
      <c r="I3320" s="12">
        <v>21.650584422089398</v>
      </c>
      <c r="J3320" s="12">
        <v>20.6763062715732</v>
      </c>
      <c r="K3320" s="12">
        <v>6.9139727484364402</v>
      </c>
      <c r="L3320" s="12">
        <v>17.9978162687805</v>
      </c>
      <c r="M3320" s="12">
        <v>22.069287421782199</v>
      </c>
      <c r="N3320" s="12"/>
      <c r="O3320" s="12"/>
    </row>
    <row r="3321" spans="1:15" x14ac:dyDescent="0.3">
      <c r="A3321" s="11" t="str">
        <f t="shared" ref="A3321:A3384" si="53">B3321&amp;C3321&amp;D3321</f>
        <v>DISTRIBUCION VOLUMEN X CRITERIO (kg ó litros)EnergeticasDE 20 A 24 AÑOS</v>
      </c>
      <c r="B3321" s="11" t="s">
        <v>50</v>
      </c>
      <c r="C3321" s="11" t="s">
        <v>120</v>
      </c>
      <c r="D3321" s="11" t="s">
        <v>160</v>
      </c>
      <c r="E3321" s="12">
        <v>4.8922125748409604</v>
      </c>
      <c r="F3321" s="12">
        <v>1.9979781870825899</v>
      </c>
      <c r="G3321" s="12">
        <v>5.45718201596768</v>
      </c>
      <c r="H3321" s="12">
        <v>4.6262951433202204</v>
      </c>
      <c r="I3321" s="12">
        <v>6.0532415062254197</v>
      </c>
      <c r="J3321" s="12">
        <v>6.6454471052189703</v>
      </c>
      <c r="K3321" s="12">
        <v>11.3216398818552</v>
      </c>
      <c r="L3321" s="12">
        <v>6.2582815763719797</v>
      </c>
      <c r="M3321" s="12">
        <v>5.9118785798770404</v>
      </c>
      <c r="N3321" s="12"/>
      <c r="O3321" s="12"/>
    </row>
    <row r="3322" spans="1:15" x14ac:dyDescent="0.3">
      <c r="A3322" s="11" t="str">
        <f t="shared" si="53"/>
        <v>DISTRIBUCION VOLUMEN X CRITERIO (kg ó litros)EnergeticasDE 25 A 34 AÑOS</v>
      </c>
      <c r="B3322" s="11" t="s">
        <v>50</v>
      </c>
      <c r="C3322" s="11" t="s">
        <v>120</v>
      </c>
      <c r="D3322" s="11" t="s">
        <v>161</v>
      </c>
      <c r="E3322" s="12">
        <v>16.003551237799499</v>
      </c>
      <c r="F3322" s="12">
        <v>12.720677135236601</v>
      </c>
      <c r="G3322" s="12">
        <v>16.205704434007799</v>
      </c>
      <c r="H3322" s="12">
        <v>16.671101549529901</v>
      </c>
      <c r="I3322" s="12">
        <v>12.7954188381494</v>
      </c>
      <c r="J3322" s="12">
        <v>26.972798112046199</v>
      </c>
      <c r="K3322" s="12">
        <v>31.435555806888701</v>
      </c>
      <c r="L3322" s="12">
        <v>32.942507047303103</v>
      </c>
      <c r="M3322" s="12">
        <v>27.0911297300005</v>
      </c>
      <c r="N3322" s="12"/>
      <c r="O3322" s="12"/>
    </row>
    <row r="3323" spans="1:15" x14ac:dyDescent="0.3">
      <c r="A3323" s="11" t="str">
        <f t="shared" si="53"/>
        <v>DISTRIBUCION VOLUMEN X CRITERIO (kg ó litros)EnergeticasDE 35 A 49 AÑOS</v>
      </c>
      <c r="B3323" s="11" t="s">
        <v>50</v>
      </c>
      <c r="C3323" s="11" t="s">
        <v>120</v>
      </c>
      <c r="D3323" s="11" t="s">
        <v>162</v>
      </c>
      <c r="E3323" s="12">
        <v>44.232158777464797</v>
      </c>
      <c r="F3323" s="12">
        <v>27.499577867480902</v>
      </c>
      <c r="G3323" s="12">
        <v>50.606059765461303</v>
      </c>
      <c r="H3323" s="12">
        <v>51.801359263436197</v>
      </c>
      <c r="I3323" s="12">
        <v>41.740868550502498</v>
      </c>
      <c r="J3323" s="12">
        <v>30.7302198233285</v>
      </c>
      <c r="K3323" s="12">
        <v>28.5911529075996</v>
      </c>
      <c r="L3323" s="12">
        <v>24.8931965520134</v>
      </c>
      <c r="M3323" s="12">
        <v>27.4273018197871</v>
      </c>
      <c r="N3323" s="12"/>
      <c r="O3323" s="12"/>
    </row>
    <row r="3324" spans="1:15" x14ac:dyDescent="0.3">
      <c r="A3324" s="11" t="str">
        <f t="shared" si="53"/>
        <v>DISTRIBUCION VOLUMEN X CRITERIO (kg ó litros)EnergeticasDE 50 A 59 AÑOS</v>
      </c>
      <c r="B3324" s="11" t="s">
        <v>50</v>
      </c>
      <c r="C3324" s="11" t="s">
        <v>120</v>
      </c>
      <c r="D3324" s="11" t="s">
        <v>163</v>
      </c>
      <c r="E3324" s="12">
        <v>11.5860201029484</v>
      </c>
      <c r="F3324" s="12">
        <v>5.1167749282056203</v>
      </c>
      <c r="G3324" s="12">
        <v>5.84609864180557</v>
      </c>
      <c r="H3324" s="12">
        <v>11.0742955911784</v>
      </c>
      <c r="I3324" s="12">
        <v>11.657857910348399</v>
      </c>
      <c r="J3324" s="12">
        <v>12.190411695033699</v>
      </c>
      <c r="K3324" s="12">
        <v>14.846807838555501</v>
      </c>
      <c r="L3324" s="12">
        <v>9.0797419101445804</v>
      </c>
      <c r="M3324" s="12">
        <v>11.349418429909599</v>
      </c>
      <c r="N3324" s="12"/>
      <c r="O3324" s="12"/>
    </row>
    <row r="3325" spans="1:15" x14ac:dyDescent="0.3">
      <c r="A3325" s="11" t="str">
        <f t="shared" si="53"/>
        <v>DISTRIBUCION VOLUMEN X CRITERIO (kg ó litros)EnergeticasDE 60 A 75 AÑOS</v>
      </c>
      <c r="B3325" s="11" t="s">
        <v>50</v>
      </c>
      <c r="C3325" s="11" t="s">
        <v>120</v>
      </c>
      <c r="D3325" s="11" t="s">
        <v>164</v>
      </c>
      <c r="E3325" s="12">
        <v>10.105802488286299</v>
      </c>
      <c r="F3325" s="12">
        <v>1.1477581556604199</v>
      </c>
      <c r="G3325" s="12">
        <v>7.45489921655044</v>
      </c>
      <c r="H3325" s="12">
        <v>3.8880702819976301</v>
      </c>
      <c r="I3325" s="12">
        <v>6.1020339010914997</v>
      </c>
      <c r="J3325" s="12">
        <v>2.7848246713847198</v>
      </c>
      <c r="K3325" s="12">
        <v>6.8908677010986104</v>
      </c>
      <c r="L3325" s="12">
        <v>8.8284621954412597</v>
      </c>
      <c r="M3325" s="12">
        <v>6.15098533589022</v>
      </c>
      <c r="N3325" s="12"/>
      <c r="O3325" s="12"/>
    </row>
    <row r="3326" spans="1:15" x14ac:dyDescent="0.3">
      <c r="A3326" s="11" t="str">
        <f t="shared" si="53"/>
        <v>DISTRIBUCION VOLUMEN X CRITERIO (kg ó litros)EnergeticasNIVEL ALTO</v>
      </c>
      <c r="B3326" s="11" t="s">
        <v>50</v>
      </c>
      <c r="C3326" s="11" t="s">
        <v>120</v>
      </c>
      <c r="D3326" s="11" t="s">
        <v>165</v>
      </c>
      <c r="E3326" s="12">
        <v>15.949693152715099</v>
      </c>
      <c r="F3326" s="12">
        <v>5.1873780876260698</v>
      </c>
      <c r="G3326" s="12">
        <v>7.0480177645151896</v>
      </c>
      <c r="H3326" s="12">
        <v>10.3966291001529</v>
      </c>
      <c r="I3326" s="12">
        <v>7.3633418341379002</v>
      </c>
      <c r="J3326" s="12">
        <v>12.9467053911979</v>
      </c>
      <c r="K3326" s="12">
        <v>19.337928093428399</v>
      </c>
      <c r="L3326" s="12">
        <v>16.067991121702001</v>
      </c>
      <c r="M3326" s="12">
        <v>10.2461660398024</v>
      </c>
      <c r="N3326" s="12"/>
      <c r="O3326" s="12"/>
    </row>
    <row r="3327" spans="1:15" x14ac:dyDescent="0.3">
      <c r="A3327" s="11" t="str">
        <f t="shared" si="53"/>
        <v>DISTRIBUCION VOLUMEN X CRITERIO (kg ó litros)EnergeticasNIVEL MEDIO ALTO</v>
      </c>
      <c r="B3327" s="11" t="s">
        <v>50</v>
      </c>
      <c r="C3327" s="11" t="s">
        <v>120</v>
      </c>
      <c r="D3327" s="11" t="s">
        <v>166</v>
      </c>
      <c r="E3327" s="12">
        <v>7.1386999098435302</v>
      </c>
      <c r="F3327" s="12">
        <v>4.7077000858314602</v>
      </c>
      <c r="G3327" s="12">
        <v>10.574411460683001</v>
      </c>
      <c r="H3327" s="12">
        <v>9.3313143453317906</v>
      </c>
      <c r="I3327" s="12">
        <v>8.3880830017682797</v>
      </c>
      <c r="J3327" s="12">
        <v>8.7240570950605996</v>
      </c>
      <c r="K3327" s="12">
        <v>10.184788942080599</v>
      </c>
      <c r="L3327" s="12">
        <v>24.199217878874201</v>
      </c>
      <c r="M3327" s="12">
        <v>28.1230932305224</v>
      </c>
      <c r="N3327" s="12"/>
      <c r="O3327" s="12"/>
    </row>
    <row r="3328" spans="1:15" x14ac:dyDescent="0.3">
      <c r="A3328" s="11" t="str">
        <f t="shared" si="53"/>
        <v>DISTRIBUCION VOLUMEN X CRITERIO (kg ó litros)EnergeticasNIVEL MEDIO</v>
      </c>
      <c r="B3328" s="11" t="s">
        <v>50</v>
      </c>
      <c r="C3328" s="11" t="s">
        <v>120</v>
      </c>
      <c r="D3328" s="11" t="s">
        <v>167</v>
      </c>
      <c r="E3328" s="12">
        <v>22.649686204756101</v>
      </c>
      <c r="F3328" s="12">
        <v>15.6436362988119</v>
      </c>
      <c r="G3328" s="12">
        <v>29.074342657051801</v>
      </c>
      <c r="H3328" s="12">
        <v>24.253175250335001</v>
      </c>
      <c r="I3328" s="12">
        <v>22.162646512809701</v>
      </c>
      <c r="J3328" s="12">
        <v>38.007768075666398</v>
      </c>
      <c r="K3328" s="12">
        <v>31.573464417110401</v>
      </c>
      <c r="L3328" s="12">
        <v>32.134405062102097</v>
      </c>
      <c r="M3328" s="12">
        <v>33.194755429003699</v>
      </c>
      <c r="N3328" s="12"/>
      <c r="O3328" s="12"/>
    </row>
    <row r="3329" spans="1:15" x14ac:dyDescent="0.3">
      <c r="A3329" s="11" t="str">
        <f t="shared" si="53"/>
        <v>DISTRIBUCION VOLUMEN X CRITERIO (kg ó litros)EnergeticasNIVEL MEDIO BAJO</v>
      </c>
      <c r="B3329" s="11" t="s">
        <v>50</v>
      </c>
      <c r="C3329" s="11" t="s">
        <v>120</v>
      </c>
      <c r="D3329" s="11" t="s">
        <v>168</v>
      </c>
      <c r="E3329" s="12">
        <v>16.2099770850647</v>
      </c>
      <c r="F3329" s="12">
        <v>6.1462054309733301</v>
      </c>
      <c r="G3329" s="12">
        <v>12.675711424645501</v>
      </c>
      <c r="H3329" s="12">
        <v>11.5283068848609</v>
      </c>
      <c r="I3329" s="12">
        <v>8.2792443370732496</v>
      </c>
      <c r="J3329" s="12">
        <v>7.0967884804134496</v>
      </c>
      <c r="K3329" s="12">
        <v>16.648145378698</v>
      </c>
      <c r="L3329" s="12">
        <v>7.9493127218013901</v>
      </c>
      <c r="M3329" s="12">
        <v>7.4706219571256698</v>
      </c>
      <c r="N3329" s="12"/>
      <c r="O3329" s="12"/>
    </row>
    <row r="3330" spans="1:15" x14ac:dyDescent="0.3">
      <c r="A3330" s="11" t="str">
        <f t="shared" si="53"/>
        <v>DISTRIBUCION VOLUMEN X CRITERIO (kg ó litros)EnergeticasNIVEL BAJO</v>
      </c>
      <c r="B3330" s="11" t="s">
        <v>50</v>
      </c>
      <c r="C3330" s="11" t="s">
        <v>120</v>
      </c>
      <c r="D3330" s="11" t="s">
        <v>169</v>
      </c>
      <c r="E3330" s="12">
        <v>38.0519392258106</v>
      </c>
      <c r="F3330" s="12">
        <v>68.315082740180898</v>
      </c>
      <c r="G3330" s="12">
        <v>40.627498978291797</v>
      </c>
      <c r="H3330" s="12">
        <v>44.490576892417103</v>
      </c>
      <c r="I3330" s="12">
        <v>53.8066863845809</v>
      </c>
      <c r="J3330" s="12">
        <v>33.224696290749897</v>
      </c>
      <c r="K3330" s="12">
        <v>22.255665673149402</v>
      </c>
      <c r="L3330" s="12">
        <v>19.649073423154501</v>
      </c>
      <c r="M3330" s="12">
        <v>20.965377491142998</v>
      </c>
      <c r="N3330" s="12"/>
      <c r="O3330" s="12"/>
    </row>
    <row r="3331" spans="1:15" x14ac:dyDescent="0.3">
      <c r="A3331" s="11" t="str">
        <f t="shared" si="53"/>
        <v>DISTRIBUCION VOLUMEN X CRITERIO (kg ó litros)EnergeticasHOMBRE</v>
      </c>
      <c r="B3331" s="11" t="s">
        <v>50</v>
      </c>
      <c r="C3331" s="11" t="s">
        <v>120</v>
      </c>
      <c r="D3331" s="11" t="s">
        <v>170</v>
      </c>
      <c r="E3331" s="12">
        <v>58.741735846545197</v>
      </c>
      <c r="F3331" s="12">
        <v>65.376502647766699</v>
      </c>
      <c r="G3331" s="12">
        <v>46.635616111970698</v>
      </c>
      <c r="H3331" s="12">
        <v>55.608466000492598</v>
      </c>
      <c r="I3331" s="12">
        <v>61.1352096337936</v>
      </c>
      <c r="J3331" s="12">
        <v>58.808718160114999</v>
      </c>
      <c r="K3331" s="12">
        <v>74.607535474903898</v>
      </c>
      <c r="L3331" s="12">
        <v>64.3177994148094</v>
      </c>
      <c r="M3331" s="12">
        <v>62.396094310804003</v>
      </c>
      <c r="N3331" s="12"/>
      <c r="O3331" s="12"/>
    </row>
    <row r="3332" spans="1:15" x14ac:dyDescent="0.3">
      <c r="A3332" s="11" t="str">
        <f t="shared" si="53"/>
        <v>DISTRIBUCION VOLUMEN X CRITERIO (kg ó litros)EnergeticasMUJER</v>
      </c>
      <c r="B3332" s="11" t="s">
        <v>50</v>
      </c>
      <c r="C3332" s="11" t="s">
        <v>120</v>
      </c>
      <c r="D3332" s="11" t="s">
        <v>171</v>
      </c>
      <c r="E3332" s="12">
        <v>41.258263571869598</v>
      </c>
      <c r="F3332" s="12">
        <v>34.623495992260899</v>
      </c>
      <c r="G3332" s="12">
        <v>53.364363918168202</v>
      </c>
      <c r="H3332" s="12">
        <v>44.391529660844</v>
      </c>
      <c r="I3332" s="12">
        <v>38.864791272816603</v>
      </c>
      <c r="J3332" s="12">
        <v>41.191302718028702</v>
      </c>
      <c r="K3332" s="12">
        <v>25.392452848864998</v>
      </c>
      <c r="L3332" s="12">
        <v>35.6821849889673</v>
      </c>
      <c r="M3332" s="12">
        <v>37.603913939690798</v>
      </c>
      <c r="N3332" s="12"/>
      <c r="O3332" s="12"/>
    </row>
    <row r="3333" spans="1:15" x14ac:dyDescent="0.3">
      <c r="A3333" s="11" t="str">
        <f t="shared" si="53"/>
        <v>DISTRIBUCION VOLUMEN X CRITERIO (kg ó litros)GaseosasT.ESPAÑA</v>
      </c>
      <c r="B3333" s="11" t="s">
        <v>50</v>
      </c>
      <c r="C3333" s="11" t="s">
        <v>121</v>
      </c>
      <c r="D3333" s="11" t="s">
        <v>142</v>
      </c>
      <c r="E3333" s="12">
        <v>100</v>
      </c>
      <c r="F3333" s="12">
        <v>100</v>
      </c>
      <c r="G3333" s="12">
        <v>100</v>
      </c>
      <c r="H3333" s="12">
        <v>100</v>
      </c>
      <c r="I3333" s="12">
        <v>100</v>
      </c>
      <c r="J3333" s="12">
        <v>100</v>
      </c>
      <c r="K3333" s="12">
        <v>100</v>
      </c>
      <c r="L3333" s="12">
        <v>100</v>
      </c>
      <c r="M3333" s="12">
        <v>100</v>
      </c>
      <c r="N3333" s="12"/>
      <c r="O3333" s="12"/>
    </row>
    <row r="3334" spans="1:15" x14ac:dyDescent="0.3">
      <c r="A3334" s="11" t="str">
        <f t="shared" si="53"/>
        <v>DISTRIBUCION VOLUMEN X CRITERIO (kg ó litros)GaseosasBCN AM</v>
      </c>
      <c r="B3334" s="11" t="s">
        <v>50</v>
      </c>
      <c r="C3334" s="11" t="s">
        <v>121</v>
      </c>
      <c r="D3334" s="11" t="s">
        <v>143</v>
      </c>
      <c r="E3334" s="12">
        <v>4.5296615293804301</v>
      </c>
      <c r="F3334" s="12">
        <v>2.5411307653757902</v>
      </c>
      <c r="G3334" s="12">
        <v>0.703728836312422</v>
      </c>
      <c r="H3334" s="12">
        <v>3.60032373200703</v>
      </c>
      <c r="I3334" s="12">
        <v>4.0164871856122897</v>
      </c>
      <c r="J3334" s="12">
        <v>5.2937067907727497</v>
      </c>
      <c r="K3334" s="12">
        <v>1.7129823356623399</v>
      </c>
      <c r="L3334" s="12">
        <v>1.1949690654344101</v>
      </c>
      <c r="M3334" s="12">
        <v>6.0920388897433897</v>
      </c>
      <c r="N3334" s="12"/>
      <c r="O3334" s="12"/>
    </row>
    <row r="3335" spans="1:15" x14ac:dyDescent="0.3">
      <c r="A3335" s="11" t="str">
        <f t="shared" si="53"/>
        <v>DISTRIBUCION VOLUMEN X CRITERIO (kg ó litros)GaseosasREST.CAT ARAGON</v>
      </c>
      <c r="B3335" s="11" t="s">
        <v>50</v>
      </c>
      <c r="C3335" s="11" t="s">
        <v>121</v>
      </c>
      <c r="D3335" s="11" t="s">
        <v>144</v>
      </c>
      <c r="E3335" s="12">
        <v>11.182244946992199</v>
      </c>
      <c r="F3335" s="12">
        <v>7.2913081517287202</v>
      </c>
      <c r="G3335" s="12">
        <v>9.8771824354691606</v>
      </c>
      <c r="H3335" s="12">
        <v>10.9855557538027</v>
      </c>
      <c r="I3335" s="12">
        <v>18.909126556141501</v>
      </c>
      <c r="J3335" s="12">
        <v>12.504082239115499</v>
      </c>
      <c r="K3335" s="12">
        <v>14.6878826847763</v>
      </c>
      <c r="L3335" s="12">
        <v>13.409646420216999</v>
      </c>
      <c r="M3335" s="12">
        <v>18.881330206186899</v>
      </c>
      <c r="N3335" s="12"/>
      <c r="O3335" s="12"/>
    </row>
    <row r="3336" spans="1:15" x14ac:dyDescent="0.3">
      <c r="A3336" s="11" t="str">
        <f t="shared" si="53"/>
        <v>DISTRIBUCION VOLUMEN X CRITERIO (kg ó litros)GaseosasLEVANTE</v>
      </c>
      <c r="B3336" s="11" t="s">
        <v>50</v>
      </c>
      <c r="C3336" s="11" t="s">
        <v>121</v>
      </c>
      <c r="D3336" s="11" t="s">
        <v>145</v>
      </c>
      <c r="E3336" s="12">
        <v>29.991883319445201</v>
      </c>
      <c r="F3336" s="12">
        <v>42.694650701249799</v>
      </c>
      <c r="G3336" s="12">
        <v>43.593790742450302</v>
      </c>
      <c r="H3336" s="12">
        <v>37.930526725840799</v>
      </c>
      <c r="I3336" s="12">
        <v>29.677335252698398</v>
      </c>
      <c r="J3336" s="12">
        <v>22.236249100262501</v>
      </c>
      <c r="K3336" s="12">
        <v>18.218981659643401</v>
      </c>
      <c r="L3336" s="12">
        <v>14.344292448994601</v>
      </c>
      <c r="M3336" s="12">
        <v>29.378984897630701</v>
      </c>
      <c r="N3336" s="12"/>
      <c r="O3336" s="12"/>
    </row>
    <row r="3337" spans="1:15" x14ac:dyDescent="0.3">
      <c r="A3337" s="11" t="str">
        <f t="shared" si="53"/>
        <v>DISTRIBUCION VOLUMEN X CRITERIO (kg ó litros)GaseosasANDALUCIA</v>
      </c>
      <c r="B3337" s="11" t="s">
        <v>50</v>
      </c>
      <c r="C3337" s="11" t="s">
        <v>121</v>
      </c>
      <c r="D3337" s="11" t="s">
        <v>146</v>
      </c>
      <c r="E3337" s="12">
        <v>31.276598119467799</v>
      </c>
      <c r="F3337" s="12">
        <v>8.7216088096716202</v>
      </c>
      <c r="G3337" s="12">
        <v>5.5947779561547799</v>
      </c>
      <c r="H3337" s="12">
        <v>3.9664479738972598</v>
      </c>
      <c r="I3337" s="12">
        <v>13.214783173532499</v>
      </c>
      <c r="J3337" s="12">
        <v>12.904644883391001</v>
      </c>
      <c r="K3337" s="12">
        <v>22.3155843678602</v>
      </c>
      <c r="L3337" s="12">
        <v>25.178497048173799</v>
      </c>
      <c r="M3337" s="12">
        <v>17.901361115208999</v>
      </c>
      <c r="N3337" s="12"/>
      <c r="O3337" s="12"/>
    </row>
    <row r="3338" spans="1:15" x14ac:dyDescent="0.3">
      <c r="A3338" s="11" t="str">
        <f t="shared" si="53"/>
        <v>DISTRIBUCION VOLUMEN X CRITERIO (kg ó litros)GaseosasMDD AM</v>
      </c>
      <c r="B3338" s="11" t="s">
        <v>50</v>
      </c>
      <c r="C3338" s="11" t="s">
        <v>121</v>
      </c>
      <c r="D3338" s="11" t="s">
        <v>147</v>
      </c>
      <c r="E3338" s="12">
        <v>12.1348850153421</v>
      </c>
      <c r="F3338" s="12">
        <v>12.3013217951138</v>
      </c>
      <c r="G3338" s="12">
        <v>20.331333665394499</v>
      </c>
      <c r="H3338" s="12">
        <v>22.9696339937618</v>
      </c>
      <c r="I3338" s="12">
        <v>18.567237898968099</v>
      </c>
      <c r="J3338" s="12">
        <v>23.706151790981799</v>
      </c>
      <c r="K3338" s="12">
        <v>19.8853309484298</v>
      </c>
      <c r="L3338" s="12">
        <v>11.293636083701299</v>
      </c>
      <c r="M3338" s="12">
        <v>11.481630264050599</v>
      </c>
      <c r="N3338" s="12"/>
      <c r="O3338" s="12"/>
    </row>
    <row r="3339" spans="1:15" x14ac:dyDescent="0.3">
      <c r="A3339" s="11" t="str">
        <f t="shared" si="53"/>
        <v>DISTRIBUCION VOLUMEN X CRITERIO (kg ó litros)GaseosasRTO CENTRO</v>
      </c>
      <c r="B3339" s="11" t="s">
        <v>50</v>
      </c>
      <c r="C3339" s="11" t="s">
        <v>121</v>
      </c>
      <c r="D3339" s="11" t="s">
        <v>148</v>
      </c>
      <c r="E3339" s="12">
        <v>4.3146606250166801</v>
      </c>
      <c r="F3339" s="12">
        <v>6.1003376981502697</v>
      </c>
      <c r="G3339" s="12">
        <v>4.2299918524014402</v>
      </c>
      <c r="H3339" s="12">
        <v>11.100993174191</v>
      </c>
      <c r="I3339" s="12">
        <v>4.1331213718389304</v>
      </c>
      <c r="J3339" s="12">
        <v>3.6639944972215401</v>
      </c>
      <c r="K3339" s="12">
        <v>6.9090994936903796</v>
      </c>
      <c r="L3339" s="12">
        <v>21.7380016423709</v>
      </c>
      <c r="M3339" s="12">
        <v>6.4638266548149801</v>
      </c>
      <c r="N3339" s="12"/>
      <c r="O3339" s="12"/>
    </row>
    <row r="3340" spans="1:15" x14ac:dyDescent="0.3">
      <c r="A3340" s="11" t="str">
        <f t="shared" si="53"/>
        <v>DISTRIBUCION VOLUMEN X CRITERIO (kg ó litros)GaseosasNORTE-CENTRO</v>
      </c>
      <c r="B3340" s="11" t="s">
        <v>50</v>
      </c>
      <c r="C3340" s="11" t="s">
        <v>121</v>
      </c>
      <c r="D3340" s="11" t="s">
        <v>149</v>
      </c>
      <c r="E3340" s="12">
        <v>4.3025683884784502</v>
      </c>
      <c r="F3340" s="12">
        <v>8.7860990278014999</v>
      </c>
      <c r="G3340" s="12">
        <v>3.3917447994919701</v>
      </c>
      <c r="H3340" s="12">
        <v>3.6000963340843799</v>
      </c>
      <c r="I3340" s="12">
        <v>4.4204170309601203</v>
      </c>
      <c r="J3340" s="12">
        <v>12.4020792914121</v>
      </c>
      <c r="K3340" s="12">
        <v>5.32135558466815</v>
      </c>
      <c r="L3340" s="12">
        <v>3.2336539709813201</v>
      </c>
      <c r="M3340" s="12">
        <v>5.2530536421373597</v>
      </c>
      <c r="N3340" s="12"/>
      <c r="O3340" s="12"/>
    </row>
    <row r="3341" spans="1:15" x14ac:dyDescent="0.3">
      <c r="A3341" s="11" t="str">
        <f t="shared" si="53"/>
        <v>DISTRIBUCION VOLUMEN X CRITERIO (kg ó litros)GaseosasNOROESTE</v>
      </c>
      <c r="B3341" s="11" t="s">
        <v>50</v>
      </c>
      <c r="C3341" s="11" t="s">
        <v>121</v>
      </c>
      <c r="D3341" s="11" t="s">
        <v>150</v>
      </c>
      <c r="E3341" s="12">
        <v>2.26749038606743</v>
      </c>
      <c r="F3341" s="12">
        <v>11.563523287383299</v>
      </c>
      <c r="G3341" s="12">
        <v>12.277459991317601</v>
      </c>
      <c r="H3341" s="12">
        <v>5.8464192080481796</v>
      </c>
      <c r="I3341" s="12">
        <v>7.0614922819173804</v>
      </c>
      <c r="J3341" s="12">
        <v>7.2890916322828003</v>
      </c>
      <c r="K3341" s="12">
        <v>10.948776594339501</v>
      </c>
      <c r="L3341" s="12">
        <v>9.6073044332853303</v>
      </c>
      <c r="M3341" s="12">
        <v>4.5477641505958601</v>
      </c>
      <c r="N3341" s="12"/>
      <c r="O3341" s="12"/>
    </row>
    <row r="3342" spans="1:15" x14ac:dyDescent="0.3">
      <c r="A3342" s="11" t="str">
        <f t="shared" si="53"/>
        <v>DISTRIBUCION VOLUMEN X CRITERIO (kg ó litros)Gaseosas&lt;2MIL</v>
      </c>
      <c r="B3342" s="11" t="s">
        <v>50</v>
      </c>
      <c r="C3342" s="11" t="s">
        <v>121</v>
      </c>
      <c r="D3342" s="11" t="s">
        <v>151</v>
      </c>
      <c r="E3342" s="12">
        <v>3.17334511440054</v>
      </c>
      <c r="F3342" s="12">
        <v>3.69403123490547</v>
      </c>
      <c r="G3342" s="12">
        <v>2.45820951766652</v>
      </c>
      <c r="H3342" s="12">
        <v>1.6175645035077999</v>
      </c>
      <c r="I3342" s="12">
        <v>3.99523884721913</v>
      </c>
      <c r="J3342" s="12">
        <v>3.0460258836291501</v>
      </c>
      <c r="K3342" s="12">
        <v>5.8063548781130399</v>
      </c>
      <c r="L3342" s="12">
        <v>3.7867901236325099</v>
      </c>
      <c r="M3342" s="12">
        <v>3.8205173886037902</v>
      </c>
      <c r="N3342" s="12"/>
      <c r="O3342" s="12"/>
    </row>
    <row r="3343" spans="1:15" x14ac:dyDescent="0.3">
      <c r="A3343" s="11" t="str">
        <f t="shared" si="53"/>
        <v>DISTRIBUCION VOLUMEN X CRITERIO (kg ó litros)Gaseosas2-5MIL</v>
      </c>
      <c r="B3343" s="11" t="s">
        <v>50</v>
      </c>
      <c r="C3343" s="11" t="s">
        <v>121</v>
      </c>
      <c r="D3343" s="11" t="s">
        <v>152</v>
      </c>
      <c r="E3343" s="12">
        <v>1.52759006835509</v>
      </c>
      <c r="F3343" s="12">
        <v>4.3176651425791297</v>
      </c>
      <c r="G3343" s="12">
        <v>1.1692178518576599</v>
      </c>
      <c r="H3343" s="12">
        <v>3.1144969984671098</v>
      </c>
      <c r="I3343" s="12">
        <v>2.50263682720631</v>
      </c>
      <c r="J3343" s="12">
        <v>5.5555532152489198</v>
      </c>
      <c r="K3343" s="12">
        <v>0.83364497338056198</v>
      </c>
      <c r="L3343" s="12">
        <v>1.40036329242664</v>
      </c>
      <c r="M3343" s="12">
        <v>2.1446027269041301</v>
      </c>
      <c r="N3343" s="12"/>
      <c r="O3343" s="12"/>
    </row>
    <row r="3344" spans="1:15" x14ac:dyDescent="0.3">
      <c r="A3344" s="11" t="str">
        <f t="shared" si="53"/>
        <v>DISTRIBUCION VOLUMEN X CRITERIO (kg ó litros)Gaseosas5-10MIL</v>
      </c>
      <c r="B3344" s="11" t="s">
        <v>50</v>
      </c>
      <c r="C3344" s="11" t="s">
        <v>121</v>
      </c>
      <c r="D3344" s="11" t="s">
        <v>153</v>
      </c>
      <c r="E3344" s="12">
        <v>2.0638464235126102</v>
      </c>
      <c r="F3344" s="12">
        <v>13.216102758231401</v>
      </c>
      <c r="G3344" s="12">
        <v>9.2586839089726194</v>
      </c>
      <c r="H3344" s="12">
        <v>6.4277271897341297</v>
      </c>
      <c r="I3344" s="12">
        <v>5.9608082769379198</v>
      </c>
      <c r="J3344" s="12">
        <v>11.1574958942397</v>
      </c>
      <c r="K3344" s="12">
        <v>6.2488412390279997</v>
      </c>
      <c r="L3344" s="12">
        <v>14.1683406138579</v>
      </c>
      <c r="M3344" s="12">
        <v>14.2335088226456</v>
      </c>
      <c r="N3344" s="12"/>
      <c r="O3344" s="12"/>
    </row>
    <row r="3345" spans="1:15" x14ac:dyDescent="0.3">
      <c r="A3345" s="11" t="str">
        <f t="shared" si="53"/>
        <v>DISTRIBUCION VOLUMEN X CRITERIO (kg ó litros)Gaseosas10-30MIL</v>
      </c>
      <c r="B3345" s="11" t="s">
        <v>50</v>
      </c>
      <c r="C3345" s="11" t="s">
        <v>121</v>
      </c>
      <c r="D3345" s="11" t="s">
        <v>154</v>
      </c>
      <c r="E3345" s="12">
        <v>31.8586953817161</v>
      </c>
      <c r="F3345" s="12">
        <v>11.728639070610299</v>
      </c>
      <c r="G3345" s="12">
        <v>14.536322403818099</v>
      </c>
      <c r="H3345" s="12">
        <v>21.642945546082199</v>
      </c>
      <c r="I3345" s="12">
        <v>14.647999511733</v>
      </c>
      <c r="J3345" s="12">
        <v>14.121481138079901</v>
      </c>
      <c r="K3345" s="12">
        <v>17.566570837217999</v>
      </c>
      <c r="L3345" s="12">
        <v>32.0629696234897</v>
      </c>
      <c r="M3345" s="12">
        <v>34.9555913389894</v>
      </c>
      <c r="N3345" s="12"/>
      <c r="O3345" s="12"/>
    </row>
    <row r="3346" spans="1:15" x14ac:dyDescent="0.3">
      <c r="A3346" s="11" t="str">
        <f t="shared" si="53"/>
        <v>DISTRIBUCION VOLUMEN X CRITERIO (kg ó litros)Gaseosas30-100MIL</v>
      </c>
      <c r="B3346" s="11" t="s">
        <v>50</v>
      </c>
      <c r="C3346" s="11" t="s">
        <v>121</v>
      </c>
      <c r="D3346" s="11" t="s">
        <v>155</v>
      </c>
      <c r="E3346" s="12">
        <v>9.1450473889182202</v>
      </c>
      <c r="F3346" s="12">
        <v>13.8941300170553</v>
      </c>
      <c r="G3346" s="12">
        <v>11.001336311403101</v>
      </c>
      <c r="H3346" s="12">
        <v>23.842532641751401</v>
      </c>
      <c r="I3346" s="12">
        <v>20.071732853839201</v>
      </c>
      <c r="J3346" s="12">
        <v>27.6275065798261</v>
      </c>
      <c r="K3346" s="12">
        <v>33.9228137601527</v>
      </c>
      <c r="L3346" s="12">
        <v>20.879382897157601</v>
      </c>
      <c r="M3346" s="12">
        <v>13.034419601495999</v>
      </c>
      <c r="N3346" s="12"/>
      <c r="O3346" s="12"/>
    </row>
    <row r="3347" spans="1:15" x14ac:dyDescent="0.3">
      <c r="A3347" s="11" t="str">
        <f t="shared" si="53"/>
        <v>DISTRIBUCION VOLUMEN X CRITERIO (kg ó litros)Gaseosas100-200MIL</v>
      </c>
      <c r="B3347" s="11" t="s">
        <v>50</v>
      </c>
      <c r="C3347" s="11" t="s">
        <v>121</v>
      </c>
      <c r="D3347" s="11" t="s">
        <v>156</v>
      </c>
      <c r="E3347" s="12">
        <v>2.4366683820381301</v>
      </c>
      <c r="F3347" s="12">
        <v>1.9375881378867901</v>
      </c>
      <c r="G3347" s="12">
        <v>2.5210946920226598</v>
      </c>
      <c r="H3347" s="12">
        <v>1.1676007634214001</v>
      </c>
      <c r="I3347" s="12">
        <v>5.3335013495588299</v>
      </c>
      <c r="J3347" s="12">
        <v>3.21618517124005</v>
      </c>
      <c r="K3347" s="12">
        <v>1.09022914501982</v>
      </c>
      <c r="L3347" s="12">
        <v>2.59463953965323</v>
      </c>
      <c r="M3347" s="12">
        <v>5.5470359946169303</v>
      </c>
      <c r="N3347" s="12"/>
      <c r="O3347" s="12"/>
    </row>
    <row r="3348" spans="1:15" x14ac:dyDescent="0.3">
      <c r="A3348" s="11" t="str">
        <f t="shared" si="53"/>
        <v>DISTRIBUCION VOLUMEN X CRITERIO (kg ó litros)Gaseosas200-500MIL</v>
      </c>
      <c r="B3348" s="11" t="s">
        <v>50</v>
      </c>
      <c r="C3348" s="11" t="s">
        <v>121</v>
      </c>
      <c r="D3348" s="11" t="s">
        <v>157</v>
      </c>
      <c r="E3348" s="12">
        <v>7.7197337720649903</v>
      </c>
      <c r="F3348" s="12">
        <v>6.9584877735079296</v>
      </c>
      <c r="G3348" s="12">
        <v>7.6571049417888801</v>
      </c>
      <c r="H3348" s="12">
        <v>5.4282307642181102</v>
      </c>
      <c r="I3348" s="12">
        <v>9.7412204898164294</v>
      </c>
      <c r="J3348" s="12">
        <v>12.671345979917</v>
      </c>
      <c r="K3348" s="12">
        <v>11.0482694832048</v>
      </c>
      <c r="L3348" s="12">
        <v>13.942140883497901</v>
      </c>
      <c r="M3348" s="12">
        <v>11.3740829505393</v>
      </c>
      <c r="N3348" s="12"/>
      <c r="O3348" s="12"/>
    </row>
    <row r="3349" spans="1:15" x14ac:dyDescent="0.3">
      <c r="A3349" s="11" t="str">
        <f t="shared" si="53"/>
        <v>DISTRIBUCION VOLUMEN X CRITERIO (kg ó litros)Gaseosas&gt;500MIL</v>
      </c>
      <c r="B3349" s="11" t="s">
        <v>50</v>
      </c>
      <c r="C3349" s="11" t="s">
        <v>121</v>
      </c>
      <c r="D3349" s="11" t="s">
        <v>158</v>
      </c>
      <c r="E3349" s="12">
        <v>42.075064743695698</v>
      </c>
      <c r="F3349" s="12">
        <v>44.253341907734097</v>
      </c>
      <c r="G3349" s="12">
        <v>51.398043778340401</v>
      </c>
      <c r="H3349" s="12">
        <v>36.758899368648201</v>
      </c>
      <c r="I3349" s="12">
        <v>37.746853587944798</v>
      </c>
      <c r="J3349" s="12">
        <v>22.604404601017301</v>
      </c>
      <c r="K3349" s="12">
        <v>23.483269788139001</v>
      </c>
      <c r="L3349" s="12">
        <v>11.165367031702001</v>
      </c>
      <c r="M3349" s="12">
        <v>14.890232424992799</v>
      </c>
      <c r="N3349" s="12"/>
      <c r="O3349" s="12"/>
    </row>
    <row r="3350" spans="1:15" x14ac:dyDescent="0.3">
      <c r="A3350" s="11" t="str">
        <f t="shared" si="53"/>
        <v>DISTRIBUCION VOLUMEN X CRITERIO (kg ó litros)GaseosasDE 15 A 19 AÑOS</v>
      </c>
      <c r="B3350" s="11" t="s">
        <v>50</v>
      </c>
      <c r="C3350" s="11" t="s">
        <v>121</v>
      </c>
      <c r="D3350" s="11" t="s">
        <v>159</v>
      </c>
      <c r="E3350" s="12">
        <v>23.344144301785999</v>
      </c>
      <c r="F3350" s="12" t="s">
        <v>134</v>
      </c>
      <c r="G3350" s="12" t="s">
        <v>134</v>
      </c>
      <c r="H3350" s="12" t="s">
        <v>134</v>
      </c>
      <c r="I3350" s="12" t="s">
        <v>134</v>
      </c>
      <c r="J3350" s="12">
        <v>2.2368906420446399</v>
      </c>
      <c r="K3350" s="12" t="s">
        <v>134</v>
      </c>
      <c r="L3350" s="12" t="s">
        <v>134</v>
      </c>
      <c r="M3350" s="12" t="s">
        <v>134</v>
      </c>
      <c r="N3350" s="12"/>
      <c r="O3350" s="12"/>
    </row>
    <row r="3351" spans="1:15" x14ac:dyDescent="0.3">
      <c r="A3351" s="11" t="str">
        <f t="shared" si="53"/>
        <v>DISTRIBUCION VOLUMEN X CRITERIO (kg ó litros)GaseosasDE 20 A 24 AÑOS</v>
      </c>
      <c r="B3351" s="11" t="s">
        <v>50</v>
      </c>
      <c r="C3351" s="11" t="s">
        <v>121</v>
      </c>
      <c r="D3351" s="11" t="s">
        <v>160</v>
      </c>
      <c r="E3351" s="12">
        <v>0.163868717668154</v>
      </c>
      <c r="F3351" s="12" t="s">
        <v>134</v>
      </c>
      <c r="G3351" s="12">
        <v>1.8346813851561401</v>
      </c>
      <c r="H3351" s="12" t="s">
        <v>134</v>
      </c>
      <c r="I3351" s="12" t="s">
        <v>134</v>
      </c>
      <c r="J3351" s="12" t="s">
        <v>134</v>
      </c>
      <c r="K3351" s="12" t="s">
        <v>134</v>
      </c>
      <c r="L3351" s="12" t="s">
        <v>134</v>
      </c>
      <c r="M3351" s="12" t="s">
        <v>134</v>
      </c>
      <c r="N3351" s="12"/>
      <c r="O3351" s="12"/>
    </row>
    <row r="3352" spans="1:15" x14ac:dyDescent="0.3">
      <c r="A3352" s="11" t="str">
        <f t="shared" si="53"/>
        <v>DISTRIBUCION VOLUMEN X CRITERIO (kg ó litros)GaseosasDE 25 A 34 AÑOS</v>
      </c>
      <c r="B3352" s="11" t="s">
        <v>50</v>
      </c>
      <c r="C3352" s="11" t="s">
        <v>121</v>
      </c>
      <c r="D3352" s="11" t="s">
        <v>161</v>
      </c>
      <c r="E3352" s="12">
        <v>0.75025245558679599</v>
      </c>
      <c r="F3352" s="12" t="s">
        <v>134</v>
      </c>
      <c r="G3352" s="12">
        <v>0.91712413048399499</v>
      </c>
      <c r="H3352" s="12">
        <v>1.1013218871097901</v>
      </c>
      <c r="I3352" s="12">
        <v>1.5868842000627099</v>
      </c>
      <c r="J3352" s="12">
        <v>2.0108090955268398</v>
      </c>
      <c r="K3352" s="12">
        <v>0.93416719730795905</v>
      </c>
      <c r="L3352" s="12">
        <v>1.6866183663682699</v>
      </c>
      <c r="M3352" s="12">
        <v>0.74858096086780201</v>
      </c>
      <c r="N3352" s="12"/>
      <c r="O3352" s="12"/>
    </row>
    <row r="3353" spans="1:15" x14ac:dyDescent="0.3">
      <c r="A3353" s="11" t="str">
        <f t="shared" si="53"/>
        <v>DISTRIBUCION VOLUMEN X CRITERIO (kg ó litros)GaseosasDE 35 A 49 AÑOS</v>
      </c>
      <c r="B3353" s="11" t="s">
        <v>50</v>
      </c>
      <c r="C3353" s="11" t="s">
        <v>121</v>
      </c>
      <c r="D3353" s="11" t="s">
        <v>162</v>
      </c>
      <c r="E3353" s="12">
        <v>7.8183500976132398</v>
      </c>
      <c r="F3353" s="12">
        <v>10.578747552787799</v>
      </c>
      <c r="G3353" s="12">
        <v>3.41141079030773</v>
      </c>
      <c r="H3353" s="12">
        <v>7.3306040769824401</v>
      </c>
      <c r="I3353" s="12">
        <v>8.2933902540451196</v>
      </c>
      <c r="J3353" s="12">
        <v>9.0080611708481104</v>
      </c>
      <c r="K3353" s="12">
        <v>28.596472982306</v>
      </c>
      <c r="L3353" s="12">
        <v>17.5823320794075</v>
      </c>
      <c r="M3353" s="12">
        <v>7.9293289076914197</v>
      </c>
      <c r="N3353" s="12"/>
      <c r="O3353" s="12"/>
    </row>
    <row r="3354" spans="1:15" x14ac:dyDescent="0.3">
      <c r="A3354" s="11" t="str">
        <f t="shared" si="53"/>
        <v>DISTRIBUCION VOLUMEN X CRITERIO (kg ó litros)GaseosasDE 50 A 59 AÑOS</v>
      </c>
      <c r="B3354" s="11" t="s">
        <v>50</v>
      </c>
      <c r="C3354" s="11" t="s">
        <v>121</v>
      </c>
      <c r="D3354" s="11" t="s">
        <v>163</v>
      </c>
      <c r="E3354" s="12">
        <v>16.904694050948098</v>
      </c>
      <c r="F3354" s="12">
        <v>17.8373776222221</v>
      </c>
      <c r="G3354" s="12">
        <v>14.7842866643626</v>
      </c>
      <c r="H3354" s="12">
        <v>17.640344323129298</v>
      </c>
      <c r="I3354" s="12">
        <v>18.535504612280501</v>
      </c>
      <c r="J3354" s="12">
        <v>24.3555888693081</v>
      </c>
      <c r="K3354" s="12">
        <v>15.053418677737</v>
      </c>
      <c r="L3354" s="12">
        <v>13.7143739435092</v>
      </c>
      <c r="M3354" s="12">
        <v>27.872342758593199</v>
      </c>
      <c r="N3354" s="12"/>
      <c r="O3354" s="12"/>
    </row>
    <row r="3355" spans="1:15" x14ac:dyDescent="0.3">
      <c r="A3355" s="11" t="str">
        <f t="shared" si="53"/>
        <v>DISTRIBUCION VOLUMEN X CRITERIO (kg ó litros)GaseosasDE 60 A 75 AÑOS</v>
      </c>
      <c r="B3355" s="11" t="s">
        <v>50</v>
      </c>
      <c r="C3355" s="11" t="s">
        <v>121</v>
      </c>
      <c r="D3355" s="11" t="s">
        <v>164</v>
      </c>
      <c r="E3355" s="12">
        <v>51.018686238830902</v>
      </c>
      <c r="F3355" s="12">
        <v>71.583863259427204</v>
      </c>
      <c r="G3355" s="12">
        <v>79.052507484150496</v>
      </c>
      <c r="H3355" s="12">
        <v>73.927733294976406</v>
      </c>
      <c r="I3355" s="12">
        <v>71.5842201748832</v>
      </c>
      <c r="J3355" s="12">
        <v>62.3886489196422</v>
      </c>
      <c r="K3355" s="12">
        <v>55.415928756390201</v>
      </c>
      <c r="L3355" s="12">
        <v>67.016673431967206</v>
      </c>
      <c r="M3355" s="12">
        <v>63.449743521188999</v>
      </c>
      <c r="N3355" s="12"/>
      <c r="O3355" s="12"/>
    </row>
    <row r="3356" spans="1:15" x14ac:dyDescent="0.3">
      <c r="A3356" s="11" t="str">
        <f t="shared" si="53"/>
        <v>DISTRIBUCION VOLUMEN X CRITERIO (kg ó litros)GaseosasNIVEL ALTO</v>
      </c>
      <c r="B3356" s="11" t="s">
        <v>50</v>
      </c>
      <c r="C3356" s="11" t="s">
        <v>121</v>
      </c>
      <c r="D3356" s="11" t="s">
        <v>165</v>
      </c>
      <c r="E3356" s="12">
        <v>35.213240913465597</v>
      </c>
      <c r="F3356" s="12">
        <v>17.175814553118201</v>
      </c>
      <c r="G3356" s="12">
        <v>12.166325544777401</v>
      </c>
      <c r="H3356" s="12">
        <v>26.329160474516701</v>
      </c>
      <c r="I3356" s="12">
        <v>22.022147211431399</v>
      </c>
      <c r="J3356" s="12">
        <v>17.114526795488999</v>
      </c>
      <c r="K3356" s="12">
        <v>10.9661844812477</v>
      </c>
      <c r="L3356" s="12">
        <v>6.69692344478677</v>
      </c>
      <c r="M3356" s="12">
        <v>12.6222974574858</v>
      </c>
      <c r="N3356" s="12"/>
      <c r="O3356" s="12"/>
    </row>
    <row r="3357" spans="1:15" x14ac:dyDescent="0.3">
      <c r="A3357" s="11" t="str">
        <f t="shared" si="53"/>
        <v>DISTRIBUCION VOLUMEN X CRITERIO (kg ó litros)GaseosasNIVEL MEDIO ALTO</v>
      </c>
      <c r="B3357" s="11" t="s">
        <v>50</v>
      </c>
      <c r="C3357" s="11" t="s">
        <v>121</v>
      </c>
      <c r="D3357" s="11" t="s">
        <v>166</v>
      </c>
      <c r="E3357" s="12">
        <v>7.2033769344319998</v>
      </c>
      <c r="F3357" s="12">
        <v>3.8086395076002701</v>
      </c>
      <c r="G3357" s="12">
        <v>5.0796484405568396</v>
      </c>
      <c r="H3357" s="12">
        <v>5.2567325223814398</v>
      </c>
      <c r="I3357" s="12">
        <v>6.3853633645451104</v>
      </c>
      <c r="J3357" s="12">
        <v>5.5769075632866398</v>
      </c>
      <c r="K3357" s="12">
        <v>5.8119565166031304</v>
      </c>
      <c r="L3357" s="12">
        <v>5.1559128187064101</v>
      </c>
      <c r="M3357" s="12">
        <v>8.2160037832909794</v>
      </c>
      <c r="N3357" s="12"/>
      <c r="O3357" s="12"/>
    </row>
    <row r="3358" spans="1:15" x14ac:dyDescent="0.3">
      <c r="A3358" s="11" t="str">
        <f t="shared" si="53"/>
        <v>DISTRIBUCION VOLUMEN X CRITERIO (kg ó litros)GaseosasNIVEL MEDIO</v>
      </c>
      <c r="B3358" s="11" t="s">
        <v>50</v>
      </c>
      <c r="C3358" s="11" t="s">
        <v>121</v>
      </c>
      <c r="D3358" s="11" t="s">
        <v>167</v>
      </c>
      <c r="E3358" s="12">
        <v>11.4488237328101</v>
      </c>
      <c r="F3358" s="12">
        <v>18.647683386082701</v>
      </c>
      <c r="G3358" s="12">
        <v>15.9546809195934</v>
      </c>
      <c r="H3358" s="12">
        <v>19.0804746763419</v>
      </c>
      <c r="I3358" s="12">
        <v>17.926561068841899</v>
      </c>
      <c r="J3358" s="12">
        <v>22.454767317286201</v>
      </c>
      <c r="K3358" s="12">
        <v>21.986047236189901</v>
      </c>
      <c r="L3358" s="12">
        <v>33.8872867877567</v>
      </c>
      <c r="M3358" s="12">
        <v>18.077958322170598</v>
      </c>
      <c r="N3358" s="12"/>
      <c r="O3358" s="12"/>
    </row>
    <row r="3359" spans="1:15" x14ac:dyDescent="0.3">
      <c r="A3359" s="11" t="str">
        <f t="shared" si="53"/>
        <v>DISTRIBUCION VOLUMEN X CRITERIO (kg ó litros)GaseosasNIVEL MEDIO BAJO</v>
      </c>
      <c r="B3359" s="11" t="s">
        <v>50</v>
      </c>
      <c r="C3359" s="11" t="s">
        <v>121</v>
      </c>
      <c r="D3359" s="11" t="s">
        <v>168</v>
      </c>
      <c r="E3359" s="12">
        <v>34.557672467387498</v>
      </c>
      <c r="F3359" s="12">
        <v>38.822750869896097</v>
      </c>
      <c r="G3359" s="12">
        <v>53.123378491088801</v>
      </c>
      <c r="H3359" s="12">
        <v>31.3057191230196</v>
      </c>
      <c r="I3359" s="12">
        <v>31.822286723711301</v>
      </c>
      <c r="J3359" s="12">
        <v>18.9059852718866</v>
      </c>
      <c r="K3359" s="12">
        <v>38.624065417276</v>
      </c>
      <c r="L3359" s="12">
        <v>27.8172745704513</v>
      </c>
      <c r="M3359" s="12">
        <v>22.170038024116199</v>
      </c>
      <c r="N3359" s="12"/>
      <c r="O3359" s="12"/>
    </row>
    <row r="3360" spans="1:15" x14ac:dyDescent="0.3">
      <c r="A3360" s="11" t="str">
        <f t="shared" si="53"/>
        <v>DISTRIBUCION VOLUMEN X CRITERIO (kg ó litros)GaseosasNIVEL BAJO</v>
      </c>
      <c r="B3360" s="11" t="s">
        <v>50</v>
      </c>
      <c r="C3360" s="11" t="s">
        <v>121</v>
      </c>
      <c r="D3360" s="11" t="s">
        <v>169</v>
      </c>
      <c r="E3360" s="12">
        <v>11.576881568370201</v>
      </c>
      <c r="F3360" s="12">
        <v>21.545092889950499</v>
      </c>
      <c r="G3360" s="12">
        <v>13.675978539712</v>
      </c>
      <c r="H3360" s="12">
        <v>18.0279090968357</v>
      </c>
      <c r="I3360" s="12">
        <v>21.843646149108</v>
      </c>
      <c r="J3360" s="12">
        <v>35.947813614857601</v>
      </c>
      <c r="K3360" s="12">
        <v>22.6117354476524</v>
      </c>
      <c r="L3360" s="12">
        <v>26.442600234653099</v>
      </c>
      <c r="M3360" s="12">
        <v>38.913693852267798</v>
      </c>
      <c r="N3360" s="12"/>
      <c r="O3360" s="12"/>
    </row>
    <row r="3361" spans="1:15" x14ac:dyDescent="0.3">
      <c r="A3361" s="11" t="str">
        <f t="shared" si="53"/>
        <v>DISTRIBUCION VOLUMEN X CRITERIO (kg ó litros)GaseosasHOMBRE</v>
      </c>
      <c r="B3361" s="11" t="s">
        <v>50</v>
      </c>
      <c r="C3361" s="11" t="s">
        <v>121</v>
      </c>
      <c r="D3361" s="11" t="s">
        <v>170</v>
      </c>
      <c r="E3361" s="12">
        <v>51.044349369056697</v>
      </c>
      <c r="F3361" s="12">
        <v>78.577073756432497</v>
      </c>
      <c r="G3361" s="12">
        <v>70.481107262989497</v>
      </c>
      <c r="H3361" s="12">
        <v>63.652819461540403</v>
      </c>
      <c r="I3361" s="12">
        <v>67.708292221769895</v>
      </c>
      <c r="J3361" s="12">
        <v>57.937598376275901</v>
      </c>
      <c r="K3361" s="12">
        <v>62.271462737987697</v>
      </c>
      <c r="L3361" s="12">
        <v>74.131442463822694</v>
      </c>
      <c r="M3361" s="12">
        <v>58.105622417823</v>
      </c>
      <c r="N3361" s="12"/>
      <c r="O3361" s="12"/>
    </row>
    <row r="3362" spans="1:15" x14ac:dyDescent="0.3">
      <c r="A3362" s="11" t="str">
        <f t="shared" si="53"/>
        <v>DISTRIBUCION VOLUMEN X CRITERIO (kg ó litros)GaseosasMUJER</v>
      </c>
      <c r="B3362" s="11" t="s">
        <v>50</v>
      </c>
      <c r="C3362" s="11" t="s">
        <v>121</v>
      </c>
      <c r="D3362" s="11" t="s">
        <v>171</v>
      </c>
      <c r="E3362" s="12">
        <v>48.955643167941197</v>
      </c>
      <c r="F3362" s="12">
        <v>21.422924811812099</v>
      </c>
      <c r="G3362" s="12">
        <v>29.5189127613897</v>
      </c>
      <c r="H3362" s="12">
        <v>36.347173677220098</v>
      </c>
      <c r="I3362" s="12">
        <v>32.2917082070473</v>
      </c>
      <c r="J3362" s="12">
        <v>42.062397090317099</v>
      </c>
      <c r="K3362" s="12">
        <v>37.728521123661899</v>
      </c>
      <c r="L3362" s="12">
        <v>25.8685509751203</v>
      </c>
      <c r="M3362" s="12">
        <v>41.894371239951198</v>
      </c>
      <c r="N3362" s="12"/>
      <c r="O3362" s="12"/>
    </row>
    <row r="3363" spans="1:15" x14ac:dyDescent="0.3">
      <c r="A3363" s="11" t="str">
        <f t="shared" si="53"/>
        <v>DISTRIBUCION VOLUMEN X CRITERIO (kg ó litros)Bebidas Zumo+LecheT.ESPAÑA</v>
      </c>
      <c r="B3363" s="11" t="s">
        <v>50</v>
      </c>
      <c r="C3363" s="11" t="s">
        <v>122</v>
      </c>
      <c r="D3363" s="11" t="s">
        <v>142</v>
      </c>
      <c r="E3363" s="12">
        <v>100</v>
      </c>
      <c r="F3363" s="12">
        <v>100</v>
      </c>
      <c r="G3363" s="12">
        <v>100</v>
      </c>
      <c r="H3363" s="12">
        <v>100</v>
      </c>
      <c r="I3363" s="12">
        <v>100</v>
      </c>
      <c r="J3363" s="12">
        <v>100</v>
      </c>
      <c r="K3363" s="12">
        <v>100</v>
      </c>
      <c r="L3363" s="12">
        <v>100</v>
      </c>
      <c r="M3363" s="12">
        <v>100</v>
      </c>
      <c r="N3363" s="12"/>
      <c r="O3363" s="12"/>
    </row>
    <row r="3364" spans="1:15" x14ac:dyDescent="0.3">
      <c r="A3364" s="11" t="str">
        <f t="shared" si="53"/>
        <v>DISTRIBUCION VOLUMEN X CRITERIO (kg ó litros)Bebidas Zumo+LecheBCN AM</v>
      </c>
      <c r="B3364" s="11" t="s">
        <v>50</v>
      </c>
      <c r="C3364" s="11" t="s">
        <v>122</v>
      </c>
      <c r="D3364" s="11" t="s">
        <v>143</v>
      </c>
      <c r="E3364" s="12">
        <v>2.2201227210706902</v>
      </c>
      <c r="F3364" s="12">
        <v>1.5638274727422199</v>
      </c>
      <c r="G3364" s="12">
        <v>8.4039716122930503</v>
      </c>
      <c r="H3364" s="12">
        <v>8.1687995312142494</v>
      </c>
      <c r="I3364" s="12">
        <v>3.8866983590820299</v>
      </c>
      <c r="J3364" s="12">
        <v>10.073687803469401</v>
      </c>
      <c r="K3364" s="12">
        <v>9.2541510764493395</v>
      </c>
      <c r="L3364" s="12">
        <v>3.01012110146312</v>
      </c>
      <c r="M3364" s="12">
        <v>7.0067079751064796</v>
      </c>
      <c r="N3364" s="12"/>
      <c r="O3364" s="12"/>
    </row>
    <row r="3365" spans="1:15" x14ac:dyDescent="0.3">
      <c r="A3365" s="11" t="str">
        <f t="shared" si="53"/>
        <v>DISTRIBUCION VOLUMEN X CRITERIO (kg ó litros)Bebidas Zumo+LecheREST.CAT ARAGON</v>
      </c>
      <c r="B3365" s="11" t="s">
        <v>50</v>
      </c>
      <c r="C3365" s="11" t="s">
        <v>122</v>
      </c>
      <c r="D3365" s="11" t="s">
        <v>144</v>
      </c>
      <c r="E3365" s="12">
        <v>5.4633228374438998</v>
      </c>
      <c r="F3365" s="12">
        <v>2.5838976510989999</v>
      </c>
      <c r="G3365" s="12">
        <v>8.5943948153917002</v>
      </c>
      <c r="H3365" s="12">
        <v>2.3144750054312699</v>
      </c>
      <c r="I3365" s="12">
        <v>9.1429426234106401</v>
      </c>
      <c r="J3365" s="12">
        <v>2.1077069119623499</v>
      </c>
      <c r="K3365" s="12">
        <v>3.18657068517583</v>
      </c>
      <c r="L3365" s="12">
        <v>17.213690207218399</v>
      </c>
      <c r="M3365" s="12">
        <v>5.13489614062446</v>
      </c>
      <c r="N3365" s="12"/>
      <c r="O3365" s="12"/>
    </row>
    <row r="3366" spans="1:15" x14ac:dyDescent="0.3">
      <c r="A3366" s="11" t="str">
        <f t="shared" si="53"/>
        <v>DISTRIBUCION VOLUMEN X CRITERIO (kg ó litros)Bebidas Zumo+LecheLEVANTE</v>
      </c>
      <c r="B3366" s="11" t="s">
        <v>50</v>
      </c>
      <c r="C3366" s="11" t="s">
        <v>122</v>
      </c>
      <c r="D3366" s="11" t="s">
        <v>145</v>
      </c>
      <c r="E3366" s="12">
        <v>21.047305406450601</v>
      </c>
      <c r="F3366" s="12">
        <v>32.372782961379201</v>
      </c>
      <c r="G3366" s="12">
        <v>11.371312419622001</v>
      </c>
      <c r="H3366" s="12">
        <v>8.4237878740333993</v>
      </c>
      <c r="I3366" s="12">
        <v>11.000405166614</v>
      </c>
      <c r="J3366" s="12">
        <v>1.1336184963495399</v>
      </c>
      <c r="K3366" s="12">
        <v>29.488101024642901</v>
      </c>
      <c r="L3366" s="12">
        <v>9.2199817279159806</v>
      </c>
      <c r="M3366" s="12">
        <v>7.72286898004797</v>
      </c>
      <c r="N3366" s="12"/>
      <c r="O3366" s="12"/>
    </row>
    <row r="3367" spans="1:15" x14ac:dyDescent="0.3">
      <c r="A3367" s="11" t="str">
        <f t="shared" si="53"/>
        <v>DISTRIBUCION VOLUMEN X CRITERIO (kg ó litros)Bebidas Zumo+LecheANDALUCIA</v>
      </c>
      <c r="B3367" s="11" t="s">
        <v>50</v>
      </c>
      <c r="C3367" s="11" t="s">
        <v>122</v>
      </c>
      <c r="D3367" s="11" t="s">
        <v>146</v>
      </c>
      <c r="E3367" s="12">
        <v>15.0575976971526</v>
      </c>
      <c r="F3367" s="12">
        <v>11.0714073201798</v>
      </c>
      <c r="G3367" s="12">
        <v>11.1247580888027</v>
      </c>
      <c r="H3367" s="12">
        <v>12.551100683439399</v>
      </c>
      <c r="I3367" s="12">
        <v>17.529779446432499</v>
      </c>
      <c r="J3367" s="12">
        <v>9.1418066651108294</v>
      </c>
      <c r="K3367" s="12">
        <v>14.1003431044509</v>
      </c>
      <c r="L3367" s="12">
        <v>13.491667899331</v>
      </c>
      <c r="M3367" s="12">
        <v>12.403885013886301</v>
      </c>
      <c r="N3367" s="12"/>
      <c r="O3367" s="12"/>
    </row>
    <row r="3368" spans="1:15" x14ac:dyDescent="0.3">
      <c r="A3368" s="11" t="str">
        <f t="shared" si="53"/>
        <v>DISTRIBUCION VOLUMEN X CRITERIO (kg ó litros)Bebidas Zumo+LecheMDD AM</v>
      </c>
      <c r="B3368" s="11" t="s">
        <v>50</v>
      </c>
      <c r="C3368" s="11" t="s">
        <v>122</v>
      </c>
      <c r="D3368" s="11" t="s">
        <v>147</v>
      </c>
      <c r="E3368" s="12">
        <v>24.634967191277799</v>
      </c>
      <c r="F3368" s="12">
        <v>24.766345361712901</v>
      </c>
      <c r="G3368" s="12">
        <v>34.745122435948602</v>
      </c>
      <c r="H3368" s="12">
        <v>35.794630974920501</v>
      </c>
      <c r="I3368" s="12">
        <v>32.256183893931002</v>
      </c>
      <c r="J3368" s="12">
        <v>32.240077771738598</v>
      </c>
      <c r="K3368" s="12">
        <v>5.1423070500642103</v>
      </c>
      <c r="L3368" s="12">
        <v>3.27087429485666</v>
      </c>
      <c r="M3368" s="12">
        <v>6.3280890774199499</v>
      </c>
      <c r="N3368" s="12"/>
      <c r="O3368" s="12"/>
    </row>
    <row r="3369" spans="1:15" x14ac:dyDescent="0.3">
      <c r="A3369" s="11" t="str">
        <f t="shared" si="53"/>
        <v>DISTRIBUCION VOLUMEN X CRITERIO (kg ó litros)Bebidas Zumo+LecheRTO CENTRO</v>
      </c>
      <c r="B3369" s="11" t="s">
        <v>50</v>
      </c>
      <c r="C3369" s="11" t="s">
        <v>122</v>
      </c>
      <c r="D3369" s="11" t="s">
        <v>148</v>
      </c>
      <c r="E3369" s="12">
        <v>7.1439147361151099</v>
      </c>
      <c r="F3369" s="12">
        <v>3.3051220586444798</v>
      </c>
      <c r="G3369" s="12">
        <v>13.481099366412</v>
      </c>
      <c r="H3369" s="12">
        <v>5.3639129178392801</v>
      </c>
      <c r="I3369" s="12">
        <v>6.0578506868801503</v>
      </c>
      <c r="J3369" s="12">
        <v>14.010878686863199</v>
      </c>
      <c r="K3369" s="12">
        <v>22.7753570382569</v>
      </c>
      <c r="L3369" s="12">
        <v>18.824617661964801</v>
      </c>
      <c r="M3369" s="12">
        <v>7.7447207281432204</v>
      </c>
      <c r="N3369" s="12"/>
      <c r="O3369" s="12"/>
    </row>
    <row r="3370" spans="1:15" x14ac:dyDescent="0.3">
      <c r="A3370" s="11" t="str">
        <f t="shared" si="53"/>
        <v>DISTRIBUCION VOLUMEN X CRITERIO (kg ó litros)Bebidas Zumo+LecheNORTE-CENTRO</v>
      </c>
      <c r="B3370" s="11" t="s">
        <v>50</v>
      </c>
      <c r="C3370" s="11" t="s">
        <v>122</v>
      </c>
      <c r="D3370" s="11" t="s">
        <v>149</v>
      </c>
      <c r="E3370" s="12">
        <v>11.0795475278385</v>
      </c>
      <c r="F3370" s="12">
        <v>10.978070065148801</v>
      </c>
      <c r="G3370" s="12">
        <v>3.9439570973781102</v>
      </c>
      <c r="H3370" s="12">
        <v>11.858811941829</v>
      </c>
      <c r="I3370" s="12">
        <v>14.8013486155064</v>
      </c>
      <c r="J3370" s="12">
        <v>12.2872746350711</v>
      </c>
      <c r="K3370" s="12">
        <v>7.7801090692965804</v>
      </c>
      <c r="L3370" s="12">
        <v>17.749295403911301</v>
      </c>
      <c r="M3370" s="12">
        <v>25.024091573111001</v>
      </c>
      <c r="N3370" s="12"/>
      <c r="O3370" s="12"/>
    </row>
    <row r="3371" spans="1:15" x14ac:dyDescent="0.3">
      <c r="A3371" s="11" t="str">
        <f t="shared" si="53"/>
        <v>DISTRIBUCION VOLUMEN X CRITERIO (kg ó litros)Bebidas Zumo+LecheNOROESTE</v>
      </c>
      <c r="B3371" s="11" t="s">
        <v>50</v>
      </c>
      <c r="C3371" s="11" t="s">
        <v>122</v>
      </c>
      <c r="D3371" s="11" t="s">
        <v>150</v>
      </c>
      <c r="E3371" s="12">
        <v>13.353228476279201</v>
      </c>
      <c r="F3371" s="12">
        <v>13.3585302374245</v>
      </c>
      <c r="G3371" s="12">
        <v>8.3353811004103502</v>
      </c>
      <c r="H3371" s="12">
        <v>15.5244675589979</v>
      </c>
      <c r="I3371" s="12">
        <v>5.3247931371189203</v>
      </c>
      <c r="J3371" s="12">
        <v>19.0049422352457</v>
      </c>
      <c r="K3371" s="12">
        <v>8.2730621279239802</v>
      </c>
      <c r="L3371" s="12">
        <v>17.219732846712098</v>
      </c>
      <c r="M3371" s="12">
        <v>28.634735210269501</v>
      </c>
      <c r="N3371" s="12"/>
      <c r="O3371" s="12"/>
    </row>
    <row r="3372" spans="1:15" x14ac:dyDescent="0.3">
      <c r="A3372" s="11" t="str">
        <f t="shared" si="53"/>
        <v>DISTRIBUCION VOLUMEN X CRITERIO (kg ó litros)Bebidas Zumo+Leche&lt;2MIL</v>
      </c>
      <c r="B3372" s="11" t="s">
        <v>50</v>
      </c>
      <c r="C3372" s="11" t="s">
        <v>122</v>
      </c>
      <c r="D3372" s="11" t="s">
        <v>151</v>
      </c>
      <c r="E3372" s="12">
        <v>3.1880084017698702</v>
      </c>
      <c r="F3372" s="12">
        <v>3.2001074481588399</v>
      </c>
      <c r="G3372" s="12">
        <v>0.85178768590565301</v>
      </c>
      <c r="H3372" s="12">
        <v>0.61868133571355799</v>
      </c>
      <c r="I3372" s="12">
        <v>4.6837360955392198</v>
      </c>
      <c r="J3372" s="12">
        <v>0.72954444182051603</v>
      </c>
      <c r="K3372" s="12">
        <v>2.3629209183764499</v>
      </c>
      <c r="L3372" s="12">
        <v>20.284751827164602</v>
      </c>
      <c r="M3372" s="12">
        <v>11.1909727626094</v>
      </c>
      <c r="N3372" s="12"/>
      <c r="O3372" s="12"/>
    </row>
    <row r="3373" spans="1:15" x14ac:dyDescent="0.3">
      <c r="A3373" s="11" t="str">
        <f t="shared" si="53"/>
        <v>DISTRIBUCION VOLUMEN X CRITERIO (kg ó litros)Bebidas Zumo+Leche2-5MIL</v>
      </c>
      <c r="B3373" s="11" t="s">
        <v>50</v>
      </c>
      <c r="C3373" s="11" t="s">
        <v>122</v>
      </c>
      <c r="D3373" s="11" t="s">
        <v>152</v>
      </c>
      <c r="E3373" s="12">
        <v>2.9774542075719901</v>
      </c>
      <c r="F3373" s="12">
        <v>3.3479802450037299</v>
      </c>
      <c r="G3373" s="12">
        <v>1.9285779995357699</v>
      </c>
      <c r="H3373" s="12">
        <v>2.9814460893597401</v>
      </c>
      <c r="I3373" s="12">
        <v>2.3050835890792598</v>
      </c>
      <c r="J3373" s="12">
        <v>0.91776995142340201</v>
      </c>
      <c r="K3373" s="12">
        <v>8.2532126378977804</v>
      </c>
      <c r="L3373" s="12">
        <v>1.0783300696915501</v>
      </c>
      <c r="M3373" s="12">
        <v>0.80454444348118803</v>
      </c>
      <c r="N3373" s="12"/>
      <c r="O3373" s="12"/>
    </row>
    <row r="3374" spans="1:15" x14ac:dyDescent="0.3">
      <c r="A3374" s="11" t="str">
        <f t="shared" si="53"/>
        <v>DISTRIBUCION VOLUMEN X CRITERIO (kg ó litros)Bebidas Zumo+Leche5-10MIL</v>
      </c>
      <c r="B3374" s="11" t="s">
        <v>50</v>
      </c>
      <c r="C3374" s="11" t="s">
        <v>122</v>
      </c>
      <c r="D3374" s="11" t="s">
        <v>153</v>
      </c>
      <c r="E3374" s="12">
        <v>6.3475931510743999</v>
      </c>
      <c r="F3374" s="12">
        <v>4.0936146024809403</v>
      </c>
      <c r="G3374" s="12">
        <v>5.5860589555483804</v>
      </c>
      <c r="H3374" s="12">
        <v>9.9278676611186505</v>
      </c>
      <c r="I3374" s="12">
        <v>12.4937674607371</v>
      </c>
      <c r="J3374" s="12">
        <v>11.3567221796248</v>
      </c>
      <c r="K3374" s="12">
        <v>5.20083962849308</v>
      </c>
      <c r="L3374" s="12">
        <v>9.0840645783698406</v>
      </c>
      <c r="M3374" s="12">
        <v>13.020427437608801</v>
      </c>
      <c r="N3374" s="12"/>
      <c r="O3374" s="12"/>
    </row>
    <row r="3375" spans="1:15" x14ac:dyDescent="0.3">
      <c r="A3375" s="11" t="str">
        <f t="shared" si="53"/>
        <v>DISTRIBUCION VOLUMEN X CRITERIO (kg ó litros)Bebidas Zumo+Leche10-30MIL</v>
      </c>
      <c r="B3375" s="11" t="s">
        <v>50</v>
      </c>
      <c r="C3375" s="11" t="s">
        <v>122</v>
      </c>
      <c r="D3375" s="11" t="s">
        <v>154</v>
      </c>
      <c r="E3375" s="12">
        <v>16.750947857859</v>
      </c>
      <c r="F3375" s="12">
        <v>8.6296276202936699</v>
      </c>
      <c r="G3375" s="12">
        <v>9.7136989647818606</v>
      </c>
      <c r="H3375" s="12">
        <v>14.2572280445122</v>
      </c>
      <c r="I3375" s="12">
        <v>13.4111942541375</v>
      </c>
      <c r="J3375" s="12">
        <v>16.902871491625401</v>
      </c>
      <c r="K3375" s="12">
        <v>5.87984384328192</v>
      </c>
      <c r="L3375" s="12">
        <v>11.7093049406179</v>
      </c>
      <c r="M3375" s="12">
        <v>6.9382317280175503</v>
      </c>
      <c r="N3375" s="12"/>
      <c r="O3375" s="12"/>
    </row>
    <row r="3376" spans="1:15" x14ac:dyDescent="0.3">
      <c r="A3376" s="11" t="str">
        <f t="shared" si="53"/>
        <v>DISTRIBUCION VOLUMEN X CRITERIO (kg ó litros)Bebidas Zumo+Leche30-100MIL</v>
      </c>
      <c r="B3376" s="11" t="s">
        <v>50</v>
      </c>
      <c r="C3376" s="11" t="s">
        <v>122</v>
      </c>
      <c r="D3376" s="11" t="s">
        <v>155</v>
      </c>
      <c r="E3376" s="12">
        <v>15.9469992494802</v>
      </c>
      <c r="F3376" s="12">
        <v>18.820860377384498</v>
      </c>
      <c r="G3376" s="12">
        <v>28.4651422218043</v>
      </c>
      <c r="H3376" s="12">
        <v>7.0577463676850103</v>
      </c>
      <c r="I3376" s="12">
        <v>10.807741589414301</v>
      </c>
      <c r="J3376" s="12">
        <v>8.73406704980016</v>
      </c>
      <c r="K3376" s="12">
        <v>30.331406683359699</v>
      </c>
      <c r="L3376" s="12">
        <v>14.1185366882643</v>
      </c>
      <c r="M3376" s="12">
        <v>14.8755336837828</v>
      </c>
      <c r="N3376" s="12"/>
      <c r="O3376" s="12"/>
    </row>
    <row r="3377" spans="1:15" x14ac:dyDescent="0.3">
      <c r="A3377" s="11" t="str">
        <f t="shared" si="53"/>
        <v>DISTRIBUCION VOLUMEN X CRITERIO (kg ó litros)Bebidas Zumo+Leche100-200MIL</v>
      </c>
      <c r="B3377" s="11" t="s">
        <v>50</v>
      </c>
      <c r="C3377" s="11" t="s">
        <v>122</v>
      </c>
      <c r="D3377" s="11" t="s">
        <v>156</v>
      </c>
      <c r="E3377" s="12">
        <v>4.9681486413413998</v>
      </c>
      <c r="F3377" s="12">
        <v>8.6958871757993208</v>
      </c>
      <c r="G3377" s="12">
        <v>6.3345423065982898</v>
      </c>
      <c r="H3377" s="12">
        <v>3.5807285758134002</v>
      </c>
      <c r="I3377" s="12">
        <v>6.6915959409666996</v>
      </c>
      <c r="J3377" s="12">
        <v>4.8013846427782498</v>
      </c>
      <c r="K3377" s="12">
        <v>5.4417831602952003</v>
      </c>
      <c r="L3377" s="12">
        <v>5.2798865256109497</v>
      </c>
      <c r="M3377" s="12">
        <v>9.4530669065179094</v>
      </c>
      <c r="N3377" s="12"/>
      <c r="O3377" s="12"/>
    </row>
    <row r="3378" spans="1:15" x14ac:dyDescent="0.3">
      <c r="A3378" s="11" t="str">
        <f t="shared" si="53"/>
        <v>DISTRIBUCION VOLUMEN X CRITERIO (kg ó litros)Bebidas Zumo+Leche200-500MIL</v>
      </c>
      <c r="B3378" s="11" t="s">
        <v>50</v>
      </c>
      <c r="C3378" s="11" t="s">
        <v>122</v>
      </c>
      <c r="D3378" s="11" t="s">
        <v>157</v>
      </c>
      <c r="E3378" s="12">
        <v>21.994392833679701</v>
      </c>
      <c r="F3378" s="12">
        <v>12.5405111409234</v>
      </c>
      <c r="G3378" s="12">
        <v>17.739102395698399</v>
      </c>
      <c r="H3378" s="12">
        <v>16.5909331113929</v>
      </c>
      <c r="I3378" s="12">
        <v>17.4281136697374</v>
      </c>
      <c r="J3378" s="12">
        <v>25.944396285675602</v>
      </c>
      <c r="K3378" s="12">
        <v>34.427597892204503</v>
      </c>
      <c r="L3378" s="12">
        <v>31.044851229916901</v>
      </c>
      <c r="M3378" s="12">
        <v>31.6690586900345</v>
      </c>
      <c r="N3378" s="12"/>
      <c r="O3378" s="12"/>
    </row>
    <row r="3379" spans="1:15" x14ac:dyDescent="0.3">
      <c r="A3379" s="11" t="str">
        <f t="shared" si="53"/>
        <v>DISTRIBUCION VOLUMEN X CRITERIO (kg ó litros)Bebidas Zumo+Leche&gt;500MIL</v>
      </c>
      <c r="B3379" s="11" t="s">
        <v>50</v>
      </c>
      <c r="C3379" s="11" t="s">
        <v>122</v>
      </c>
      <c r="D3379" s="11" t="s">
        <v>158</v>
      </c>
      <c r="E3379" s="12">
        <v>27.826457558306</v>
      </c>
      <c r="F3379" s="12">
        <v>40.671402708801203</v>
      </c>
      <c r="G3379" s="12">
        <v>29.381086639496601</v>
      </c>
      <c r="H3379" s="12">
        <v>44.985344812699402</v>
      </c>
      <c r="I3379" s="12">
        <v>32.178771105765399</v>
      </c>
      <c r="J3379" s="12">
        <v>30.613242897572601</v>
      </c>
      <c r="K3379" s="12">
        <v>8.1023903661779304</v>
      </c>
      <c r="L3379" s="12">
        <v>7.4002612962595</v>
      </c>
      <c r="M3379" s="12">
        <v>12.048156200882</v>
      </c>
      <c r="N3379" s="12"/>
      <c r="O3379" s="12"/>
    </row>
    <row r="3380" spans="1:15" x14ac:dyDescent="0.3">
      <c r="A3380" s="11" t="str">
        <f t="shared" si="53"/>
        <v>DISTRIBUCION VOLUMEN X CRITERIO (kg ó litros)Bebidas Zumo+LecheDE 15 A 19 AÑOS</v>
      </c>
      <c r="B3380" s="11" t="s">
        <v>50</v>
      </c>
      <c r="C3380" s="11" t="s">
        <v>122</v>
      </c>
      <c r="D3380" s="11" t="s">
        <v>159</v>
      </c>
      <c r="E3380" s="12">
        <v>6.7497416088746904</v>
      </c>
      <c r="F3380" s="12">
        <v>21.394615765429599</v>
      </c>
      <c r="G3380" s="12">
        <v>18.439459502876701</v>
      </c>
      <c r="H3380" s="12" t="s">
        <v>134</v>
      </c>
      <c r="I3380" s="12">
        <v>14.105895736852201</v>
      </c>
      <c r="J3380" s="12">
        <v>8.7587560282339005</v>
      </c>
      <c r="K3380" s="12">
        <v>17.338677907452102</v>
      </c>
      <c r="L3380" s="12" t="s">
        <v>134</v>
      </c>
      <c r="M3380" s="12">
        <v>10.1614060529031</v>
      </c>
      <c r="N3380" s="12"/>
      <c r="O3380" s="12"/>
    </row>
    <row r="3381" spans="1:15" x14ac:dyDescent="0.3">
      <c r="A3381" s="11" t="str">
        <f t="shared" si="53"/>
        <v>DISTRIBUCION VOLUMEN X CRITERIO (kg ó litros)Bebidas Zumo+LecheDE 20 A 24 AÑOS</v>
      </c>
      <c r="B3381" s="11" t="s">
        <v>50</v>
      </c>
      <c r="C3381" s="11" t="s">
        <v>122</v>
      </c>
      <c r="D3381" s="11" t="s">
        <v>160</v>
      </c>
      <c r="E3381" s="12">
        <v>7.0395706855762397</v>
      </c>
      <c r="F3381" s="12">
        <v>3.9244652143027401</v>
      </c>
      <c r="G3381" s="12">
        <v>4.2040005292173896</v>
      </c>
      <c r="H3381" s="12">
        <v>11.6189845048598</v>
      </c>
      <c r="I3381" s="12">
        <v>2.3937561566130898</v>
      </c>
      <c r="J3381" s="12">
        <v>12.539676215065199</v>
      </c>
      <c r="K3381" s="12">
        <v>2.9061926172403401</v>
      </c>
      <c r="L3381" s="12">
        <v>11.1935266924462</v>
      </c>
      <c r="M3381" s="12">
        <v>7.2026441549820301</v>
      </c>
      <c r="N3381" s="12"/>
      <c r="O3381" s="12"/>
    </row>
    <row r="3382" spans="1:15" x14ac:dyDescent="0.3">
      <c r="A3382" s="11" t="str">
        <f t="shared" si="53"/>
        <v>DISTRIBUCION VOLUMEN X CRITERIO (kg ó litros)Bebidas Zumo+LecheDE 25 A 34 AÑOS</v>
      </c>
      <c r="B3382" s="11" t="s">
        <v>50</v>
      </c>
      <c r="C3382" s="11" t="s">
        <v>122</v>
      </c>
      <c r="D3382" s="11" t="s">
        <v>161</v>
      </c>
      <c r="E3382" s="12">
        <v>20.2915594710222</v>
      </c>
      <c r="F3382" s="12">
        <v>5.3476925134054101</v>
      </c>
      <c r="G3382" s="12">
        <v>7.1386836437765497</v>
      </c>
      <c r="H3382" s="12">
        <v>5.4690631189085801</v>
      </c>
      <c r="I3382" s="12">
        <v>6.0135528845419</v>
      </c>
      <c r="J3382" s="12">
        <v>10.701377821618699</v>
      </c>
      <c r="K3382" s="12">
        <v>8.8242085460690607</v>
      </c>
      <c r="L3382" s="12">
        <v>17.552926138383501</v>
      </c>
      <c r="M3382" s="12">
        <v>10.7531075340348</v>
      </c>
      <c r="N3382" s="12"/>
      <c r="O3382" s="12"/>
    </row>
    <row r="3383" spans="1:15" x14ac:dyDescent="0.3">
      <c r="A3383" s="11" t="str">
        <f t="shared" si="53"/>
        <v>DISTRIBUCION VOLUMEN X CRITERIO (kg ó litros)Bebidas Zumo+LecheDE 35 A 49 AÑOS</v>
      </c>
      <c r="B3383" s="11" t="s">
        <v>50</v>
      </c>
      <c r="C3383" s="11" t="s">
        <v>122</v>
      </c>
      <c r="D3383" s="11" t="s">
        <v>162</v>
      </c>
      <c r="E3383" s="12">
        <v>40.021813997126102</v>
      </c>
      <c r="F3383" s="12">
        <v>35.816284100144102</v>
      </c>
      <c r="G3383" s="12">
        <v>31.335758512069301</v>
      </c>
      <c r="H3383" s="12">
        <v>52.164826146650803</v>
      </c>
      <c r="I3383" s="12">
        <v>38.607262827476603</v>
      </c>
      <c r="J3383" s="12">
        <v>43.055713697176898</v>
      </c>
      <c r="K3383" s="12">
        <v>19.4773564577605</v>
      </c>
      <c r="L3383" s="12">
        <v>25.999172825804902</v>
      </c>
      <c r="M3383" s="12">
        <v>23.596901322601799</v>
      </c>
      <c r="N3383" s="12"/>
      <c r="O3383" s="12"/>
    </row>
    <row r="3384" spans="1:15" x14ac:dyDescent="0.3">
      <c r="A3384" s="11" t="str">
        <f t="shared" si="53"/>
        <v>DISTRIBUCION VOLUMEN X CRITERIO (kg ó litros)Bebidas Zumo+LecheDE 50 A 59 AÑOS</v>
      </c>
      <c r="B3384" s="11" t="s">
        <v>50</v>
      </c>
      <c r="C3384" s="11" t="s">
        <v>122</v>
      </c>
      <c r="D3384" s="11" t="s">
        <v>163</v>
      </c>
      <c r="E3384" s="12">
        <v>12.216494589026</v>
      </c>
      <c r="F3384" s="12">
        <v>15.881450083435301</v>
      </c>
      <c r="G3384" s="12">
        <v>13.548456415966699</v>
      </c>
      <c r="H3384" s="12">
        <v>7.3604902746712604</v>
      </c>
      <c r="I3384" s="12">
        <v>14.5807440990715</v>
      </c>
      <c r="J3384" s="12">
        <v>6.7674803985486003</v>
      </c>
      <c r="K3384" s="12">
        <v>13.4630193218006</v>
      </c>
      <c r="L3384" s="12">
        <v>25.434416856713</v>
      </c>
      <c r="M3384" s="12">
        <v>30.101612809094899</v>
      </c>
      <c r="N3384" s="12"/>
      <c r="O3384" s="12"/>
    </row>
    <row r="3385" spans="1:15" x14ac:dyDescent="0.3">
      <c r="A3385" s="11" t="str">
        <f t="shared" ref="A3385:A3448" si="54">B3385&amp;C3385&amp;D3385</f>
        <v>DISTRIBUCION VOLUMEN X CRITERIO (kg ó litros)Bebidas Zumo+LecheDE 60 A 75 AÑOS</v>
      </c>
      <c r="B3385" s="11" t="s">
        <v>50</v>
      </c>
      <c r="C3385" s="11" t="s">
        <v>122</v>
      </c>
      <c r="D3385" s="11" t="s">
        <v>164</v>
      </c>
      <c r="E3385" s="12">
        <v>13.6808192513131</v>
      </c>
      <c r="F3385" s="12">
        <v>17.635479550827899</v>
      </c>
      <c r="G3385" s="12">
        <v>25.333632824277501</v>
      </c>
      <c r="H3385" s="12">
        <v>23.386612376408198</v>
      </c>
      <c r="I3385" s="12">
        <v>24.298795161289998</v>
      </c>
      <c r="J3385" s="12">
        <v>18.176981761306699</v>
      </c>
      <c r="K3385" s="12">
        <v>37.990545399061297</v>
      </c>
      <c r="L3385" s="12">
        <v>19.819945191628399</v>
      </c>
      <c r="M3385" s="12">
        <v>18.184319205773299</v>
      </c>
      <c r="N3385" s="12"/>
      <c r="O3385" s="12"/>
    </row>
    <row r="3386" spans="1:15" x14ac:dyDescent="0.3">
      <c r="A3386" s="11" t="str">
        <f t="shared" si="54"/>
        <v>DISTRIBUCION VOLUMEN X CRITERIO (kg ó litros)Bebidas Zumo+LecheNIVEL ALTO</v>
      </c>
      <c r="B3386" s="11" t="s">
        <v>50</v>
      </c>
      <c r="C3386" s="11" t="s">
        <v>122</v>
      </c>
      <c r="D3386" s="11" t="s">
        <v>165</v>
      </c>
      <c r="E3386" s="12">
        <v>39.166010170481798</v>
      </c>
      <c r="F3386" s="12">
        <v>34.813377956714099</v>
      </c>
      <c r="G3386" s="12">
        <v>19.232642329571402</v>
      </c>
      <c r="H3386" s="12">
        <v>17.246664313639702</v>
      </c>
      <c r="I3386" s="12">
        <v>18.507246270435999</v>
      </c>
      <c r="J3386" s="12">
        <v>9.5593670018301609</v>
      </c>
      <c r="K3386" s="12">
        <v>8.6914203188402297</v>
      </c>
      <c r="L3386" s="12">
        <v>19.294067402066201</v>
      </c>
      <c r="M3386" s="12">
        <v>27.829166014251498</v>
      </c>
      <c r="N3386" s="12"/>
      <c r="O3386" s="12"/>
    </row>
    <row r="3387" spans="1:15" x14ac:dyDescent="0.3">
      <c r="A3387" s="11" t="str">
        <f t="shared" si="54"/>
        <v>DISTRIBUCION VOLUMEN X CRITERIO (kg ó litros)Bebidas Zumo+LecheNIVEL MEDIO ALTO</v>
      </c>
      <c r="B3387" s="11" t="s">
        <v>50</v>
      </c>
      <c r="C3387" s="11" t="s">
        <v>122</v>
      </c>
      <c r="D3387" s="11" t="s">
        <v>166</v>
      </c>
      <c r="E3387" s="12">
        <v>4.93151483851031</v>
      </c>
      <c r="F3387" s="12">
        <v>3.4238954203667902</v>
      </c>
      <c r="G3387" s="12">
        <v>36.122660924444297</v>
      </c>
      <c r="H3387" s="12">
        <v>35.822946739815002</v>
      </c>
      <c r="I3387" s="12">
        <v>31.053095244342199</v>
      </c>
      <c r="J3387" s="12">
        <v>32.403641873697502</v>
      </c>
      <c r="K3387" s="12">
        <v>12.204268276145999</v>
      </c>
      <c r="L3387" s="12">
        <v>16.749991838584901</v>
      </c>
      <c r="M3387" s="12">
        <v>14.192770831366699</v>
      </c>
      <c r="N3387" s="12"/>
      <c r="O3387" s="12"/>
    </row>
    <row r="3388" spans="1:15" x14ac:dyDescent="0.3">
      <c r="A3388" s="11" t="str">
        <f t="shared" si="54"/>
        <v>DISTRIBUCION VOLUMEN X CRITERIO (kg ó litros)Bebidas Zumo+LecheNIVEL MEDIO</v>
      </c>
      <c r="B3388" s="11" t="s">
        <v>50</v>
      </c>
      <c r="C3388" s="11" t="s">
        <v>122</v>
      </c>
      <c r="D3388" s="11" t="s">
        <v>167</v>
      </c>
      <c r="E3388" s="12">
        <v>18.0964411006935</v>
      </c>
      <c r="F3388" s="12">
        <v>22.053025785405602</v>
      </c>
      <c r="G3388" s="12">
        <v>19.774239828888099</v>
      </c>
      <c r="H3388" s="12">
        <v>23.757986670702401</v>
      </c>
      <c r="I3388" s="12">
        <v>21.362235163977498</v>
      </c>
      <c r="J3388" s="12">
        <v>18.344707036440202</v>
      </c>
      <c r="K3388" s="12">
        <v>49.481103520165298</v>
      </c>
      <c r="L3388" s="12">
        <v>15.7382400904003</v>
      </c>
      <c r="M3388" s="12">
        <v>16.825407712789101</v>
      </c>
      <c r="N3388" s="12"/>
      <c r="O3388" s="12"/>
    </row>
    <row r="3389" spans="1:15" x14ac:dyDescent="0.3">
      <c r="A3389" s="11" t="str">
        <f t="shared" si="54"/>
        <v>DISTRIBUCION VOLUMEN X CRITERIO (kg ó litros)Bebidas Zumo+LecheNIVEL MEDIO BAJO</v>
      </c>
      <c r="B3389" s="11" t="s">
        <v>50</v>
      </c>
      <c r="C3389" s="11" t="s">
        <v>122</v>
      </c>
      <c r="D3389" s="11" t="s">
        <v>168</v>
      </c>
      <c r="E3389" s="12">
        <v>11.3642352949177</v>
      </c>
      <c r="F3389" s="12">
        <v>5.9204388964993901</v>
      </c>
      <c r="G3389" s="12">
        <v>8.0812897523706599</v>
      </c>
      <c r="H3389" s="12">
        <v>8.9025501807792899</v>
      </c>
      <c r="I3389" s="12">
        <v>8.7108467361037896</v>
      </c>
      <c r="J3389" s="12">
        <v>14.556108593173001</v>
      </c>
      <c r="K3389" s="12">
        <v>7.2718633464331202</v>
      </c>
      <c r="L3389" s="12">
        <v>6.6713234623675097</v>
      </c>
      <c r="M3389" s="12">
        <v>8.0281725789182499</v>
      </c>
      <c r="N3389" s="12"/>
      <c r="O3389" s="12"/>
    </row>
    <row r="3390" spans="1:15" x14ac:dyDescent="0.3">
      <c r="A3390" s="11" t="str">
        <f t="shared" si="54"/>
        <v>DISTRIBUCION VOLUMEN X CRITERIO (kg ó litros)Bebidas Zumo+LecheNIVEL BAJO</v>
      </c>
      <c r="B3390" s="11" t="s">
        <v>50</v>
      </c>
      <c r="C3390" s="11" t="s">
        <v>122</v>
      </c>
      <c r="D3390" s="11" t="s">
        <v>169</v>
      </c>
      <c r="E3390" s="12">
        <v>26.4418036248432</v>
      </c>
      <c r="F3390" s="12">
        <v>33.789255135368897</v>
      </c>
      <c r="G3390" s="12">
        <v>16.789173811712601</v>
      </c>
      <c r="H3390" s="12">
        <v>14.2698347437049</v>
      </c>
      <c r="I3390" s="12">
        <v>20.366590589285401</v>
      </c>
      <c r="J3390" s="12">
        <v>25.1361716214826</v>
      </c>
      <c r="K3390" s="12">
        <v>22.351354430643401</v>
      </c>
      <c r="L3390" s="12">
        <v>41.546375513735001</v>
      </c>
      <c r="M3390" s="12">
        <v>33.124471711911902</v>
      </c>
      <c r="N3390" s="12"/>
      <c r="O3390" s="12"/>
    </row>
    <row r="3391" spans="1:15" x14ac:dyDescent="0.3">
      <c r="A3391" s="11" t="str">
        <f t="shared" si="54"/>
        <v>DISTRIBUCION VOLUMEN X CRITERIO (kg ó litros)Bebidas Zumo+LecheHOMBRE</v>
      </c>
      <c r="B3391" s="11" t="s">
        <v>50</v>
      </c>
      <c r="C3391" s="11" t="s">
        <v>122</v>
      </c>
      <c r="D3391" s="11" t="s">
        <v>170</v>
      </c>
      <c r="E3391" s="12">
        <v>39.961484642711902</v>
      </c>
      <c r="F3391" s="12">
        <v>40.496443578757898</v>
      </c>
      <c r="G3391" s="12">
        <v>42.166097769609898</v>
      </c>
      <c r="H3391" s="12">
        <v>28.9730045364654</v>
      </c>
      <c r="I3391" s="12">
        <v>31.127213625520799</v>
      </c>
      <c r="J3391" s="12">
        <v>21.867795370241598</v>
      </c>
      <c r="K3391" s="12">
        <v>21.670186824357099</v>
      </c>
      <c r="L3391" s="12">
        <v>55.4127177992371</v>
      </c>
      <c r="M3391" s="12">
        <v>68.534750871292601</v>
      </c>
      <c r="N3391" s="12"/>
      <c r="O3391" s="12"/>
    </row>
    <row r="3392" spans="1:15" x14ac:dyDescent="0.3">
      <c r="A3392" s="11" t="str">
        <f t="shared" si="54"/>
        <v>DISTRIBUCION VOLUMEN X CRITERIO (kg ó litros)Bebidas Zumo+LecheMUJER</v>
      </c>
      <c r="B3392" s="11" t="s">
        <v>50</v>
      </c>
      <c r="C3392" s="11" t="s">
        <v>122</v>
      </c>
      <c r="D3392" s="11" t="s">
        <v>171</v>
      </c>
      <c r="E3392" s="12">
        <v>60.038521373372497</v>
      </c>
      <c r="F3392" s="12">
        <v>59.503536716525304</v>
      </c>
      <c r="G3392" s="12">
        <v>57.833900898328601</v>
      </c>
      <c r="H3392" s="12">
        <v>71.026993851329394</v>
      </c>
      <c r="I3392" s="12">
        <v>68.872792368471195</v>
      </c>
      <c r="J3392" s="12">
        <v>78.132199465256406</v>
      </c>
      <c r="K3392" s="12">
        <v>78.329812205816594</v>
      </c>
      <c r="L3392" s="12">
        <v>44.587273171034496</v>
      </c>
      <c r="M3392" s="12">
        <v>31.465246567217999</v>
      </c>
      <c r="N3392" s="12"/>
      <c r="O3392" s="12"/>
    </row>
    <row r="3393" spans="1:15" x14ac:dyDescent="0.3">
      <c r="A3393" s="11" t="str">
        <f t="shared" si="54"/>
        <v>DISTRIBUCION VOLUMEN X CRITERIO (kg ó litros)RestoT.ESPAÑA</v>
      </c>
      <c r="B3393" s="11" t="s">
        <v>50</v>
      </c>
      <c r="C3393" s="11" t="s">
        <v>123</v>
      </c>
      <c r="D3393" s="11" t="s">
        <v>142</v>
      </c>
      <c r="E3393" s="12">
        <v>100</v>
      </c>
      <c r="F3393" s="12">
        <v>100</v>
      </c>
      <c r="G3393" s="12">
        <v>100</v>
      </c>
      <c r="H3393" s="12">
        <v>100</v>
      </c>
      <c r="I3393" s="12">
        <v>100</v>
      </c>
      <c r="J3393" s="12">
        <v>100</v>
      </c>
      <c r="K3393" s="12">
        <v>100</v>
      </c>
      <c r="L3393" s="12">
        <v>100</v>
      </c>
      <c r="M3393" s="12">
        <v>100</v>
      </c>
      <c r="N3393" s="12"/>
      <c r="O3393" s="12"/>
    </row>
    <row r="3394" spans="1:15" x14ac:dyDescent="0.3">
      <c r="A3394" s="11" t="str">
        <f t="shared" si="54"/>
        <v>DISTRIBUCION VOLUMEN X CRITERIO (kg ó litros)RestoBCN AM</v>
      </c>
      <c r="B3394" s="11" t="s">
        <v>50</v>
      </c>
      <c r="C3394" s="11" t="s">
        <v>123</v>
      </c>
      <c r="D3394" s="11" t="s">
        <v>143</v>
      </c>
      <c r="E3394" s="12">
        <v>9.4541104984472497</v>
      </c>
      <c r="F3394" s="12">
        <v>8.8540197651505395</v>
      </c>
      <c r="G3394" s="12">
        <v>10.4006826797415</v>
      </c>
      <c r="H3394" s="12">
        <v>6.8855971972792798</v>
      </c>
      <c r="I3394" s="12">
        <v>6.2033837009285504</v>
      </c>
      <c r="J3394" s="12">
        <v>4.9311402302838001</v>
      </c>
      <c r="K3394" s="12">
        <v>6.7309189686450299</v>
      </c>
      <c r="L3394" s="12">
        <v>2.0177981240412999</v>
      </c>
      <c r="M3394" s="12">
        <v>3.7689796908549198</v>
      </c>
      <c r="N3394" s="12"/>
      <c r="O3394" s="12"/>
    </row>
    <row r="3395" spans="1:15" x14ac:dyDescent="0.3">
      <c r="A3395" s="11" t="str">
        <f t="shared" si="54"/>
        <v>DISTRIBUCION VOLUMEN X CRITERIO (kg ó litros)RestoREST.CAT ARAGON</v>
      </c>
      <c r="B3395" s="11" t="s">
        <v>50</v>
      </c>
      <c r="C3395" s="11" t="s">
        <v>123</v>
      </c>
      <c r="D3395" s="11" t="s">
        <v>144</v>
      </c>
      <c r="E3395" s="12">
        <v>12.5334730416611</v>
      </c>
      <c r="F3395" s="12">
        <v>9.4953150894177707</v>
      </c>
      <c r="G3395" s="12">
        <v>14.286263327573099</v>
      </c>
      <c r="H3395" s="12">
        <v>10.296289038801101</v>
      </c>
      <c r="I3395" s="12">
        <v>8.7028649897466508</v>
      </c>
      <c r="J3395" s="12">
        <v>7.0471774308261796</v>
      </c>
      <c r="K3395" s="12">
        <v>7.8976669245962796</v>
      </c>
      <c r="L3395" s="12">
        <v>7.4683836974392301</v>
      </c>
      <c r="M3395" s="12">
        <v>4.8603497387241097</v>
      </c>
      <c r="N3395" s="12"/>
      <c r="O3395" s="12"/>
    </row>
    <row r="3396" spans="1:15" x14ac:dyDescent="0.3">
      <c r="A3396" s="11" t="str">
        <f t="shared" si="54"/>
        <v>DISTRIBUCION VOLUMEN X CRITERIO (kg ó litros)RestoLEVANTE</v>
      </c>
      <c r="B3396" s="11" t="s">
        <v>50</v>
      </c>
      <c r="C3396" s="11" t="s">
        <v>123</v>
      </c>
      <c r="D3396" s="11" t="s">
        <v>145</v>
      </c>
      <c r="E3396" s="12">
        <v>10.814650615229899</v>
      </c>
      <c r="F3396" s="12">
        <v>10.022241332522</v>
      </c>
      <c r="G3396" s="12">
        <v>10.2188213004779</v>
      </c>
      <c r="H3396" s="12">
        <v>15.1166773084536</v>
      </c>
      <c r="I3396" s="12">
        <v>10.4622674198386</v>
      </c>
      <c r="J3396" s="12">
        <v>4.0139325095036602</v>
      </c>
      <c r="K3396" s="12">
        <v>6.1167440063484104</v>
      </c>
      <c r="L3396" s="12">
        <v>8.5072163128450295</v>
      </c>
      <c r="M3396" s="12">
        <v>9.9017976533010401</v>
      </c>
      <c r="N3396" s="12"/>
      <c r="O3396" s="12"/>
    </row>
    <row r="3397" spans="1:15" x14ac:dyDescent="0.3">
      <c r="A3397" s="11" t="str">
        <f t="shared" si="54"/>
        <v>DISTRIBUCION VOLUMEN X CRITERIO (kg ó litros)RestoANDALUCIA</v>
      </c>
      <c r="B3397" s="11" t="s">
        <v>50</v>
      </c>
      <c r="C3397" s="11" t="s">
        <v>123</v>
      </c>
      <c r="D3397" s="11" t="s">
        <v>146</v>
      </c>
      <c r="E3397" s="12">
        <v>29.412885899734</v>
      </c>
      <c r="F3397" s="12">
        <v>30.075563418848901</v>
      </c>
      <c r="G3397" s="12">
        <v>31.300437033205501</v>
      </c>
      <c r="H3397" s="12">
        <v>32.076012800683301</v>
      </c>
      <c r="I3397" s="12">
        <v>39.407296143819501</v>
      </c>
      <c r="J3397" s="12">
        <v>41.394918696091203</v>
      </c>
      <c r="K3397" s="12">
        <v>47.297218697646699</v>
      </c>
      <c r="L3397" s="12">
        <v>36.602026693421003</v>
      </c>
      <c r="M3397" s="12">
        <v>37.978509792546198</v>
      </c>
      <c r="N3397" s="12"/>
      <c r="O3397" s="12"/>
    </row>
    <row r="3398" spans="1:15" x14ac:dyDescent="0.3">
      <c r="A3398" s="11" t="str">
        <f t="shared" si="54"/>
        <v>DISTRIBUCION VOLUMEN X CRITERIO (kg ó litros)RestoMDD AM</v>
      </c>
      <c r="B3398" s="11" t="s">
        <v>50</v>
      </c>
      <c r="C3398" s="11" t="s">
        <v>123</v>
      </c>
      <c r="D3398" s="11" t="s">
        <v>147</v>
      </c>
      <c r="E3398" s="12">
        <v>16.046497655762401</v>
      </c>
      <c r="F3398" s="12">
        <v>13.6805324300826</v>
      </c>
      <c r="G3398" s="12">
        <v>13.576248897928</v>
      </c>
      <c r="H3398" s="12">
        <v>13.116048253867501</v>
      </c>
      <c r="I3398" s="12">
        <v>10.8970102292975</v>
      </c>
      <c r="J3398" s="12">
        <v>16.286139070899399</v>
      </c>
      <c r="K3398" s="12">
        <v>15.683828249063399</v>
      </c>
      <c r="L3398" s="12">
        <v>25.490414698303699</v>
      </c>
      <c r="M3398" s="12">
        <v>13.633254228681899</v>
      </c>
      <c r="N3398" s="12"/>
      <c r="O3398" s="12"/>
    </row>
    <row r="3399" spans="1:15" x14ac:dyDescent="0.3">
      <c r="A3399" s="11" t="str">
        <f t="shared" si="54"/>
        <v>DISTRIBUCION VOLUMEN X CRITERIO (kg ó litros)RestoRTO CENTRO</v>
      </c>
      <c r="B3399" s="11" t="s">
        <v>50</v>
      </c>
      <c r="C3399" s="11" t="s">
        <v>123</v>
      </c>
      <c r="D3399" s="11" t="s">
        <v>148</v>
      </c>
      <c r="E3399" s="12">
        <v>9.1045864091439395</v>
      </c>
      <c r="F3399" s="12">
        <v>13.8789474378524</v>
      </c>
      <c r="G3399" s="12">
        <v>9.3573060093824392</v>
      </c>
      <c r="H3399" s="12">
        <v>7.42937955612003</v>
      </c>
      <c r="I3399" s="12">
        <v>9.2907281388948704</v>
      </c>
      <c r="J3399" s="12">
        <v>11.3836320181444</v>
      </c>
      <c r="K3399" s="12">
        <v>6.9182941449204796</v>
      </c>
      <c r="L3399" s="12">
        <v>7.2167524134097096</v>
      </c>
      <c r="M3399" s="12">
        <v>19.553056884437598</v>
      </c>
      <c r="N3399" s="12"/>
      <c r="O3399" s="12"/>
    </row>
    <row r="3400" spans="1:15" x14ac:dyDescent="0.3">
      <c r="A3400" s="11" t="str">
        <f t="shared" si="54"/>
        <v>DISTRIBUCION VOLUMEN X CRITERIO (kg ó litros)RestoNORTE-CENTRO</v>
      </c>
      <c r="B3400" s="11" t="s">
        <v>50</v>
      </c>
      <c r="C3400" s="11" t="s">
        <v>123</v>
      </c>
      <c r="D3400" s="11" t="s">
        <v>149</v>
      </c>
      <c r="E3400" s="12">
        <v>5.9490852288725904</v>
      </c>
      <c r="F3400" s="12">
        <v>8.4509500804750406</v>
      </c>
      <c r="G3400" s="12">
        <v>4.1606230828513597</v>
      </c>
      <c r="H3400" s="12">
        <v>5.0527696913645697</v>
      </c>
      <c r="I3400" s="12">
        <v>6.13457970749075</v>
      </c>
      <c r="J3400" s="12">
        <v>5.7859433041821404</v>
      </c>
      <c r="K3400" s="12">
        <v>4.5551912285132703</v>
      </c>
      <c r="L3400" s="12">
        <v>10.318154705853299</v>
      </c>
      <c r="M3400" s="12">
        <v>4.7113149889099297</v>
      </c>
      <c r="N3400" s="12"/>
      <c r="O3400" s="12"/>
    </row>
    <row r="3401" spans="1:15" x14ac:dyDescent="0.3">
      <c r="A3401" s="11" t="str">
        <f t="shared" si="54"/>
        <v>DISTRIBUCION VOLUMEN X CRITERIO (kg ó litros)RestoNOROESTE</v>
      </c>
      <c r="B3401" s="11" t="s">
        <v>50</v>
      </c>
      <c r="C3401" s="11" t="s">
        <v>123</v>
      </c>
      <c r="D3401" s="11" t="s">
        <v>150</v>
      </c>
      <c r="E3401" s="12">
        <v>6.6847089991818702</v>
      </c>
      <c r="F3401" s="12">
        <v>5.5424310115653297</v>
      </c>
      <c r="G3401" s="12">
        <v>6.6996223020309698</v>
      </c>
      <c r="H3401" s="12">
        <v>10.027222416774</v>
      </c>
      <c r="I3401" s="12">
        <v>8.9018702574149593</v>
      </c>
      <c r="J3401" s="12">
        <v>9.1571183754683698</v>
      </c>
      <c r="K3401" s="12">
        <v>4.8001296534353601</v>
      </c>
      <c r="L3401" s="12">
        <v>2.3792595898291999</v>
      </c>
      <c r="M3401" s="12">
        <v>5.5927322621351303</v>
      </c>
      <c r="N3401" s="12"/>
      <c r="O3401" s="12"/>
    </row>
    <row r="3402" spans="1:15" x14ac:dyDescent="0.3">
      <c r="A3402" s="11" t="str">
        <f t="shared" si="54"/>
        <v>DISTRIBUCION VOLUMEN X CRITERIO (kg ó litros)Resto&lt;2MIL</v>
      </c>
      <c r="B3402" s="11" t="s">
        <v>50</v>
      </c>
      <c r="C3402" s="11" t="s">
        <v>123</v>
      </c>
      <c r="D3402" s="11" t="s">
        <v>151</v>
      </c>
      <c r="E3402" s="12">
        <v>6.1256093225944097</v>
      </c>
      <c r="F3402" s="12">
        <v>4.6992223510540096</v>
      </c>
      <c r="G3402" s="12">
        <v>5.1136902154415704</v>
      </c>
      <c r="H3402" s="12">
        <v>2.0686180940402799</v>
      </c>
      <c r="I3402" s="12">
        <v>3.8931744773466201</v>
      </c>
      <c r="J3402" s="12">
        <v>3.8843707338037801</v>
      </c>
      <c r="K3402" s="12">
        <v>5.0158063679356104</v>
      </c>
      <c r="L3402" s="12">
        <v>5.3808412778623902</v>
      </c>
      <c r="M3402" s="12">
        <v>2.4672147134722402</v>
      </c>
      <c r="N3402" s="12"/>
      <c r="O3402" s="12"/>
    </row>
    <row r="3403" spans="1:15" x14ac:dyDescent="0.3">
      <c r="A3403" s="11" t="str">
        <f t="shared" si="54"/>
        <v>DISTRIBUCION VOLUMEN X CRITERIO (kg ó litros)Resto2-5MIL</v>
      </c>
      <c r="B3403" s="11" t="s">
        <v>50</v>
      </c>
      <c r="C3403" s="11" t="s">
        <v>123</v>
      </c>
      <c r="D3403" s="11" t="s">
        <v>152</v>
      </c>
      <c r="E3403" s="12">
        <v>4.4086447549776802</v>
      </c>
      <c r="F3403" s="12">
        <v>2.8419826023963299</v>
      </c>
      <c r="G3403" s="12">
        <v>6.3956701103895401</v>
      </c>
      <c r="H3403" s="12">
        <v>3.4649786078764402</v>
      </c>
      <c r="I3403" s="12">
        <v>4.2686364806874098</v>
      </c>
      <c r="J3403" s="12">
        <v>6.6803525886374899</v>
      </c>
      <c r="K3403" s="12">
        <v>10.8382344948271</v>
      </c>
      <c r="L3403" s="12">
        <v>5.2048030082686401</v>
      </c>
      <c r="M3403" s="12">
        <v>2.5736903809999299</v>
      </c>
      <c r="N3403" s="12"/>
      <c r="O3403" s="12"/>
    </row>
    <row r="3404" spans="1:15" x14ac:dyDescent="0.3">
      <c r="A3404" s="11" t="str">
        <f t="shared" si="54"/>
        <v>DISTRIBUCION VOLUMEN X CRITERIO (kg ó litros)Resto5-10MIL</v>
      </c>
      <c r="B3404" s="11" t="s">
        <v>50</v>
      </c>
      <c r="C3404" s="11" t="s">
        <v>123</v>
      </c>
      <c r="D3404" s="11" t="s">
        <v>153</v>
      </c>
      <c r="E3404" s="12">
        <v>9.5665340371958507</v>
      </c>
      <c r="F3404" s="12">
        <v>16.876858540159901</v>
      </c>
      <c r="G3404" s="12">
        <v>11.4000709674104</v>
      </c>
      <c r="H3404" s="12">
        <v>8.7292846077509498</v>
      </c>
      <c r="I3404" s="12">
        <v>19.650073715916101</v>
      </c>
      <c r="J3404" s="12">
        <v>6.1852152324815997</v>
      </c>
      <c r="K3404" s="12">
        <v>9.6340741978272302</v>
      </c>
      <c r="L3404" s="12">
        <v>19.585145793536999</v>
      </c>
      <c r="M3404" s="12">
        <v>7.88146701179061</v>
      </c>
      <c r="N3404" s="12"/>
      <c r="O3404" s="12"/>
    </row>
    <row r="3405" spans="1:15" x14ac:dyDescent="0.3">
      <c r="A3405" s="11" t="str">
        <f t="shared" si="54"/>
        <v>DISTRIBUCION VOLUMEN X CRITERIO (kg ó litros)Resto10-30MIL</v>
      </c>
      <c r="B3405" s="11" t="s">
        <v>50</v>
      </c>
      <c r="C3405" s="11" t="s">
        <v>123</v>
      </c>
      <c r="D3405" s="11" t="s">
        <v>154</v>
      </c>
      <c r="E3405" s="12">
        <v>26.776146589423998</v>
      </c>
      <c r="F3405" s="12">
        <v>25.934710620200701</v>
      </c>
      <c r="G3405" s="12">
        <v>22.883388584580199</v>
      </c>
      <c r="H3405" s="12">
        <v>28.018583996689198</v>
      </c>
      <c r="I3405" s="12">
        <v>23.318745644810601</v>
      </c>
      <c r="J3405" s="12">
        <v>22.062791092589801</v>
      </c>
      <c r="K3405" s="12">
        <v>10.593205843646301</v>
      </c>
      <c r="L3405" s="12">
        <v>12.5801885812932</v>
      </c>
      <c r="M3405" s="12">
        <v>31.3349633867204</v>
      </c>
      <c r="N3405" s="12"/>
      <c r="O3405" s="12"/>
    </row>
    <row r="3406" spans="1:15" x14ac:dyDescent="0.3">
      <c r="A3406" s="11" t="str">
        <f t="shared" si="54"/>
        <v>DISTRIBUCION VOLUMEN X CRITERIO (kg ó litros)Resto30-100MIL</v>
      </c>
      <c r="B3406" s="11" t="s">
        <v>50</v>
      </c>
      <c r="C3406" s="11" t="s">
        <v>123</v>
      </c>
      <c r="D3406" s="11" t="s">
        <v>155</v>
      </c>
      <c r="E3406" s="12">
        <v>20.338613416675098</v>
      </c>
      <c r="F3406" s="12">
        <v>18.619122118506802</v>
      </c>
      <c r="G3406" s="12">
        <v>22.6215504210486</v>
      </c>
      <c r="H3406" s="12">
        <v>22.728895152120099</v>
      </c>
      <c r="I3406" s="12">
        <v>19.1649719831046</v>
      </c>
      <c r="J3406" s="12">
        <v>28.0398074371037</v>
      </c>
      <c r="K3406" s="12">
        <v>37.380814797311302</v>
      </c>
      <c r="L3406" s="12">
        <v>24.124645136416198</v>
      </c>
      <c r="M3406" s="12">
        <v>26.748720856415598</v>
      </c>
      <c r="N3406" s="12"/>
      <c r="O3406" s="12"/>
    </row>
    <row r="3407" spans="1:15" x14ac:dyDescent="0.3">
      <c r="A3407" s="11" t="str">
        <f t="shared" si="54"/>
        <v>DISTRIBUCION VOLUMEN X CRITERIO (kg ó litros)Resto100-200MIL</v>
      </c>
      <c r="B3407" s="11" t="s">
        <v>50</v>
      </c>
      <c r="C3407" s="11" t="s">
        <v>123</v>
      </c>
      <c r="D3407" s="11" t="s">
        <v>156</v>
      </c>
      <c r="E3407" s="12">
        <v>7.6810248587025498</v>
      </c>
      <c r="F3407" s="12">
        <v>7.3162921145549697</v>
      </c>
      <c r="G3407" s="12">
        <v>4.7419268572335396</v>
      </c>
      <c r="H3407" s="12">
        <v>7.3454374065794896</v>
      </c>
      <c r="I3407" s="12">
        <v>7.7638842053117196</v>
      </c>
      <c r="J3407" s="12">
        <v>5.7731091034279798</v>
      </c>
      <c r="K3407" s="12">
        <v>10.0988039478753</v>
      </c>
      <c r="L3407" s="12">
        <v>7.8013955918617901</v>
      </c>
      <c r="M3407" s="12">
        <v>10.7260155076619</v>
      </c>
      <c r="N3407" s="12"/>
      <c r="O3407" s="12"/>
    </row>
    <row r="3408" spans="1:15" x14ac:dyDescent="0.3">
      <c r="A3408" s="11" t="str">
        <f t="shared" si="54"/>
        <v>DISTRIBUCION VOLUMEN X CRITERIO (kg ó litros)Resto200-500MIL</v>
      </c>
      <c r="B3408" s="11" t="s">
        <v>50</v>
      </c>
      <c r="C3408" s="11" t="s">
        <v>123</v>
      </c>
      <c r="D3408" s="11" t="s">
        <v>157</v>
      </c>
      <c r="E3408" s="12">
        <v>12.0894818262512</v>
      </c>
      <c r="F3408" s="12">
        <v>10.9033930765665</v>
      </c>
      <c r="G3408" s="12">
        <v>9.4970170717932305</v>
      </c>
      <c r="H3408" s="12">
        <v>16.051919987340501</v>
      </c>
      <c r="I3408" s="12">
        <v>11.5037654444998</v>
      </c>
      <c r="J3408" s="12">
        <v>9.7659273344290192</v>
      </c>
      <c r="K3408" s="12">
        <v>7.0192629525949402</v>
      </c>
      <c r="L3408" s="12">
        <v>3.27139008372925</v>
      </c>
      <c r="M3408" s="12">
        <v>8.1294475382450404</v>
      </c>
      <c r="N3408" s="12"/>
      <c r="O3408" s="12"/>
    </row>
    <row r="3409" spans="1:15" x14ac:dyDescent="0.3">
      <c r="A3409" s="11" t="str">
        <f t="shared" si="54"/>
        <v>DISTRIBUCION VOLUMEN X CRITERIO (kg ó litros)Resto&gt;500MIL</v>
      </c>
      <c r="B3409" s="11" t="s">
        <v>50</v>
      </c>
      <c r="C3409" s="11" t="s">
        <v>123</v>
      </c>
      <c r="D3409" s="11" t="s">
        <v>158</v>
      </c>
      <c r="E3409" s="12">
        <v>13.0139461276283</v>
      </c>
      <c r="F3409" s="12">
        <v>12.8084177002725</v>
      </c>
      <c r="G3409" s="12">
        <v>17.346687572424901</v>
      </c>
      <c r="H3409" s="12">
        <v>11.5922756006387</v>
      </c>
      <c r="I3409" s="12">
        <v>10.4367482337176</v>
      </c>
      <c r="J3409" s="12">
        <v>17.608427880859502</v>
      </c>
      <c r="K3409" s="12">
        <v>9.41979384064933</v>
      </c>
      <c r="L3409" s="12">
        <v>22.051586449268299</v>
      </c>
      <c r="M3409" s="12">
        <v>10.138468083532199</v>
      </c>
      <c r="N3409" s="12"/>
      <c r="O3409" s="12"/>
    </row>
    <row r="3410" spans="1:15" x14ac:dyDescent="0.3">
      <c r="A3410" s="11" t="str">
        <f t="shared" si="54"/>
        <v>DISTRIBUCION VOLUMEN X CRITERIO (kg ó litros)RestoDE 15 A 19 AÑOS</v>
      </c>
      <c r="B3410" s="11" t="s">
        <v>50</v>
      </c>
      <c r="C3410" s="11" t="s">
        <v>123</v>
      </c>
      <c r="D3410" s="11" t="s">
        <v>159</v>
      </c>
      <c r="E3410" s="12">
        <v>9.7651360583256608</v>
      </c>
      <c r="F3410" s="12">
        <v>10.3232673476126</v>
      </c>
      <c r="G3410" s="12">
        <v>9.5671933420063606</v>
      </c>
      <c r="H3410" s="12">
        <v>4.8997430588259601</v>
      </c>
      <c r="I3410" s="12">
        <v>10.756081887776499</v>
      </c>
      <c r="J3410" s="12">
        <v>6.3895545657072503</v>
      </c>
      <c r="K3410" s="12">
        <v>6.7807499329948602</v>
      </c>
      <c r="L3410" s="12" t="s">
        <v>134</v>
      </c>
      <c r="M3410" s="12">
        <v>0.72573957708682801</v>
      </c>
      <c r="N3410" s="12"/>
      <c r="O3410" s="12"/>
    </row>
    <row r="3411" spans="1:15" x14ac:dyDescent="0.3">
      <c r="A3411" s="11" t="str">
        <f t="shared" si="54"/>
        <v>DISTRIBUCION VOLUMEN X CRITERIO (kg ó litros)RestoDE 20 A 24 AÑOS</v>
      </c>
      <c r="B3411" s="11" t="s">
        <v>50</v>
      </c>
      <c r="C3411" s="11" t="s">
        <v>123</v>
      </c>
      <c r="D3411" s="11" t="s">
        <v>160</v>
      </c>
      <c r="E3411" s="12">
        <v>8.1901355298702505</v>
      </c>
      <c r="F3411" s="12">
        <v>8.8638469947630192</v>
      </c>
      <c r="G3411" s="12">
        <v>6.3852429625198299</v>
      </c>
      <c r="H3411" s="12">
        <v>6.7200470794059504</v>
      </c>
      <c r="I3411" s="12">
        <v>6.8043142879878697</v>
      </c>
      <c r="J3411" s="12">
        <v>2.6282273271808698</v>
      </c>
      <c r="K3411" s="12">
        <v>11.0982885492598</v>
      </c>
      <c r="L3411" s="12">
        <v>13.5633323715121</v>
      </c>
      <c r="M3411" s="12">
        <v>10.5875452242771</v>
      </c>
      <c r="N3411" s="12"/>
      <c r="O3411" s="12"/>
    </row>
    <row r="3412" spans="1:15" x14ac:dyDescent="0.3">
      <c r="A3412" s="11" t="str">
        <f t="shared" si="54"/>
        <v>DISTRIBUCION VOLUMEN X CRITERIO (kg ó litros)RestoDE 25 A 34 AÑOS</v>
      </c>
      <c r="B3412" s="11" t="s">
        <v>50</v>
      </c>
      <c r="C3412" s="11" t="s">
        <v>123</v>
      </c>
      <c r="D3412" s="11" t="s">
        <v>161</v>
      </c>
      <c r="E3412" s="12">
        <v>12.523965215889399</v>
      </c>
      <c r="F3412" s="12">
        <v>14.392374854105899</v>
      </c>
      <c r="G3412" s="12">
        <v>18.378345001972999</v>
      </c>
      <c r="H3412" s="12">
        <v>14.285354210237299</v>
      </c>
      <c r="I3412" s="12">
        <v>11.227099613371999</v>
      </c>
      <c r="J3412" s="12">
        <v>18.411329045449801</v>
      </c>
      <c r="K3412" s="12">
        <v>19.719000877116098</v>
      </c>
      <c r="L3412" s="12">
        <v>16.447644350727</v>
      </c>
      <c r="M3412" s="12">
        <v>15.567283291252201</v>
      </c>
      <c r="N3412" s="12"/>
      <c r="O3412" s="12"/>
    </row>
    <row r="3413" spans="1:15" x14ac:dyDescent="0.3">
      <c r="A3413" s="11" t="str">
        <f t="shared" si="54"/>
        <v>DISTRIBUCION VOLUMEN X CRITERIO (kg ó litros)RestoDE 35 A 49 AÑOS</v>
      </c>
      <c r="B3413" s="11" t="s">
        <v>50</v>
      </c>
      <c r="C3413" s="11" t="s">
        <v>123</v>
      </c>
      <c r="D3413" s="11" t="s">
        <v>162</v>
      </c>
      <c r="E3413" s="12">
        <v>31.303033653243499</v>
      </c>
      <c r="F3413" s="12">
        <v>29.119922691425</v>
      </c>
      <c r="G3413" s="12">
        <v>28.320824575409599</v>
      </c>
      <c r="H3413" s="12">
        <v>35.058289673654599</v>
      </c>
      <c r="I3413" s="12">
        <v>31.121498254633501</v>
      </c>
      <c r="J3413" s="12">
        <v>32.626888007217303</v>
      </c>
      <c r="K3413" s="12">
        <v>28.1286212919528</v>
      </c>
      <c r="L3413" s="12">
        <v>36.821558094668397</v>
      </c>
      <c r="M3413" s="12">
        <v>32.754986913722803</v>
      </c>
      <c r="N3413" s="12"/>
      <c r="O3413" s="12"/>
    </row>
    <row r="3414" spans="1:15" x14ac:dyDescent="0.3">
      <c r="A3414" s="11" t="str">
        <f t="shared" si="54"/>
        <v>DISTRIBUCION VOLUMEN X CRITERIO (kg ó litros)RestoDE 50 A 59 AÑOS</v>
      </c>
      <c r="B3414" s="11" t="s">
        <v>50</v>
      </c>
      <c r="C3414" s="11" t="s">
        <v>123</v>
      </c>
      <c r="D3414" s="11" t="s">
        <v>163</v>
      </c>
      <c r="E3414" s="12">
        <v>23.048782980362301</v>
      </c>
      <c r="F3414" s="12">
        <v>18.515171778348599</v>
      </c>
      <c r="G3414" s="12">
        <v>17.4185839896336</v>
      </c>
      <c r="H3414" s="12">
        <v>17.561550999248301</v>
      </c>
      <c r="I3414" s="12">
        <v>20.384126886254201</v>
      </c>
      <c r="J3414" s="12">
        <v>22.793072750351499</v>
      </c>
      <c r="K3414" s="12">
        <v>11.1298491527678</v>
      </c>
      <c r="L3414" s="12">
        <v>15.548370444457399</v>
      </c>
      <c r="M3414" s="12">
        <v>17.7435465546342</v>
      </c>
      <c r="N3414" s="12"/>
      <c r="O3414" s="12"/>
    </row>
    <row r="3415" spans="1:15" x14ac:dyDescent="0.3">
      <c r="A3415" s="11" t="str">
        <f t="shared" si="54"/>
        <v>DISTRIBUCION VOLUMEN X CRITERIO (kg ó litros)RestoDE 60 A 75 AÑOS</v>
      </c>
      <c r="B3415" s="11" t="s">
        <v>50</v>
      </c>
      <c r="C3415" s="11" t="s">
        <v>123</v>
      </c>
      <c r="D3415" s="11" t="s">
        <v>164</v>
      </c>
      <c r="E3415" s="12">
        <v>15.168949617675599</v>
      </c>
      <c r="F3415" s="12">
        <v>18.785419527386001</v>
      </c>
      <c r="G3415" s="12">
        <v>19.9298162758266</v>
      </c>
      <c r="H3415" s="12">
        <v>21.4750085869474</v>
      </c>
      <c r="I3415" s="12">
        <v>19.706874680186498</v>
      </c>
      <c r="J3415" s="12">
        <v>17.150928957695498</v>
      </c>
      <c r="K3415" s="12">
        <v>23.143487061022199</v>
      </c>
      <c r="L3415" s="12">
        <v>17.619089307977902</v>
      </c>
      <c r="M3415" s="12">
        <v>22.620887517585601</v>
      </c>
      <c r="N3415" s="12"/>
      <c r="O3415" s="12"/>
    </row>
    <row r="3416" spans="1:15" x14ac:dyDescent="0.3">
      <c r="A3416" s="11" t="str">
        <f t="shared" si="54"/>
        <v>DISTRIBUCION VOLUMEN X CRITERIO (kg ó litros)RestoNIVEL ALTO</v>
      </c>
      <c r="B3416" s="11" t="s">
        <v>50</v>
      </c>
      <c r="C3416" s="11" t="s">
        <v>123</v>
      </c>
      <c r="D3416" s="11" t="s">
        <v>165</v>
      </c>
      <c r="E3416" s="12">
        <v>25.272679468244501</v>
      </c>
      <c r="F3416" s="12">
        <v>27.4716873886535</v>
      </c>
      <c r="G3416" s="12">
        <v>17.9795601179808</v>
      </c>
      <c r="H3416" s="12">
        <v>22.388676872213601</v>
      </c>
      <c r="I3416" s="12">
        <v>28.608015705632901</v>
      </c>
      <c r="J3416" s="12">
        <v>27.6540342803771</v>
      </c>
      <c r="K3416" s="12">
        <v>19.838096938496701</v>
      </c>
      <c r="L3416" s="12">
        <v>28.376151351839201</v>
      </c>
      <c r="M3416" s="12">
        <v>24.8344753456044</v>
      </c>
      <c r="N3416" s="12"/>
      <c r="O3416" s="12"/>
    </row>
    <row r="3417" spans="1:15" x14ac:dyDescent="0.3">
      <c r="A3417" s="11" t="str">
        <f t="shared" si="54"/>
        <v>DISTRIBUCION VOLUMEN X CRITERIO (kg ó litros)RestoNIVEL MEDIO ALTO</v>
      </c>
      <c r="B3417" s="11" t="s">
        <v>50</v>
      </c>
      <c r="C3417" s="11" t="s">
        <v>123</v>
      </c>
      <c r="D3417" s="11" t="s">
        <v>166</v>
      </c>
      <c r="E3417" s="12">
        <v>14.966691482048001</v>
      </c>
      <c r="F3417" s="12">
        <v>14.740501347442301</v>
      </c>
      <c r="G3417" s="12">
        <v>15.5884178037805</v>
      </c>
      <c r="H3417" s="12">
        <v>13.4803110119334</v>
      </c>
      <c r="I3417" s="12">
        <v>9.0809724613232596</v>
      </c>
      <c r="J3417" s="12">
        <v>9.3340584735923091</v>
      </c>
      <c r="K3417" s="12">
        <v>6.8709760012039096</v>
      </c>
      <c r="L3417" s="12">
        <v>9.1978959934350293</v>
      </c>
      <c r="M3417" s="12">
        <v>9.5792643497248093</v>
      </c>
      <c r="N3417" s="12"/>
      <c r="O3417" s="12"/>
    </row>
    <row r="3418" spans="1:15" x14ac:dyDescent="0.3">
      <c r="A3418" s="11" t="str">
        <f t="shared" si="54"/>
        <v>DISTRIBUCION VOLUMEN X CRITERIO (kg ó litros)RestoNIVEL MEDIO</v>
      </c>
      <c r="B3418" s="11" t="s">
        <v>50</v>
      </c>
      <c r="C3418" s="11" t="s">
        <v>123</v>
      </c>
      <c r="D3418" s="11" t="s">
        <v>167</v>
      </c>
      <c r="E3418" s="12">
        <v>28.9171032047716</v>
      </c>
      <c r="F3418" s="12">
        <v>25.132315545452901</v>
      </c>
      <c r="G3418" s="12">
        <v>29.368760887804601</v>
      </c>
      <c r="H3418" s="12">
        <v>22.405725640816001</v>
      </c>
      <c r="I3418" s="12">
        <v>22.357559752687099</v>
      </c>
      <c r="J3418" s="12">
        <v>24.727119715904401</v>
      </c>
      <c r="K3418" s="12">
        <v>36.543156858611603</v>
      </c>
      <c r="L3418" s="12">
        <v>20.925804873407099</v>
      </c>
      <c r="M3418" s="12">
        <v>35.5987673651059</v>
      </c>
      <c r="N3418" s="12"/>
      <c r="O3418" s="12"/>
    </row>
    <row r="3419" spans="1:15" x14ac:dyDescent="0.3">
      <c r="A3419" s="11" t="str">
        <f t="shared" si="54"/>
        <v>DISTRIBUCION VOLUMEN X CRITERIO (kg ó litros)RestoNIVEL MEDIO BAJO</v>
      </c>
      <c r="B3419" s="11" t="s">
        <v>50</v>
      </c>
      <c r="C3419" s="11" t="s">
        <v>123</v>
      </c>
      <c r="D3419" s="11" t="s">
        <v>168</v>
      </c>
      <c r="E3419" s="12">
        <v>13.0041412497945</v>
      </c>
      <c r="F3419" s="12">
        <v>16.840453956009899</v>
      </c>
      <c r="G3419" s="12">
        <v>18.6372776179422</v>
      </c>
      <c r="H3419" s="12">
        <v>13.7956989381565</v>
      </c>
      <c r="I3419" s="12">
        <v>17.084842580048001</v>
      </c>
      <c r="J3419" s="12">
        <v>12.1212444245601</v>
      </c>
      <c r="K3419" s="12">
        <v>13.373578307577301</v>
      </c>
      <c r="L3419" s="12">
        <v>15.4905419048641</v>
      </c>
      <c r="M3419" s="12">
        <v>14.1918478196769</v>
      </c>
      <c r="N3419" s="12"/>
      <c r="O3419" s="12"/>
    </row>
    <row r="3420" spans="1:15" x14ac:dyDescent="0.3">
      <c r="A3420" s="11" t="str">
        <f t="shared" si="54"/>
        <v>DISTRIBUCION VOLUMEN X CRITERIO (kg ó litros)RestoNIVEL BAJO</v>
      </c>
      <c r="B3420" s="11" t="s">
        <v>50</v>
      </c>
      <c r="C3420" s="11" t="s">
        <v>123</v>
      </c>
      <c r="D3420" s="11" t="s">
        <v>169</v>
      </c>
      <c r="E3420" s="12">
        <v>17.839389027041499</v>
      </c>
      <c r="F3420" s="12">
        <v>15.8150452637662</v>
      </c>
      <c r="G3420" s="12">
        <v>18.425984486474299</v>
      </c>
      <c r="H3420" s="12">
        <v>27.929586532622</v>
      </c>
      <c r="I3420" s="12">
        <v>22.868611625419</v>
      </c>
      <c r="J3420" s="12">
        <v>26.163544770840101</v>
      </c>
      <c r="K3420" s="12">
        <v>23.3741881252021</v>
      </c>
      <c r="L3420" s="12">
        <v>26.009603611454601</v>
      </c>
      <c r="M3420" s="12">
        <v>15.795639509113</v>
      </c>
      <c r="N3420" s="12"/>
      <c r="O3420" s="12"/>
    </row>
    <row r="3421" spans="1:15" x14ac:dyDescent="0.3">
      <c r="A3421" s="11" t="str">
        <f t="shared" si="54"/>
        <v>DISTRIBUCION VOLUMEN X CRITERIO (kg ó litros)RestoHOMBRE</v>
      </c>
      <c r="B3421" s="11" t="s">
        <v>50</v>
      </c>
      <c r="C3421" s="11" t="s">
        <v>123</v>
      </c>
      <c r="D3421" s="11" t="s">
        <v>170</v>
      </c>
      <c r="E3421" s="12">
        <v>42.505727027701198</v>
      </c>
      <c r="F3421" s="12">
        <v>49.458188100421999</v>
      </c>
      <c r="G3421" s="12">
        <v>45.4554809697743</v>
      </c>
      <c r="H3421" s="12">
        <v>41.245156090243597</v>
      </c>
      <c r="I3421" s="12">
        <v>35.009576210187397</v>
      </c>
      <c r="J3421" s="12">
        <v>49.8448885364568</v>
      </c>
      <c r="K3421" s="12">
        <v>48.174558882370199</v>
      </c>
      <c r="L3421" s="12">
        <v>46.624216311377502</v>
      </c>
      <c r="M3421" s="12">
        <v>53.066736593357902</v>
      </c>
      <c r="N3421" s="12"/>
      <c r="O3421" s="12"/>
    </row>
    <row r="3422" spans="1:15" x14ac:dyDescent="0.3">
      <c r="A3422" s="11" t="str">
        <f t="shared" si="54"/>
        <v>DISTRIBUCION VOLUMEN X CRITERIO (kg ó litros)RestoMUJER</v>
      </c>
      <c r="B3422" s="11" t="s">
        <v>50</v>
      </c>
      <c r="C3422" s="11" t="s">
        <v>123</v>
      </c>
      <c r="D3422" s="11" t="s">
        <v>171</v>
      </c>
      <c r="E3422" s="12">
        <v>57.494278056608302</v>
      </c>
      <c r="F3422" s="12">
        <v>50.541812774210896</v>
      </c>
      <c r="G3422" s="12">
        <v>54.544521498437597</v>
      </c>
      <c r="H3422" s="12">
        <v>58.754839939150301</v>
      </c>
      <c r="I3422" s="12">
        <v>64.990423885675696</v>
      </c>
      <c r="J3422" s="12">
        <v>50.1551037375296</v>
      </c>
      <c r="K3422" s="12">
        <v>51.825434961354603</v>
      </c>
      <c r="L3422" s="12">
        <v>53.3757942560784</v>
      </c>
      <c r="M3422" s="12">
        <v>46.933261818959998</v>
      </c>
      <c r="N3422" s="12"/>
      <c r="O3422" s="12"/>
    </row>
    <row r="3423" spans="1:15" x14ac:dyDescent="0.3">
      <c r="A3423" s="11" t="str">
        <f t="shared" si="54"/>
        <v>CONSUMO PER CAPITA (kg ó litros por individuo)TOTAL BEBIDAST.ESPAÑA</v>
      </c>
      <c r="B3423" s="11" t="s">
        <v>55</v>
      </c>
      <c r="C3423" s="11" t="s">
        <v>46</v>
      </c>
      <c r="D3423" s="11" t="s">
        <v>142</v>
      </c>
      <c r="E3423" s="12">
        <v>22.4086273404452</v>
      </c>
      <c r="F3423" s="12">
        <v>13.6792394800305</v>
      </c>
      <c r="G3423" s="12">
        <v>12.5056142556843</v>
      </c>
      <c r="H3423" s="12">
        <v>14.059937332349699</v>
      </c>
      <c r="I3423" s="12">
        <v>21.610219946852901</v>
      </c>
      <c r="J3423" s="12">
        <v>12.9439925629685</v>
      </c>
      <c r="K3423" s="12">
        <v>12.3061236018002</v>
      </c>
      <c r="L3423" s="12">
        <v>13.674213952870501</v>
      </c>
      <c r="M3423" s="12">
        <v>19.989407879592399</v>
      </c>
      <c r="N3423" s="12"/>
      <c r="O3423" s="12"/>
    </row>
    <row r="3424" spans="1:15" x14ac:dyDescent="0.3">
      <c r="A3424" s="11" t="str">
        <f t="shared" si="54"/>
        <v>CONSUMO PER CAPITA (kg ó litros por individuo)TOTAL BEBIDASBCN AM</v>
      </c>
      <c r="B3424" s="11" t="s">
        <v>55</v>
      </c>
      <c r="C3424" s="11" t="s">
        <v>46</v>
      </c>
      <c r="D3424" s="11" t="s">
        <v>143</v>
      </c>
      <c r="E3424" s="12">
        <v>23.782137902931101</v>
      </c>
      <c r="F3424" s="12">
        <v>13.7612989180796</v>
      </c>
      <c r="G3424" s="12">
        <v>13.484732726920299</v>
      </c>
      <c r="H3424" s="12">
        <v>14.145774597116199</v>
      </c>
      <c r="I3424" s="12">
        <v>20.620004317007499</v>
      </c>
      <c r="J3424" s="12">
        <v>12.7430191008874</v>
      </c>
      <c r="K3424" s="12">
        <v>11.636987479538501</v>
      </c>
      <c r="L3424" s="12">
        <v>13.4118942636533</v>
      </c>
      <c r="M3424" s="12">
        <v>20.0887130246815</v>
      </c>
      <c r="N3424" s="12"/>
      <c r="O3424" s="12"/>
    </row>
    <row r="3425" spans="1:15" x14ac:dyDescent="0.3">
      <c r="A3425" s="11" t="str">
        <f t="shared" si="54"/>
        <v>CONSUMO PER CAPITA (kg ó litros por individuo)TOTAL BEBIDASREST.CAT ARAGON</v>
      </c>
      <c r="B3425" s="11" t="s">
        <v>55</v>
      </c>
      <c r="C3425" s="11" t="s">
        <v>46</v>
      </c>
      <c r="D3425" s="11" t="s">
        <v>144</v>
      </c>
      <c r="E3425" s="12">
        <v>22.379643851995802</v>
      </c>
      <c r="F3425" s="12">
        <v>13.070539520237199</v>
      </c>
      <c r="G3425" s="12">
        <v>12.740403610228199</v>
      </c>
      <c r="H3425" s="12">
        <v>15.237379318389101</v>
      </c>
      <c r="I3425" s="12">
        <v>26.159252145176399</v>
      </c>
      <c r="J3425" s="12">
        <v>16.079600280856798</v>
      </c>
      <c r="K3425" s="12">
        <v>15.8114077917822</v>
      </c>
      <c r="L3425" s="12">
        <v>16.912324910750801</v>
      </c>
      <c r="M3425" s="12">
        <v>26.6233080156609</v>
      </c>
      <c r="N3425" s="12"/>
      <c r="O3425" s="12"/>
    </row>
    <row r="3426" spans="1:15" x14ac:dyDescent="0.3">
      <c r="A3426" s="11" t="str">
        <f t="shared" si="54"/>
        <v>CONSUMO PER CAPITA (kg ó litros por individuo)TOTAL BEBIDASLEVANTE</v>
      </c>
      <c r="B3426" s="11" t="s">
        <v>55</v>
      </c>
      <c r="C3426" s="11" t="s">
        <v>46</v>
      </c>
      <c r="D3426" s="11" t="s">
        <v>145</v>
      </c>
      <c r="E3426" s="12">
        <v>20.970960751473601</v>
      </c>
      <c r="F3426" s="12">
        <v>13.6329621871173</v>
      </c>
      <c r="G3426" s="12">
        <v>11.4731585865984</v>
      </c>
      <c r="H3426" s="12">
        <v>12.0092329448635</v>
      </c>
      <c r="I3426" s="12">
        <v>18.557334950859399</v>
      </c>
      <c r="J3426" s="12">
        <v>11.093898177345199</v>
      </c>
      <c r="K3426" s="12">
        <v>11.0523343747761</v>
      </c>
      <c r="L3426" s="12">
        <v>11.698764186187701</v>
      </c>
      <c r="M3426" s="12">
        <v>17.126505964926199</v>
      </c>
      <c r="N3426" s="12"/>
      <c r="O3426" s="12"/>
    </row>
    <row r="3427" spans="1:15" x14ac:dyDescent="0.3">
      <c r="A3427" s="11" t="str">
        <f t="shared" si="54"/>
        <v>CONSUMO PER CAPITA (kg ó litros por individuo)TOTAL BEBIDASANDALUCIA</v>
      </c>
      <c r="B3427" s="11" t="s">
        <v>55</v>
      </c>
      <c r="C3427" s="11" t="s">
        <v>46</v>
      </c>
      <c r="D3427" s="11" t="s">
        <v>146</v>
      </c>
      <c r="E3427" s="12">
        <v>20.467819385881899</v>
      </c>
      <c r="F3427" s="12">
        <v>12.8605779365764</v>
      </c>
      <c r="G3427" s="12">
        <v>11.802175324579901</v>
      </c>
      <c r="H3427" s="12">
        <v>14.0454954985934</v>
      </c>
      <c r="I3427" s="12">
        <v>20.820990044623901</v>
      </c>
      <c r="J3427" s="12">
        <v>12.4200743882854</v>
      </c>
      <c r="K3427" s="12">
        <v>11.319422203681601</v>
      </c>
      <c r="L3427" s="12">
        <v>12.8614767386249</v>
      </c>
      <c r="M3427" s="12">
        <v>18.339971949188499</v>
      </c>
      <c r="N3427" s="12"/>
      <c r="O3427" s="12"/>
    </row>
    <row r="3428" spans="1:15" x14ac:dyDescent="0.3">
      <c r="A3428" s="11" t="str">
        <f t="shared" si="54"/>
        <v>CONSUMO PER CAPITA (kg ó litros por individuo)TOTAL BEBIDASMDD AM</v>
      </c>
      <c r="B3428" s="11" t="s">
        <v>55</v>
      </c>
      <c r="C3428" s="11" t="s">
        <v>46</v>
      </c>
      <c r="D3428" s="11" t="s">
        <v>147</v>
      </c>
      <c r="E3428" s="12">
        <v>21.926424145127001</v>
      </c>
      <c r="F3428" s="12">
        <v>12.967977447030799</v>
      </c>
      <c r="G3428" s="12">
        <v>12.0488461712152</v>
      </c>
      <c r="H3428" s="12">
        <v>13.2931374385356</v>
      </c>
      <c r="I3428" s="12">
        <v>20.542370888970101</v>
      </c>
      <c r="J3428" s="12">
        <v>11.9128143199968</v>
      </c>
      <c r="K3428" s="12">
        <v>10.483459464296599</v>
      </c>
      <c r="L3428" s="12">
        <v>12.905847066530001</v>
      </c>
      <c r="M3428" s="12">
        <v>17.8436997792958</v>
      </c>
      <c r="N3428" s="12"/>
      <c r="O3428" s="12"/>
    </row>
    <row r="3429" spans="1:15" x14ac:dyDescent="0.3">
      <c r="A3429" s="11" t="str">
        <f t="shared" si="54"/>
        <v>CONSUMO PER CAPITA (kg ó litros por individuo)TOTAL BEBIDASRTO CENTRO</v>
      </c>
      <c r="B3429" s="11" t="s">
        <v>55</v>
      </c>
      <c r="C3429" s="11" t="s">
        <v>46</v>
      </c>
      <c r="D3429" s="11" t="s">
        <v>148</v>
      </c>
      <c r="E3429" s="12">
        <v>21.096865724318899</v>
      </c>
      <c r="F3429" s="12">
        <v>12.9416958597449</v>
      </c>
      <c r="G3429" s="12">
        <v>11.131021363101899</v>
      </c>
      <c r="H3429" s="12">
        <v>13.137758095398899</v>
      </c>
      <c r="I3429" s="12">
        <v>19.685565443119199</v>
      </c>
      <c r="J3429" s="12">
        <v>11.949742388444699</v>
      </c>
      <c r="K3429" s="12">
        <v>12.1010496235569</v>
      </c>
      <c r="L3429" s="12">
        <v>12.68649851544</v>
      </c>
      <c r="M3429" s="12">
        <v>18.626410811678198</v>
      </c>
      <c r="N3429" s="12"/>
      <c r="O3429" s="12"/>
    </row>
    <row r="3430" spans="1:15" x14ac:dyDescent="0.3">
      <c r="A3430" s="11" t="str">
        <f t="shared" si="54"/>
        <v>CONSUMO PER CAPITA (kg ó litros por individuo)TOTAL BEBIDASNORTE-CENTRO</v>
      </c>
      <c r="B3430" s="11" t="s">
        <v>55</v>
      </c>
      <c r="C3430" s="11" t="s">
        <v>46</v>
      </c>
      <c r="D3430" s="11" t="s">
        <v>149</v>
      </c>
      <c r="E3430" s="12">
        <v>24.282810952822999</v>
      </c>
      <c r="F3430" s="12">
        <v>14.893713180953901</v>
      </c>
      <c r="G3430" s="12">
        <v>12.882510857864</v>
      </c>
      <c r="H3430" s="12">
        <v>14.175185443844301</v>
      </c>
      <c r="I3430" s="12">
        <v>23.376768046082098</v>
      </c>
      <c r="J3430" s="12">
        <v>13.7074775044312</v>
      </c>
      <c r="K3430" s="12">
        <v>12.4756153079044</v>
      </c>
      <c r="L3430" s="12">
        <v>14.357381061506</v>
      </c>
      <c r="M3430" s="12">
        <v>20.1984987607858</v>
      </c>
      <c r="N3430" s="12"/>
      <c r="O3430" s="12"/>
    </row>
    <row r="3431" spans="1:15" x14ac:dyDescent="0.3">
      <c r="A3431" s="11" t="str">
        <f t="shared" si="54"/>
        <v>CONSUMO PER CAPITA (kg ó litros por individuo)TOTAL BEBIDASNOROESTE</v>
      </c>
      <c r="B3431" s="11" t="s">
        <v>55</v>
      </c>
      <c r="C3431" s="11" t="s">
        <v>46</v>
      </c>
      <c r="D3431" s="11" t="s">
        <v>150</v>
      </c>
      <c r="E3431" s="12">
        <v>28.062539801922199</v>
      </c>
      <c r="F3431" s="12">
        <v>16.9873187365124</v>
      </c>
      <c r="G3431" s="12">
        <v>16.328018915096202</v>
      </c>
      <c r="H3431" s="12">
        <v>17.896602773530901</v>
      </c>
      <c r="I3431" s="12">
        <v>24.9151497655143</v>
      </c>
      <c r="J3431" s="12">
        <v>14.768890867060501</v>
      </c>
      <c r="K3431" s="12">
        <v>15.126966813930901</v>
      </c>
      <c r="L3431" s="12">
        <v>16.038050134767801</v>
      </c>
      <c r="M3431" s="12">
        <v>23.404084867866601</v>
      </c>
      <c r="N3431" s="12"/>
      <c r="O3431" s="12"/>
    </row>
    <row r="3432" spans="1:15" x14ac:dyDescent="0.3">
      <c r="A3432" s="11" t="str">
        <f t="shared" si="54"/>
        <v>CONSUMO PER CAPITA (kg ó litros por individuo)TOTAL BEBIDAS&lt;2MIL</v>
      </c>
      <c r="B3432" s="11" t="s">
        <v>55</v>
      </c>
      <c r="C3432" s="11" t="s">
        <v>46</v>
      </c>
      <c r="D3432" s="11" t="s">
        <v>151</v>
      </c>
      <c r="E3432" s="12">
        <v>22.840643266811501</v>
      </c>
      <c r="F3432" s="12">
        <v>11.7639516567505</v>
      </c>
      <c r="G3432" s="12">
        <v>11.6652075270677</v>
      </c>
      <c r="H3432" s="12">
        <v>13.923554503982301</v>
      </c>
      <c r="I3432" s="12">
        <v>21.245982042164002</v>
      </c>
      <c r="J3432" s="12">
        <v>11.4100806678527</v>
      </c>
      <c r="K3432" s="12">
        <v>13.099376232490799</v>
      </c>
      <c r="L3432" s="12">
        <v>13.136352367453201</v>
      </c>
      <c r="M3432" s="12">
        <v>20.221673307133301</v>
      </c>
      <c r="N3432" s="12"/>
      <c r="O3432" s="12"/>
    </row>
    <row r="3433" spans="1:15" x14ac:dyDescent="0.3">
      <c r="A3433" s="11" t="str">
        <f t="shared" si="54"/>
        <v>CONSUMO PER CAPITA (kg ó litros por individuo)TOTAL BEBIDAS2-5MIL</v>
      </c>
      <c r="B3433" s="11" t="s">
        <v>55</v>
      </c>
      <c r="C3433" s="11" t="s">
        <v>46</v>
      </c>
      <c r="D3433" s="11" t="s">
        <v>152</v>
      </c>
      <c r="E3433" s="12">
        <v>17.058625683640098</v>
      </c>
      <c r="F3433" s="12">
        <v>9.8391154326076702</v>
      </c>
      <c r="G3433" s="12">
        <v>9.3329336224405708</v>
      </c>
      <c r="H3433" s="12">
        <v>9.9859403161471203</v>
      </c>
      <c r="I3433" s="12">
        <v>15.6271335592463</v>
      </c>
      <c r="J3433" s="12">
        <v>8.4326040477307291</v>
      </c>
      <c r="K3433" s="12">
        <v>7.4373382288287102</v>
      </c>
      <c r="L3433" s="12">
        <v>9.1600205681213804</v>
      </c>
      <c r="M3433" s="12">
        <v>12.6105222106859</v>
      </c>
      <c r="N3433" s="12"/>
      <c r="O3433" s="12"/>
    </row>
    <row r="3434" spans="1:15" x14ac:dyDescent="0.3">
      <c r="A3434" s="11" t="str">
        <f t="shared" si="54"/>
        <v>CONSUMO PER CAPITA (kg ó litros por individuo)TOTAL BEBIDAS5-10MIL</v>
      </c>
      <c r="B3434" s="11" t="s">
        <v>55</v>
      </c>
      <c r="C3434" s="11" t="s">
        <v>46</v>
      </c>
      <c r="D3434" s="11" t="s">
        <v>153</v>
      </c>
      <c r="E3434" s="12">
        <v>21.4066552762601</v>
      </c>
      <c r="F3434" s="12">
        <v>12.7070835046105</v>
      </c>
      <c r="G3434" s="12">
        <v>11.335506931607799</v>
      </c>
      <c r="H3434" s="12">
        <v>13.3588300911691</v>
      </c>
      <c r="I3434" s="12">
        <v>20.1903347052824</v>
      </c>
      <c r="J3434" s="12">
        <v>12.9075385625374</v>
      </c>
      <c r="K3434" s="12">
        <v>11.0310814458579</v>
      </c>
      <c r="L3434" s="12">
        <v>13.652070994913201</v>
      </c>
      <c r="M3434" s="12">
        <v>19.399385891271301</v>
      </c>
      <c r="N3434" s="12"/>
      <c r="O3434" s="12"/>
    </row>
    <row r="3435" spans="1:15" x14ac:dyDescent="0.3">
      <c r="A3435" s="11" t="str">
        <f t="shared" si="54"/>
        <v>CONSUMO PER CAPITA (kg ó litros por individuo)TOTAL BEBIDAS10-30MIL</v>
      </c>
      <c r="B3435" s="11" t="s">
        <v>55</v>
      </c>
      <c r="C3435" s="11" t="s">
        <v>46</v>
      </c>
      <c r="D3435" s="11" t="s">
        <v>154</v>
      </c>
      <c r="E3435" s="12">
        <v>21.177588476062699</v>
      </c>
      <c r="F3435" s="12">
        <v>13.585830850295</v>
      </c>
      <c r="G3435" s="12">
        <v>12.3465066414823</v>
      </c>
      <c r="H3435" s="12">
        <v>14.2834294300702</v>
      </c>
      <c r="I3435" s="12">
        <v>20.989226170661301</v>
      </c>
      <c r="J3435" s="12">
        <v>12.343377059623799</v>
      </c>
      <c r="K3435" s="12">
        <v>11.661796990874199</v>
      </c>
      <c r="L3435" s="12">
        <v>13.191722182713001</v>
      </c>
      <c r="M3435" s="12">
        <v>19.739869633420099</v>
      </c>
      <c r="N3435" s="12"/>
      <c r="O3435" s="12"/>
    </row>
    <row r="3436" spans="1:15" x14ac:dyDescent="0.3">
      <c r="A3436" s="11" t="str">
        <f t="shared" si="54"/>
        <v>CONSUMO PER CAPITA (kg ó litros por individuo)TOTAL BEBIDAS30-100MIL</v>
      </c>
      <c r="B3436" s="11" t="s">
        <v>55</v>
      </c>
      <c r="C3436" s="11" t="s">
        <v>46</v>
      </c>
      <c r="D3436" s="11" t="s">
        <v>155</v>
      </c>
      <c r="E3436" s="12">
        <v>21.425912256668099</v>
      </c>
      <c r="F3436" s="12">
        <v>13.3474735130309</v>
      </c>
      <c r="G3436" s="12">
        <v>11.817405126260301</v>
      </c>
      <c r="H3436" s="12">
        <v>13.3610939283063</v>
      </c>
      <c r="I3436" s="12">
        <v>22.963428746120901</v>
      </c>
      <c r="J3436" s="12">
        <v>14.16441497289</v>
      </c>
      <c r="K3436" s="12">
        <v>14.070155493483901</v>
      </c>
      <c r="L3436" s="12">
        <v>15.1863100719962</v>
      </c>
      <c r="M3436" s="12">
        <v>21.661771764866302</v>
      </c>
      <c r="N3436" s="12"/>
      <c r="O3436" s="12"/>
    </row>
    <row r="3437" spans="1:15" x14ac:dyDescent="0.3">
      <c r="A3437" s="11" t="str">
        <f t="shared" si="54"/>
        <v>CONSUMO PER CAPITA (kg ó litros por individuo)TOTAL BEBIDAS100-200MIL</v>
      </c>
      <c r="B3437" s="11" t="s">
        <v>55</v>
      </c>
      <c r="C3437" s="11" t="s">
        <v>46</v>
      </c>
      <c r="D3437" s="11" t="s">
        <v>156</v>
      </c>
      <c r="E3437" s="12">
        <v>21.852763913332002</v>
      </c>
      <c r="F3437" s="12">
        <v>12.931175435483601</v>
      </c>
      <c r="G3437" s="12">
        <v>12.4988226583956</v>
      </c>
      <c r="H3437" s="12">
        <v>13.888199430561601</v>
      </c>
      <c r="I3437" s="12">
        <v>21.8900232082072</v>
      </c>
      <c r="J3437" s="12">
        <v>12.652662711476999</v>
      </c>
      <c r="K3437" s="12">
        <v>11.7986906467269</v>
      </c>
      <c r="L3437" s="12">
        <v>13.0389703416031</v>
      </c>
      <c r="M3437" s="12">
        <v>19.152067290920598</v>
      </c>
      <c r="N3437" s="12"/>
      <c r="O3437" s="12"/>
    </row>
    <row r="3438" spans="1:15" x14ac:dyDescent="0.3">
      <c r="A3438" s="11" t="str">
        <f t="shared" si="54"/>
        <v>CONSUMO PER CAPITA (kg ó litros por individuo)TOTAL BEBIDAS200-500MIL</v>
      </c>
      <c r="B3438" s="11" t="s">
        <v>55</v>
      </c>
      <c r="C3438" s="11" t="s">
        <v>46</v>
      </c>
      <c r="D3438" s="11" t="s">
        <v>157</v>
      </c>
      <c r="E3438" s="12">
        <v>25.815744091446302</v>
      </c>
      <c r="F3438" s="12">
        <v>15.863329940730999</v>
      </c>
      <c r="G3438" s="12">
        <v>13.6771405966616</v>
      </c>
      <c r="H3438" s="12">
        <v>15.3436470809878</v>
      </c>
      <c r="I3438" s="12">
        <v>22.8470046831861</v>
      </c>
      <c r="J3438" s="12">
        <v>13.617559364299</v>
      </c>
      <c r="K3438" s="12">
        <v>12.711863630495801</v>
      </c>
      <c r="L3438" s="12">
        <v>13.2529701369967</v>
      </c>
      <c r="M3438" s="12">
        <v>20.8543547465381</v>
      </c>
      <c r="N3438" s="12"/>
      <c r="O3438" s="12"/>
    </row>
    <row r="3439" spans="1:15" x14ac:dyDescent="0.3">
      <c r="A3439" s="11" t="str">
        <f t="shared" si="54"/>
        <v>CONSUMO PER CAPITA (kg ó litros por individuo)TOTAL BEBIDAS&gt;500MIL</v>
      </c>
      <c r="B3439" s="11" t="s">
        <v>55</v>
      </c>
      <c r="C3439" s="11" t="s">
        <v>46</v>
      </c>
      <c r="D3439" s="11" t="s">
        <v>158</v>
      </c>
      <c r="E3439" s="12">
        <v>25.037538317161101</v>
      </c>
      <c r="F3439" s="12">
        <v>15.5626516805631</v>
      </c>
      <c r="G3439" s="12">
        <v>14.755161086999401</v>
      </c>
      <c r="H3439" s="12">
        <v>15.801362968455001</v>
      </c>
      <c r="I3439" s="12">
        <v>22.658906220120699</v>
      </c>
      <c r="J3439" s="12">
        <v>14.0747191266431</v>
      </c>
      <c r="K3439" s="12">
        <v>13.0291142244167</v>
      </c>
      <c r="L3439" s="12">
        <v>14.962849390956</v>
      </c>
      <c r="M3439" s="12">
        <v>21.071182965348299</v>
      </c>
      <c r="N3439" s="12"/>
      <c r="O3439" s="12"/>
    </row>
    <row r="3440" spans="1:15" x14ac:dyDescent="0.3">
      <c r="A3440" s="11" t="str">
        <f t="shared" si="54"/>
        <v>CONSUMO PER CAPITA (kg ó litros por individuo)TOTAL BEBIDASDE 15 A 19 AÑOS</v>
      </c>
      <c r="B3440" s="11" t="s">
        <v>55</v>
      </c>
      <c r="C3440" s="11" t="s">
        <v>46</v>
      </c>
      <c r="D3440" s="11" t="s">
        <v>159</v>
      </c>
      <c r="E3440" s="12">
        <v>6.9478043798482103</v>
      </c>
      <c r="F3440" s="12">
        <v>5.30657132579418</v>
      </c>
      <c r="G3440" s="12">
        <v>2.29087742698455</v>
      </c>
      <c r="H3440" s="12">
        <v>2.63008539793372</v>
      </c>
      <c r="I3440" s="12">
        <v>6.2206553357991803</v>
      </c>
      <c r="J3440" s="12">
        <v>3.1102293141096902</v>
      </c>
      <c r="K3440" s="12">
        <v>2.00008567973269</v>
      </c>
      <c r="L3440" s="12">
        <v>1.99623629234735</v>
      </c>
      <c r="M3440" s="12">
        <v>4.1506570799773002</v>
      </c>
      <c r="N3440" s="12"/>
      <c r="O3440" s="12"/>
    </row>
    <row r="3441" spans="1:15" x14ac:dyDescent="0.3">
      <c r="A3441" s="11" t="str">
        <f t="shared" si="54"/>
        <v>CONSUMO PER CAPITA (kg ó litros por individuo)TOTAL BEBIDASDE 20 A 24 AÑOS</v>
      </c>
      <c r="B3441" s="11" t="s">
        <v>55</v>
      </c>
      <c r="C3441" s="11" t="s">
        <v>46</v>
      </c>
      <c r="D3441" s="11" t="s">
        <v>160</v>
      </c>
      <c r="E3441" s="12">
        <v>8.6853343129005207</v>
      </c>
      <c r="F3441" s="12">
        <v>4.3460986846402303</v>
      </c>
      <c r="G3441" s="12">
        <v>3.89398248699244</v>
      </c>
      <c r="H3441" s="12">
        <v>4.9363564759417002</v>
      </c>
      <c r="I3441" s="12">
        <v>6.5054675169457399</v>
      </c>
      <c r="J3441" s="12">
        <v>4.06534639353589</v>
      </c>
      <c r="K3441" s="12">
        <v>3.97089260031195</v>
      </c>
      <c r="L3441" s="12">
        <v>4.72144289010427</v>
      </c>
      <c r="M3441" s="12">
        <v>7.2807468715886801</v>
      </c>
      <c r="N3441" s="12"/>
      <c r="O3441" s="12"/>
    </row>
    <row r="3442" spans="1:15" x14ac:dyDescent="0.3">
      <c r="A3442" s="11" t="str">
        <f t="shared" si="54"/>
        <v>CONSUMO PER CAPITA (kg ó litros por individuo)TOTAL BEBIDASDE 25 A 34 AÑOS</v>
      </c>
      <c r="B3442" s="11" t="s">
        <v>55</v>
      </c>
      <c r="C3442" s="11" t="s">
        <v>46</v>
      </c>
      <c r="D3442" s="11" t="s">
        <v>161</v>
      </c>
      <c r="E3442" s="12">
        <v>10.5846462389684</v>
      </c>
      <c r="F3442" s="12">
        <v>7.53179723855287</v>
      </c>
      <c r="G3442" s="12">
        <v>5.7029252576768403</v>
      </c>
      <c r="H3442" s="12">
        <v>6.0625445691963797</v>
      </c>
      <c r="I3442" s="12">
        <v>9.2081092987283704</v>
      </c>
      <c r="J3442" s="12">
        <v>5.9288134104518502</v>
      </c>
      <c r="K3442" s="12">
        <v>5.5919934385440202</v>
      </c>
      <c r="L3442" s="12">
        <v>5.9925638504031102</v>
      </c>
      <c r="M3442" s="12">
        <v>8.6269454868914401</v>
      </c>
      <c r="N3442" s="12"/>
      <c r="O3442" s="12"/>
    </row>
    <row r="3443" spans="1:15" x14ac:dyDescent="0.3">
      <c r="A3443" s="11" t="str">
        <f t="shared" si="54"/>
        <v>CONSUMO PER CAPITA (kg ó litros por individuo)TOTAL BEBIDASDE 35 A 49 AÑOS</v>
      </c>
      <c r="B3443" s="11" t="s">
        <v>55</v>
      </c>
      <c r="C3443" s="11" t="s">
        <v>46</v>
      </c>
      <c r="D3443" s="11" t="s">
        <v>162</v>
      </c>
      <c r="E3443" s="12">
        <v>19.104933561180999</v>
      </c>
      <c r="F3443" s="12">
        <v>11.458118921959199</v>
      </c>
      <c r="G3443" s="12">
        <v>10.033168746441801</v>
      </c>
      <c r="H3443" s="12">
        <v>11.377545985486</v>
      </c>
      <c r="I3443" s="12">
        <v>16.937821223940499</v>
      </c>
      <c r="J3443" s="12">
        <v>10.094054507051601</v>
      </c>
      <c r="K3443" s="12">
        <v>9.4632014312568096</v>
      </c>
      <c r="L3443" s="12">
        <v>10.7883231704648</v>
      </c>
      <c r="M3443" s="12">
        <v>15.190687724850401</v>
      </c>
      <c r="N3443" s="12"/>
      <c r="O3443" s="12"/>
    </row>
    <row r="3444" spans="1:15" x14ac:dyDescent="0.3">
      <c r="A3444" s="11" t="str">
        <f t="shared" si="54"/>
        <v>CONSUMO PER CAPITA (kg ó litros por individuo)TOTAL BEBIDASDE 50 A 59 AÑOS</v>
      </c>
      <c r="B3444" s="11" t="s">
        <v>55</v>
      </c>
      <c r="C3444" s="11" t="s">
        <v>46</v>
      </c>
      <c r="D3444" s="11" t="s">
        <v>163</v>
      </c>
      <c r="E3444" s="12">
        <v>29.1871868030161</v>
      </c>
      <c r="F3444" s="12">
        <v>16.969706004400798</v>
      </c>
      <c r="G3444" s="12">
        <v>16.623713365855</v>
      </c>
      <c r="H3444" s="12">
        <v>18.8414631407726</v>
      </c>
      <c r="I3444" s="12">
        <v>28.553138973425401</v>
      </c>
      <c r="J3444" s="12">
        <v>16.6331551230912</v>
      </c>
      <c r="K3444" s="12">
        <v>15.5171928322111</v>
      </c>
      <c r="L3444" s="12">
        <v>17.478246655421302</v>
      </c>
      <c r="M3444" s="12">
        <v>25.3207245301158</v>
      </c>
      <c r="N3444" s="12"/>
      <c r="O3444" s="12"/>
    </row>
    <row r="3445" spans="1:15" x14ac:dyDescent="0.3">
      <c r="A3445" s="11" t="str">
        <f t="shared" si="54"/>
        <v>CONSUMO PER CAPITA (kg ó litros por individuo)TOTAL BEBIDASDE 60 A 75 AÑOS</v>
      </c>
      <c r="B3445" s="11" t="s">
        <v>55</v>
      </c>
      <c r="C3445" s="11" t="s">
        <v>46</v>
      </c>
      <c r="D3445" s="11" t="s">
        <v>164</v>
      </c>
      <c r="E3445" s="12">
        <v>36.917368556710002</v>
      </c>
      <c r="F3445" s="12">
        <v>22.820776998526402</v>
      </c>
      <c r="G3445" s="12">
        <v>21.9498366201313</v>
      </c>
      <c r="H3445" s="12">
        <v>24.484261082340101</v>
      </c>
      <c r="I3445" s="12">
        <v>38.401630045565099</v>
      </c>
      <c r="J3445" s="12">
        <v>23.348696632154802</v>
      </c>
      <c r="K3445" s="12">
        <v>22.776864868906198</v>
      </c>
      <c r="L3445" s="12">
        <v>24.9069670232889</v>
      </c>
      <c r="M3445" s="12">
        <v>36.9018477377493</v>
      </c>
      <c r="N3445" s="12"/>
      <c r="O3445" s="12"/>
    </row>
    <row r="3446" spans="1:15" x14ac:dyDescent="0.3">
      <c r="A3446" s="11" t="str">
        <f t="shared" si="54"/>
        <v>CONSUMO PER CAPITA (kg ó litros por individuo)TOTAL BEBIDASNIVEL ALTO</v>
      </c>
      <c r="B3446" s="11" t="s">
        <v>55</v>
      </c>
      <c r="C3446" s="11" t="s">
        <v>46</v>
      </c>
      <c r="D3446" s="11" t="s">
        <v>165</v>
      </c>
      <c r="E3446" s="12">
        <v>24.444365819456699</v>
      </c>
      <c r="F3446" s="12">
        <v>14.131204377750301</v>
      </c>
      <c r="G3446" s="12">
        <v>13.123769054391</v>
      </c>
      <c r="H3446" s="12">
        <v>15.295920672659699</v>
      </c>
      <c r="I3446" s="12">
        <v>23.0262505684017</v>
      </c>
      <c r="J3446" s="12">
        <v>13.1118770311266</v>
      </c>
      <c r="K3446" s="12">
        <v>11.805122389703101</v>
      </c>
      <c r="L3446" s="12">
        <v>12.3640039524523</v>
      </c>
      <c r="M3446" s="12">
        <v>19.382838916537501</v>
      </c>
      <c r="N3446" s="12"/>
      <c r="O3446" s="12"/>
    </row>
    <row r="3447" spans="1:15" x14ac:dyDescent="0.3">
      <c r="A3447" s="11" t="str">
        <f t="shared" si="54"/>
        <v>CONSUMO PER CAPITA (kg ó litros por individuo)TOTAL BEBIDASNIVEL MEDIO ALTO</v>
      </c>
      <c r="B3447" s="11" t="s">
        <v>55</v>
      </c>
      <c r="C3447" s="11" t="s">
        <v>46</v>
      </c>
      <c r="D3447" s="11" t="s">
        <v>166</v>
      </c>
      <c r="E3447" s="12">
        <v>21.528452688284801</v>
      </c>
      <c r="F3447" s="12">
        <v>12.5954227626879</v>
      </c>
      <c r="G3447" s="12">
        <v>12.0031653421299</v>
      </c>
      <c r="H3447" s="12">
        <v>12.559587639817</v>
      </c>
      <c r="I3447" s="12">
        <v>19.325392937660698</v>
      </c>
      <c r="J3447" s="12">
        <v>11.734856109128</v>
      </c>
      <c r="K3447" s="12">
        <v>11.759061720904899</v>
      </c>
      <c r="L3447" s="12">
        <v>12.946920253089599</v>
      </c>
      <c r="M3447" s="12">
        <v>18.080225782866101</v>
      </c>
      <c r="N3447" s="12"/>
      <c r="O3447" s="12"/>
    </row>
    <row r="3448" spans="1:15" x14ac:dyDescent="0.3">
      <c r="A3448" s="11" t="str">
        <f t="shared" si="54"/>
        <v>CONSUMO PER CAPITA (kg ó litros por individuo)TOTAL BEBIDASNIVEL MEDIO</v>
      </c>
      <c r="B3448" s="11" t="s">
        <v>55</v>
      </c>
      <c r="C3448" s="11" t="s">
        <v>46</v>
      </c>
      <c r="D3448" s="11" t="s">
        <v>167</v>
      </c>
      <c r="E3448" s="12">
        <v>23.166155789797099</v>
      </c>
      <c r="F3448" s="12">
        <v>14.070804838731</v>
      </c>
      <c r="G3448" s="12">
        <v>12.271954455859101</v>
      </c>
      <c r="H3448" s="12">
        <v>13.6397880037729</v>
      </c>
      <c r="I3448" s="12">
        <v>22.397026308253199</v>
      </c>
      <c r="J3448" s="12">
        <v>13.4393749814428</v>
      </c>
      <c r="K3448" s="12">
        <v>11.9222142774474</v>
      </c>
      <c r="L3448" s="12">
        <v>13.3864715173488</v>
      </c>
      <c r="M3448" s="12">
        <v>19.9816657638499</v>
      </c>
      <c r="N3448" s="12"/>
      <c r="O3448" s="12"/>
    </row>
    <row r="3449" spans="1:15" x14ac:dyDescent="0.3">
      <c r="A3449" s="11" t="str">
        <f t="shared" ref="A3449:A3512" si="55">B3449&amp;C3449&amp;D3449</f>
        <v>CONSUMO PER CAPITA (kg ó litros por individuo)TOTAL BEBIDASNIVEL MEDIO BAJO</v>
      </c>
      <c r="B3449" s="11" t="s">
        <v>55</v>
      </c>
      <c r="C3449" s="11" t="s">
        <v>46</v>
      </c>
      <c r="D3449" s="11" t="s">
        <v>168</v>
      </c>
      <c r="E3449" s="12">
        <v>21.5425142007498</v>
      </c>
      <c r="F3449" s="12">
        <v>13.697091411347801</v>
      </c>
      <c r="G3449" s="12">
        <v>12.7559021143183</v>
      </c>
      <c r="H3449" s="12">
        <v>13.735113077035299</v>
      </c>
      <c r="I3449" s="12">
        <v>21.564031037345998</v>
      </c>
      <c r="J3449" s="12">
        <v>13.2578609233676</v>
      </c>
      <c r="K3449" s="12">
        <v>16.146187815180699</v>
      </c>
      <c r="L3449" s="12">
        <v>17.433999082715101</v>
      </c>
      <c r="M3449" s="12">
        <v>23.439401290933699</v>
      </c>
      <c r="N3449" s="12"/>
      <c r="O3449" s="12"/>
    </row>
    <row r="3450" spans="1:15" x14ac:dyDescent="0.3">
      <c r="A3450" s="11" t="str">
        <f t="shared" si="55"/>
        <v>CONSUMO PER CAPITA (kg ó litros por individuo)TOTAL BEBIDASNIVEL BAJO</v>
      </c>
      <c r="B3450" s="11" t="s">
        <v>55</v>
      </c>
      <c r="C3450" s="11" t="s">
        <v>46</v>
      </c>
      <c r="D3450" s="11" t="s">
        <v>169</v>
      </c>
      <c r="E3450" s="12">
        <v>20.699031433009001</v>
      </c>
      <c r="F3450" s="12">
        <v>13.5030607853519</v>
      </c>
      <c r="G3450" s="12">
        <v>12.3158510749379</v>
      </c>
      <c r="H3450" s="12">
        <v>14.536927308915701</v>
      </c>
      <c r="I3450" s="12">
        <v>20.876110891429899</v>
      </c>
      <c r="J3450" s="12">
        <v>12.821852922269599</v>
      </c>
      <c r="K3450" s="12">
        <v>10.998587399928001</v>
      </c>
      <c r="L3450" s="12">
        <v>13.2817267288887</v>
      </c>
      <c r="M3450" s="12">
        <v>19.559324898139501</v>
      </c>
      <c r="N3450" s="12"/>
      <c r="O3450" s="12"/>
    </row>
    <row r="3451" spans="1:15" x14ac:dyDescent="0.3">
      <c r="A3451" s="11" t="str">
        <f t="shared" si="55"/>
        <v>CONSUMO PER CAPITA (kg ó litros por individuo)TOTAL BEBIDASHOMBRE</v>
      </c>
      <c r="B3451" s="11" t="s">
        <v>55</v>
      </c>
      <c r="C3451" s="11" t="s">
        <v>46</v>
      </c>
      <c r="D3451" s="11" t="s">
        <v>170</v>
      </c>
      <c r="E3451" s="12">
        <v>25.571833119612599</v>
      </c>
      <c r="F3451" s="12">
        <v>16.184889307904701</v>
      </c>
      <c r="G3451" s="12">
        <v>14.9339275270118</v>
      </c>
      <c r="H3451" s="12">
        <v>16.494397455563099</v>
      </c>
      <c r="I3451" s="12">
        <v>25.636469501634402</v>
      </c>
      <c r="J3451" s="12">
        <v>15.6931745436542</v>
      </c>
      <c r="K3451" s="12">
        <v>14.8879989363205</v>
      </c>
      <c r="L3451" s="12">
        <v>16.535583680027099</v>
      </c>
      <c r="M3451" s="12">
        <v>23.806678385355699</v>
      </c>
      <c r="N3451" s="12"/>
      <c r="O3451" s="12"/>
    </row>
    <row r="3452" spans="1:15" x14ac:dyDescent="0.3">
      <c r="A3452" s="11" t="str">
        <f t="shared" si="55"/>
        <v>CONSUMO PER CAPITA (kg ó litros por individuo)TOTAL BEBIDASMUJER</v>
      </c>
      <c r="B3452" s="11" t="s">
        <v>55</v>
      </c>
      <c r="C3452" s="11" t="s">
        <v>46</v>
      </c>
      <c r="D3452" s="11" t="s">
        <v>171</v>
      </c>
      <c r="E3452" s="12">
        <v>19.283114183617801</v>
      </c>
      <c r="F3452" s="12">
        <v>11.2034225867434</v>
      </c>
      <c r="G3452" s="12">
        <v>10.108173715993001</v>
      </c>
      <c r="H3452" s="12">
        <v>11.656389945540999</v>
      </c>
      <c r="I3452" s="12">
        <v>17.634218763669502</v>
      </c>
      <c r="J3452" s="12">
        <v>10.230317036000599</v>
      </c>
      <c r="K3452" s="12">
        <v>9.7509385235021497</v>
      </c>
      <c r="L3452" s="12">
        <v>10.8424666378593</v>
      </c>
      <c r="M3452" s="12">
        <v>16.211523324886301</v>
      </c>
      <c r="N3452" s="12"/>
      <c r="O3452" s="12"/>
    </row>
    <row r="3453" spans="1:15" x14ac:dyDescent="0.3">
      <c r="A3453" s="11" t="str">
        <f t="shared" si="55"/>
        <v>CONSUMO PER CAPITA (kg ó litros por individuo).Total Bebidas CalienteT.ESPAÑA</v>
      </c>
      <c r="B3453" s="11" t="s">
        <v>55</v>
      </c>
      <c r="C3453" s="11" t="s">
        <v>51</v>
      </c>
      <c r="D3453" s="11" t="s">
        <v>142</v>
      </c>
      <c r="E3453" s="12">
        <v>2.2794099730623301</v>
      </c>
      <c r="F3453" s="12">
        <v>1.9133600154517301</v>
      </c>
      <c r="G3453" s="12">
        <v>1.9419692519896601</v>
      </c>
      <c r="H3453" s="12">
        <v>1.80398728234251</v>
      </c>
      <c r="I3453" s="12">
        <v>2.2104595387939598</v>
      </c>
      <c r="J3453" s="12">
        <v>1.80861932185296</v>
      </c>
      <c r="K3453" s="12">
        <v>1.80606395458319</v>
      </c>
      <c r="L3453" s="12">
        <v>1.67483646866181</v>
      </c>
      <c r="M3453" s="12">
        <v>2.0595214377625601</v>
      </c>
      <c r="N3453" s="12"/>
      <c r="O3453" s="12"/>
    </row>
    <row r="3454" spans="1:15" x14ac:dyDescent="0.3">
      <c r="A3454" s="11" t="str">
        <f t="shared" si="55"/>
        <v>CONSUMO PER CAPITA (kg ó litros por individuo).Total Bebidas CalienteBCN AM</v>
      </c>
      <c r="B3454" s="11" t="s">
        <v>55</v>
      </c>
      <c r="C3454" s="11" t="s">
        <v>51</v>
      </c>
      <c r="D3454" s="11" t="s">
        <v>143</v>
      </c>
      <c r="E3454" s="12">
        <v>2.3108494983379302</v>
      </c>
      <c r="F3454" s="12">
        <v>1.972248859946</v>
      </c>
      <c r="G3454" s="12">
        <v>1.8281020813720501</v>
      </c>
      <c r="H3454" s="12">
        <v>1.8042117023012101</v>
      </c>
      <c r="I3454" s="12">
        <v>2.2182391468490401</v>
      </c>
      <c r="J3454" s="12">
        <v>1.98767755475925</v>
      </c>
      <c r="K3454" s="12">
        <v>1.80477529694776</v>
      </c>
      <c r="L3454" s="12">
        <v>1.79083992674218</v>
      </c>
      <c r="M3454" s="12">
        <v>2.2212047072317702</v>
      </c>
      <c r="N3454" s="12"/>
      <c r="O3454" s="12"/>
    </row>
    <row r="3455" spans="1:15" x14ac:dyDescent="0.3">
      <c r="A3455" s="11" t="str">
        <f t="shared" si="55"/>
        <v>CONSUMO PER CAPITA (kg ó litros por individuo).Total Bebidas CalienteREST.CAT ARAGON</v>
      </c>
      <c r="B3455" s="11" t="s">
        <v>55</v>
      </c>
      <c r="C3455" s="11" t="s">
        <v>51</v>
      </c>
      <c r="D3455" s="11" t="s">
        <v>144</v>
      </c>
      <c r="E3455" s="12">
        <v>2.3467791725636502</v>
      </c>
      <c r="F3455" s="12">
        <v>2.02438637540476</v>
      </c>
      <c r="G3455" s="12">
        <v>2.1463034364803102</v>
      </c>
      <c r="H3455" s="12">
        <v>1.9047676740791</v>
      </c>
      <c r="I3455" s="12">
        <v>2.1772365115597001</v>
      </c>
      <c r="J3455" s="12">
        <v>1.9765099248636699</v>
      </c>
      <c r="K3455" s="12">
        <v>1.92496296597925</v>
      </c>
      <c r="L3455" s="12">
        <v>1.8276866815977799</v>
      </c>
      <c r="M3455" s="12">
        <v>2.2145587534797899</v>
      </c>
      <c r="N3455" s="12"/>
      <c r="O3455" s="12"/>
    </row>
    <row r="3456" spans="1:15" x14ac:dyDescent="0.3">
      <c r="A3456" s="11" t="str">
        <f t="shared" si="55"/>
        <v>CONSUMO PER CAPITA (kg ó litros por individuo).Total Bebidas CalienteLEVANTE</v>
      </c>
      <c r="B3456" s="11" t="s">
        <v>55</v>
      </c>
      <c r="C3456" s="11" t="s">
        <v>51</v>
      </c>
      <c r="D3456" s="11" t="s">
        <v>145</v>
      </c>
      <c r="E3456" s="12">
        <v>1.9215889050524899</v>
      </c>
      <c r="F3456" s="12">
        <v>1.7414760469633299</v>
      </c>
      <c r="G3456" s="12">
        <v>1.6872600932958599</v>
      </c>
      <c r="H3456" s="12">
        <v>1.51799724523631</v>
      </c>
      <c r="I3456" s="12">
        <v>1.8218838274528399</v>
      </c>
      <c r="J3456" s="12">
        <v>1.5255542779914599</v>
      </c>
      <c r="K3456" s="12">
        <v>1.5460664013604799</v>
      </c>
      <c r="L3456" s="12">
        <v>1.4582154039487301</v>
      </c>
      <c r="M3456" s="12">
        <v>1.72150509820824</v>
      </c>
      <c r="N3456" s="12"/>
      <c r="O3456" s="12"/>
    </row>
    <row r="3457" spans="1:15" x14ac:dyDescent="0.3">
      <c r="A3457" s="11" t="str">
        <f t="shared" si="55"/>
        <v>CONSUMO PER CAPITA (kg ó litros por individuo).Total Bebidas CalienteANDALUCIA</v>
      </c>
      <c r="B3457" s="11" t="s">
        <v>55</v>
      </c>
      <c r="C3457" s="11" t="s">
        <v>51</v>
      </c>
      <c r="D3457" s="11" t="s">
        <v>146</v>
      </c>
      <c r="E3457" s="12">
        <v>2.0224301009813801</v>
      </c>
      <c r="F3457" s="12">
        <v>1.69528394943012</v>
      </c>
      <c r="G3457" s="12">
        <v>1.7989440083266599</v>
      </c>
      <c r="H3457" s="12">
        <v>1.5758614596782901</v>
      </c>
      <c r="I3457" s="12">
        <v>2.0816257987478499</v>
      </c>
      <c r="J3457" s="12">
        <v>1.5010946904048901</v>
      </c>
      <c r="K3457" s="12">
        <v>1.55316600000092</v>
      </c>
      <c r="L3457" s="12">
        <v>1.4598120114922499</v>
      </c>
      <c r="M3457" s="12">
        <v>1.8119271521323399</v>
      </c>
      <c r="N3457" s="12"/>
      <c r="O3457" s="12"/>
    </row>
    <row r="3458" spans="1:15" x14ac:dyDescent="0.3">
      <c r="A3458" s="11" t="str">
        <f t="shared" si="55"/>
        <v>CONSUMO PER CAPITA (kg ó litros por individuo).Total Bebidas CalienteMDD AM</v>
      </c>
      <c r="B3458" s="11" t="s">
        <v>55</v>
      </c>
      <c r="C3458" s="11" t="s">
        <v>51</v>
      </c>
      <c r="D3458" s="11" t="s">
        <v>147</v>
      </c>
      <c r="E3458" s="12">
        <v>1.99238969813776</v>
      </c>
      <c r="F3458" s="12">
        <v>1.6604801276950201</v>
      </c>
      <c r="G3458" s="12">
        <v>1.68733849628416</v>
      </c>
      <c r="H3458" s="12">
        <v>1.58917078352408</v>
      </c>
      <c r="I3458" s="12">
        <v>1.8768757369236899</v>
      </c>
      <c r="J3458" s="12">
        <v>1.5845973555108399</v>
      </c>
      <c r="K3458" s="12">
        <v>1.4758522880849101</v>
      </c>
      <c r="L3458" s="12">
        <v>1.4031361057176299</v>
      </c>
      <c r="M3458" s="12">
        <v>1.67743775138094</v>
      </c>
      <c r="N3458" s="12"/>
      <c r="O3458" s="12"/>
    </row>
    <row r="3459" spans="1:15" x14ac:dyDescent="0.3">
      <c r="A3459" s="11" t="str">
        <f t="shared" si="55"/>
        <v>CONSUMO PER CAPITA (kg ó litros por individuo).Total Bebidas CalienteRTO CENTRO</v>
      </c>
      <c r="B3459" s="11" t="s">
        <v>55</v>
      </c>
      <c r="C3459" s="11" t="s">
        <v>51</v>
      </c>
      <c r="D3459" s="11" t="s">
        <v>148</v>
      </c>
      <c r="E3459" s="12">
        <v>2.01275640405487</v>
      </c>
      <c r="F3459" s="12">
        <v>1.6019055090554499</v>
      </c>
      <c r="G3459" s="12">
        <v>1.5404754123240201</v>
      </c>
      <c r="H3459" s="12">
        <v>1.4841977651634799</v>
      </c>
      <c r="I3459" s="12">
        <v>1.81974612388898</v>
      </c>
      <c r="J3459" s="12">
        <v>1.5185236662233701</v>
      </c>
      <c r="K3459" s="12">
        <v>1.58582285086203</v>
      </c>
      <c r="L3459" s="12">
        <v>1.2945875119944401</v>
      </c>
      <c r="M3459" s="12">
        <v>1.6209007085205001</v>
      </c>
      <c r="N3459" s="12"/>
      <c r="O3459" s="12"/>
    </row>
    <row r="3460" spans="1:15" x14ac:dyDescent="0.3">
      <c r="A3460" s="11" t="str">
        <f t="shared" si="55"/>
        <v>CONSUMO PER CAPITA (kg ó litros por individuo).Total Bebidas CalienteNORTE-CENTRO</v>
      </c>
      <c r="B3460" s="11" t="s">
        <v>55</v>
      </c>
      <c r="C3460" s="11" t="s">
        <v>51</v>
      </c>
      <c r="D3460" s="11" t="s">
        <v>149</v>
      </c>
      <c r="E3460" s="12">
        <v>2.94054879391684</v>
      </c>
      <c r="F3460" s="12">
        <v>2.3359038558340899</v>
      </c>
      <c r="G3460" s="12">
        <v>2.3750657886420399</v>
      </c>
      <c r="H3460" s="12">
        <v>2.3921561623328702</v>
      </c>
      <c r="I3460" s="12">
        <v>2.8661082377072602</v>
      </c>
      <c r="J3460" s="12">
        <v>2.3042303350075799</v>
      </c>
      <c r="K3460" s="12">
        <v>2.2365317185368099</v>
      </c>
      <c r="L3460" s="12">
        <v>2.0873920596564601</v>
      </c>
      <c r="M3460" s="12">
        <v>2.6601366612905002</v>
      </c>
      <c r="N3460" s="12"/>
      <c r="O3460" s="12"/>
    </row>
    <row r="3461" spans="1:15" x14ac:dyDescent="0.3">
      <c r="A3461" s="11" t="str">
        <f t="shared" si="55"/>
        <v>CONSUMO PER CAPITA (kg ó litros por individuo).Total Bebidas CalienteNOROESTE</v>
      </c>
      <c r="B3461" s="11" t="s">
        <v>55</v>
      </c>
      <c r="C3461" s="11" t="s">
        <v>51</v>
      </c>
      <c r="D3461" s="11" t="s">
        <v>150</v>
      </c>
      <c r="E3461" s="12">
        <v>3.3723920324452599</v>
      </c>
      <c r="F3461" s="12">
        <v>2.7487366810532201</v>
      </c>
      <c r="G3461" s="12">
        <v>2.8973047851188798</v>
      </c>
      <c r="H3461" s="12">
        <v>2.73142617282311</v>
      </c>
      <c r="I3461" s="12">
        <v>3.4680730577693302</v>
      </c>
      <c r="J3461" s="12">
        <v>2.7006106333273499</v>
      </c>
      <c r="K3461" s="12">
        <v>2.9657797148093201</v>
      </c>
      <c r="L3461" s="12">
        <v>2.59449850181419</v>
      </c>
      <c r="M3461" s="12">
        <v>3.2535097477449</v>
      </c>
      <c r="N3461" s="12"/>
      <c r="O3461" s="12"/>
    </row>
    <row r="3462" spans="1:15" x14ac:dyDescent="0.3">
      <c r="A3462" s="11" t="str">
        <f t="shared" si="55"/>
        <v>CONSUMO PER CAPITA (kg ó litros por individuo).Total Bebidas Caliente&lt;2MIL</v>
      </c>
      <c r="B3462" s="11" t="s">
        <v>55</v>
      </c>
      <c r="C3462" s="11" t="s">
        <v>51</v>
      </c>
      <c r="D3462" s="11" t="s">
        <v>151</v>
      </c>
      <c r="E3462" s="12">
        <v>2.3704780410528801</v>
      </c>
      <c r="F3462" s="12">
        <v>1.8043860547048201</v>
      </c>
      <c r="G3462" s="12">
        <v>1.8910289723339799</v>
      </c>
      <c r="H3462" s="12">
        <v>1.8931244294297001</v>
      </c>
      <c r="I3462" s="12">
        <v>2.13893671476287</v>
      </c>
      <c r="J3462" s="12">
        <v>1.7328189014792701</v>
      </c>
      <c r="K3462" s="12">
        <v>1.6882065359849301</v>
      </c>
      <c r="L3462" s="12">
        <v>1.55781508956674</v>
      </c>
      <c r="M3462" s="12">
        <v>2.0479668794030501</v>
      </c>
      <c r="N3462" s="12"/>
      <c r="O3462" s="12"/>
    </row>
    <row r="3463" spans="1:15" x14ac:dyDescent="0.3">
      <c r="A3463" s="11" t="str">
        <f t="shared" si="55"/>
        <v>CONSUMO PER CAPITA (kg ó litros por individuo).Total Bebidas Caliente2-5MIL</v>
      </c>
      <c r="B3463" s="11" t="s">
        <v>55</v>
      </c>
      <c r="C3463" s="11" t="s">
        <v>51</v>
      </c>
      <c r="D3463" s="11" t="s">
        <v>152</v>
      </c>
      <c r="E3463" s="12">
        <v>1.6003594635348499</v>
      </c>
      <c r="F3463" s="12">
        <v>1.3325652915117101</v>
      </c>
      <c r="G3463" s="12">
        <v>1.40365445336499</v>
      </c>
      <c r="H3463" s="12">
        <v>1.3167714003041899</v>
      </c>
      <c r="I3463" s="12">
        <v>1.42389663728719</v>
      </c>
      <c r="J3463" s="12">
        <v>1.15813460461815</v>
      </c>
      <c r="K3463" s="12">
        <v>1.21122664326313</v>
      </c>
      <c r="L3463" s="12">
        <v>1.18233232304864</v>
      </c>
      <c r="M3463" s="12">
        <v>1.43391330029863</v>
      </c>
      <c r="N3463" s="12"/>
      <c r="O3463" s="12"/>
    </row>
    <row r="3464" spans="1:15" x14ac:dyDescent="0.3">
      <c r="A3464" s="11" t="str">
        <f t="shared" si="55"/>
        <v>CONSUMO PER CAPITA (kg ó litros por individuo).Total Bebidas Caliente5-10MIL</v>
      </c>
      <c r="B3464" s="11" t="s">
        <v>55</v>
      </c>
      <c r="C3464" s="11" t="s">
        <v>51</v>
      </c>
      <c r="D3464" s="11" t="s">
        <v>153</v>
      </c>
      <c r="E3464" s="12">
        <v>2.0068597256462501</v>
      </c>
      <c r="F3464" s="12">
        <v>1.52870266052061</v>
      </c>
      <c r="G3464" s="12">
        <v>1.6704144411175901</v>
      </c>
      <c r="H3464" s="12">
        <v>1.5546354419276001</v>
      </c>
      <c r="I3464" s="12">
        <v>1.8987462365291501</v>
      </c>
      <c r="J3464" s="12">
        <v>1.4754459872603001</v>
      </c>
      <c r="K3464" s="12">
        <v>1.5813996517114399</v>
      </c>
      <c r="L3464" s="12">
        <v>1.55087442030031</v>
      </c>
      <c r="M3464" s="12">
        <v>1.8358192410822001</v>
      </c>
      <c r="N3464" s="12"/>
      <c r="O3464" s="12"/>
    </row>
    <row r="3465" spans="1:15" x14ac:dyDescent="0.3">
      <c r="A3465" s="11" t="str">
        <f t="shared" si="55"/>
        <v>CONSUMO PER CAPITA (kg ó litros por individuo).Total Bebidas Caliente10-30MIL</v>
      </c>
      <c r="B3465" s="11" t="s">
        <v>55</v>
      </c>
      <c r="C3465" s="11" t="s">
        <v>51</v>
      </c>
      <c r="D3465" s="11" t="s">
        <v>154</v>
      </c>
      <c r="E3465" s="12">
        <v>2.1812066501409699</v>
      </c>
      <c r="F3465" s="12">
        <v>1.8807444905964501</v>
      </c>
      <c r="G3465" s="12">
        <v>1.88241496814025</v>
      </c>
      <c r="H3465" s="12">
        <v>1.8030777846891199</v>
      </c>
      <c r="I3465" s="12">
        <v>2.1741295388232</v>
      </c>
      <c r="J3465" s="12">
        <v>1.78347787289812</v>
      </c>
      <c r="K3465" s="12">
        <v>1.7520411665169999</v>
      </c>
      <c r="L3465" s="12">
        <v>1.6333968528853999</v>
      </c>
      <c r="M3465" s="12">
        <v>2.0455947985653902</v>
      </c>
      <c r="N3465" s="12"/>
      <c r="O3465" s="12"/>
    </row>
    <row r="3466" spans="1:15" x14ac:dyDescent="0.3">
      <c r="A3466" s="11" t="str">
        <f t="shared" si="55"/>
        <v>CONSUMO PER CAPITA (kg ó litros por individuo).Total Bebidas Caliente30-100MIL</v>
      </c>
      <c r="B3466" s="11" t="s">
        <v>55</v>
      </c>
      <c r="C3466" s="11" t="s">
        <v>51</v>
      </c>
      <c r="D3466" s="11" t="s">
        <v>155</v>
      </c>
      <c r="E3466" s="12">
        <v>2.4195286483355698</v>
      </c>
      <c r="F3466" s="12">
        <v>2.1438193741218599</v>
      </c>
      <c r="G3466" s="12">
        <v>2.0748027178805701</v>
      </c>
      <c r="H3466" s="12">
        <v>1.8354796849264701</v>
      </c>
      <c r="I3466" s="12">
        <v>2.3562073136271802</v>
      </c>
      <c r="J3466" s="12">
        <v>1.8370170515983499</v>
      </c>
      <c r="K3466" s="12">
        <v>1.93638883437996</v>
      </c>
      <c r="L3466" s="12">
        <v>1.7646361814338301</v>
      </c>
      <c r="M3466" s="12">
        <v>2.14510592937072</v>
      </c>
      <c r="N3466" s="12"/>
      <c r="O3466" s="12"/>
    </row>
    <row r="3467" spans="1:15" x14ac:dyDescent="0.3">
      <c r="A3467" s="11" t="str">
        <f t="shared" si="55"/>
        <v>CONSUMO PER CAPITA (kg ó litros por individuo).Total Bebidas Caliente100-200MIL</v>
      </c>
      <c r="B3467" s="11" t="s">
        <v>55</v>
      </c>
      <c r="C3467" s="11" t="s">
        <v>51</v>
      </c>
      <c r="D3467" s="11" t="s">
        <v>156</v>
      </c>
      <c r="E3467" s="12">
        <v>2.6429435543111</v>
      </c>
      <c r="F3467" s="12">
        <v>2.09827684503724</v>
      </c>
      <c r="G3467" s="12">
        <v>2.1802688305973899</v>
      </c>
      <c r="H3467" s="12">
        <v>2.0313516868886898</v>
      </c>
      <c r="I3467" s="12">
        <v>2.5627364399635701</v>
      </c>
      <c r="J3467" s="12">
        <v>2.0019941734846798</v>
      </c>
      <c r="K3467" s="12">
        <v>1.91033070005036</v>
      </c>
      <c r="L3467" s="12">
        <v>1.6692823383292399</v>
      </c>
      <c r="M3467" s="12">
        <v>2.2035898885162801</v>
      </c>
      <c r="N3467" s="12"/>
      <c r="O3467" s="12"/>
    </row>
    <row r="3468" spans="1:15" x14ac:dyDescent="0.3">
      <c r="A3468" s="11" t="str">
        <f t="shared" si="55"/>
        <v>CONSUMO PER CAPITA (kg ó litros por individuo).Total Bebidas Caliente200-500MIL</v>
      </c>
      <c r="B3468" s="11" t="s">
        <v>55</v>
      </c>
      <c r="C3468" s="11" t="s">
        <v>51</v>
      </c>
      <c r="D3468" s="11" t="s">
        <v>157</v>
      </c>
      <c r="E3468" s="12">
        <v>2.2850259686591299</v>
      </c>
      <c r="F3468" s="12">
        <v>1.84956589002288</v>
      </c>
      <c r="G3468" s="12">
        <v>1.8923820645913201</v>
      </c>
      <c r="H3468" s="12">
        <v>1.8547692766433399</v>
      </c>
      <c r="I3468" s="12">
        <v>2.28029511651224</v>
      </c>
      <c r="J3468" s="12">
        <v>2.0027342893902298</v>
      </c>
      <c r="K3468" s="12">
        <v>1.97415237156782</v>
      </c>
      <c r="L3468" s="12">
        <v>1.71419902833025</v>
      </c>
      <c r="M3468" s="12">
        <v>2.1000174219265002</v>
      </c>
      <c r="N3468" s="12"/>
      <c r="O3468" s="12"/>
    </row>
    <row r="3469" spans="1:15" x14ac:dyDescent="0.3">
      <c r="A3469" s="11" t="str">
        <f t="shared" si="55"/>
        <v>CONSUMO PER CAPITA (kg ó litros por individuo).Total Bebidas Caliente&gt;500MIL</v>
      </c>
      <c r="B3469" s="11" t="s">
        <v>55</v>
      </c>
      <c r="C3469" s="11" t="s">
        <v>51</v>
      </c>
      <c r="D3469" s="11" t="s">
        <v>158</v>
      </c>
      <c r="E3469" s="12">
        <v>2.35827427628442</v>
      </c>
      <c r="F3469" s="12">
        <v>2.0547850490292299</v>
      </c>
      <c r="G3469" s="12">
        <v>2.0916562155261098</v>
      </c>
      <c r="H3469" s="12">
        <v>1.8675330554743499</v>
      </c>
      <c r="I3469" s="12">
        <v>2.2802546508101602</v>
      </c>
      <c r="J3469" s="12">
        <v>1.97713069645243</v>
      </c>
      <c r="K3469" s="12">
        <v>1.8866011310424899</v>
      </c>
      <c r="L3469" s="12">
        <v>1.8690974774040301</v>
      </c>
      <c r="M3469" s="12">
        <v>2.2004381114844298</v>
      </c>
      <c r="N3469" s="12"/>
      <c r="O3469" s="12"/>
    </row>
    <row r="3470" spans="1:15" x14ac:dyDescent="0.3">
      <c r="A3470" s="11" t="str">
        <f t="shared" si="55"/>
        <v>CONSUMO PER CAPITA (kg ó litros por individuo).Total Bebidas CalienteDE 15 A 19 AÑOS</v>
      </c>
      <c r="B3470" s="11" t="s">
        <v>55</v>
      </c>
      <c r="C3470" s="11" t="s">
        <v>51</v>
      </c>
      <c r="D3470" s="11" t="s">
        <v>159</v>
      </c>
      <c r="E3470" s="12">
        <v>0.31674909548954999</v>
      </c>
      <c r="F3470" s="12">
        <v>0.27325127887365303</v>
      </c>
      <c r="G3470" s="12">
        <v>0.114537239913945</v>
      </c>
      <c r="H3470" s="12">
        <v>0.102537425380001</v>
      </c>
      <c r="I3470" s="12">
        <v>0.25642382645766099</v>
      </c>
      <c r="J3470" s="12">
        <v>0.32163306592750002</v>
      </c>
      <c r="K3470" s="12">
        <v>0.162548573633153</v>
      </c>
      <c r="L3470" s="12">
        <v>0.16473889920125401</v>
      </c>
      <c r="M3470" s="12">
        <v>0.245477069796805</v>
      </c>
      <c r="N3470" s="12"/>
      <c r="O3470" s="12"/>
    </row>
    <row r="3471" spans="1:15" x14ac:dyDescent="0.3">
      <c r="A3471" s="11" t="str">
        <f t="shared" si="55"/>
        <v>CONSUMO PER CAPITA (kg ó litros por individuo).Total Bebidas CalienteDE 20 A 24 AÑOS</v>
      </c>
      <c r="B3471" s="11" t="s">
        <v>55</v>
      </c>
      <c r="C3471" s="11" t="s">
        <v>51</v>
      </c>
      <c r="D3471" s="11" t="s">
        <v>160</v>
      </c>
      <c r="E3471" s="12">
        <v>0.54087138376872201</v>
      </c>
      <c r="F3471" s="12">
        <v>0.44433413780932701</v>
      </c>
      <c r="G3471" s="12">
        <v>0.44968468210353402</v>
      </c>
      <c r="H3471" s="12">
        <v>0.40556428441134501</v>
      </c>
      <c r="I3471" s="12">
        <v>0.43704941603577002</v>
      </c>
      <c r="J3471" s="12">
        <v>0.50762163944124306</v>
      </c>
      <c r="K3471" s="12">
        <v>0.41038029424091699</v>
      </c>
      <c r="L3471" s="12">
        <v>0.39903828893458099</v>
      </c>
      <c r="M3471" s="12">
        <v>0.45968671252093002</v>
      </c>
      <c r="N3471" s="12"/>
      <c r="O3471" s="12"/>
    </row>
    <row r="3472" spans="1:15" x14ac:dyDescent="0.3">
      <c r="A3472" s="11" t="str">
        <f t="shared" si="55"/>
        <v>CONSUMO PER CAPITA (kg ó litros por individuo).Total Bebidas CalienteDE 25 A 34 AÑOS</v>
      </c>
      <c r="B3472" s="11" t="s">
        <v>55</v>
      </c>
      <c r="C3472" s="11" t="s">
        <v>51</v>
      </c>
      <c r="D3472" s="11" t="s">
        <v>161</v>
      </c>
      <c r="E3472" s="12">
        <v>0.97127535429251599</v>
      </c>
      <c r="F3472" s="12">
        <v>0.77804086264532202</v>
      </c>
      <c r="G3472" s="12">
        <v>0.75212468056581605</v>
      </c>
      <c r="H3472" s="12">
        <v>0.64104949556980895</v>
      </c>
      <c r="I3472" s="12">
        <v>0.78901133412617197</v>
      </c>
      <c r="J3472" s="12">
        <v>0.64227015104711005</v>
      </c>
      <c r="K3472" s="12">
        <v>0.63206603610533296</v>
      </c>
      <c r="L3472" s="12">
        <v>0.56974253289596499</v>
      </c>
      <c r="M3472" s="12">
        <v>0.67908264040871202</v>
      </c>
      <c r="N3472" s="12"/>
      <c r="O3472" s="12"/>
    </row>
    <row r="3473" spans="1:15" x14ac:dyDescent="0.3">
      <c r="A3473" s="11" t="str">
        <f t="shared" si="55"/>
        <v>CONSUMO PER CAPITA (kg ó litros por individuo).Total Bebidas CalienteDE 35 A 49 AÑOS</v>
      </c>
      <c r="B3473" s="11" t="s">
        <v>55</v>
      </c>
      <c r="C3473" s="11" t="s">
        <v>51</v>
      </c>
      <c r="D3473" s="11" t="s">
        <v>162</v>
      </c>
      <c r="E3473" s="12">
        <v>1.9833717739583501</v>
      </c>
      <c r="F3473" s="12">
        <v>1.74909809521237</v>
      </c>
      <c r="G3473" s="12">
        <v>1.7041279655569299</v>
      </c>
      <c r="H3473" s="12">
        <v>1.46566939125532</v>
      </c>
      <c r="I3473" s="12">
        <v>1.7960244933388101</v>
      </c>
      <c r="J3473" s="12">
        <v>1.549967833305</v>
      </c>
      <c r="K3473" s="12">
        <v>1.4681949837721</v>
      </c>
      <c r="L3473" s="12">
        <v>1.35545050986333</v>
      </c>
      <c r="M3473" s="12">
        <v>1.6737846322677501</v>
      </c>
      <c r="N3473" s="12"/>
      <c r="O3473" s="12"/>
    </row>
    <row r="3474" spans="1:15" x14ac:dyDescent="0.3">
      <c r="A3474" s="11" t="str">
        <f t="shared" si="55"/>
        <v>CONSUMO PER CAPITA (kg ó litros por individuo).Total Bebidas CalienteDE 50 A 59 AÑOS</v>
      </c>
      <c r="B3474" s="11" t="s">
        <v>55</v>
      </c>
      <c r="C3474" s="11" t="s">
        <v>51</v>
      </c>
      <c r="D3474" s="11" t="s">
        <v>163</v>
      </c>
      <c r="E3474" s="12">
        <v>2.9271197218932801</v>
      </c>
      <c r="F3474" s="12">
        <v>2.4765680348291501</v>
      </c>
      <c r="G3474" s="12">
        <v>2.67658238052055</v>
      </c>
      <c r="H3474" s="12">
        <v>2.51091788619068</v>
      </c>
      <c r="I3474" s="12">
        <v>3.0515407873785199</v>
      </c>
      <c r="J3474" s="12">
        <v>2.4599388715131201</v>
      </c>
      <c r="K3474" s="12">
        <v>2.52704134296064</v>
      </c>
      <c r="L3474" s="12">
        <v>2.3380416748155901</v>
      </c>
      <c r="M3474" s="12">
        <v>2.8016275249353999</v>
      </c>
      <c r="N3474" s="12"/>
      <c r="O3474" s="12"/>
    </row>
    <row r="3475" spans="1:15" x14ac:dyDescent="0.3">
      <c r="A3475" s="11" t="str">
        <f t="shared" si="55"/>
        <v>CONSUMO PER CAPITA (kg ó litros por individuo).Total Bebidas CalienteDE 60 A 75 AÑOS</v>
      </c>
      <c r="B3475" s="11" t="s">
        <v>55</v>
      </c>
      <c r="C3475" s="11" t="s">
        <v>51</v>
      </c>
      <c r="D3475" s="11" t="s">
        <v>164</v>
      </c>
      <c r="E3475" s="12">
        <v>4.0228131580222204</v>
      </c>
      <c r="F3475" s="12">
        <v>3.2744136999461602</v>
      </c>
      <c r="G3475" s="12">
        <v>3.34441494265922</v>
      </c>
      <c r="H3475" s="12">
        <v>3.2777250436629899</v>
      </c>
      <c r="I3475" s="12">
        <v>4.0133261309708299</v>
      </c>
      <c r="J3475" s="12">
        <v>3.1382036618899201</v>
      </c>
      <c r="K3475" s="12">
        <v>3.24077335162047</v>
      </c>
      <c r="L3475" s="12">
        <v>3.0200774106547201</v>
      </c>
      <c r="M3475" s="12">
        <v>3.7769836510843899</v>
      </c>
      <c r="N3475" s="12"/>
      <c r="O3475" s="12"/>
    </row>
    <row r="3476" spans="1:15" x14ac:dyDescent="0.3">
      <c r="A3476" s="11" t="str">
        <f t="shared" si="55"/>
        <v>CONSUMO PER CAPITA (kg ó litros por individuo).Total Bebidas CalienteNIVEL ALTO</v>
      </c>
      <c r="B3476" s="11" t="s">
        <v>55</v>
      </c>
      <c r="C3476" s="11" t="s">
        <v>51</v>
      </c>
      <c r="D3476" s="11" t="s">
        <v>165</v>
      </c>
      <c r="E3476" s="12">
        <v>2.3869175573859498</v>
      </c>
      <c r="F3476" s="12">
        <v>1.95995960965232</v>
      </c>
      <c r="G3476" s="12">
        <v>2.0580582952206101</v>
      </c>
      <c r="H3476" s="12">
        <v>1.9165763705682799</v>
      </c>
      <c r="I3476" s="12">
        <v>2.38859916091844</v>
      </c>
      <c r="J3476" s="12">
        <v>1.9913444703588301</v>
      </c>
      <c r="K3476" s="12">
        <v>1.86838201751572</v>
      </c>
      <c r="L3476" s="12">
        <v>1.7652008617380699</v>
      </c>
      <c r="M3476" s="12">
        <v>2.2014526072579499</v>
      </c>
      <c r="N3476" s="12"/>
      <c r="O3476" s="12"/>
    </row>
    <row r="3477" spans="1:15" x14ac:dyDescent="0.3">
      <c r="A3477" s="11" t="str">
        <f t="shared" si="55"/>
        <v>CONSUMO PER CAPITA (kg ó litros por individuo).Total Bebidas CalienteNIVEL MEDIO ALTO</v>
      </c>
      <c r="B3477" s="11" t="s">
        <v>55</v>
      </c>
      <c r="C3477" s="11" t="s">
        <v>51</v>
      </c>
      <c r="D3477" s="11" t="s">
        <v>166</v>
      </c>
      <c r="E3477" s="12">
        <v>2.1512932186331799</v>
      </c>
      <c r="F3477" s="12">
        <v>1.7436561844749401</v>
      </c>
      <c r="G3477" s="12">
        <v>1.7020863324456601</v>
      </c>
      <c r="H3477" s="12">
        <v>1.57084219492863</v>
      </c>
      <c r="I3477" s="12">
        <v>1.8156351365114101</v>
      </c>
      <c r="J3477" s="12">
        <v>1.55242731701555</v>
      </c>
      <c r="K3477" s="12">
        <v>1.6275401781838099</v>
      </c>
      <c r="L3477" s="12">
        <v>1.4529103919427799</v>
      </c>
      <c r="M3477" s="12">
        <v>1.6679595962481999</v>
      </c>
      <c r="N3477" s="12"/>
      <c r="O3477" s="12"/>
    </row>
    <row r="3478" spans="1:15" x14ac:dyDescent="0.3">
      <c r="A3478" s="11" t="str">
        <f t="shared" si="55"/>
        <v>CONSUMO PER CAPITA (kg ó litros por individuo).Total Bebidas CalienteNIVEL MEDIO</v>
      </c>
      <c r="B3478" s="11" t="s">
        <v>55</v>
      </c>
      <c r="C3478" s="11" t="s">
        <v>51</v>
      </c>
      <c r="D3478" s="11" t="s">
        <v>167</v>
      </c>
      <c r="E3478" s="12">
        <v>2.1029000026543399</v>
      </c>
      <c r="F3478" s="12">
        <v>1.8791109217388999</v>
      </c>
      <c r="G3478" s="12">
        <v>1.8708546147530101</v>
      </c>
      <c r="H3478" s="12">
        <v>1.6969193973083401</v>
      </c>
      <c r="I3478" s="12">
        <v>2.1148408047139502</v>
      </c>
      <c r="J3478" s="12">
        <v>1.7410870322690699</v>
      </c>
      <c r="K3478" s="12">
        <v>1.8456645658020201</v>
      </c>
      <c r="L3478" s="12">
        <v>1.6502183513967701</v>
      </c>
      <c r="M3478" s="12">
        <v>2.1203515448159802</v>
      </c>
      <c r="N3478" s="12"/>
      <c r="O3478" s="12"/>
    </row>
    <row r="3479" spans="1:15" x14ac:dyDescent="0.3">
      <c r="A3479" s="11" t="str">
        <f t="shared" si="55"/>
        <v>CONSUMO PER CAPITA (kg ó litros por individuo).Total Bebidas CalienteNIVEL MEDIO BAJO</v>
      </c>
      <c r="B3479" s="11" t="s">
        <v>55</v>
      </c>
      <c r="C3479" s="11" t="s">
        <v>51</v>
      </c>
      <c r="D3479" s="11" t="s">
        <v>168</v>
      </c>
      <c r="E3479" s="12">
        <v>2.3575985352830799</v>
      </c>
      <c r="F3479" s="12">
        <v>1.91544159068411</v>
      </c>
      <c r="G3479" s="12">
        <v>2.0260782570542801</v>
      </c>
      <c r="H3479" s="12">
        <v>1.88524764300674</v>
      </c>
      <c r="I3479" s="12">
        <v>2.3858643589590001</v>
      </c>
      <c r="J3479" s="12">
        <v>1.8905895661169301</v>
      </c>
      <c r="K3479" s="12">
        <v>1.943227453942</v>
      </c>
      <c r="L3479" s="12">
        <v>1.87595959853907</v>
      </c>
      <c r="M3479" s="12">
        <v>2.1898281499609098</v>
      </c>
      <c r="N3479" s="12"/>
      <c r="O3479" s="12"/>
    </row>
    <row r="3480" spans="1:15" x14ac:dyDescent="0.3">
      <c r="A3480" s="11" t="str">
        <f t="shared" si="55"/>
        <v>CONSUMO PER CAPITA (kg ó litros por individuo).Total Bebidas CalienteNIVEL BAJO</v>
      </c>
      <c r="B3480" s="11" t="s">
        <v>55</v>
      </c>
      <c r="C3480" s="11" t="s">
        <v>51</v>
      </c>
      <c r="D3480" s="11" t="s">
        <v>169</v>
      </c>
      <c r="E3480" s="12">
        <v>2.40216657557073</v>
      </c>
      <c r="F3480" s="12">
        <v>2.0166117971556798</v>
      </c>
      <c r="G3480" s="12">
        <v>2.0085691105483998</v>
      </c>
      <c r="H3480" s="12">
        <v>1.91599725247243</v>
      </c>
      <c r="I3480" s="12">
        <v>2.2841457830517302</v>
      </c>
      <c r="J3480" s="12">
        <v>1.81672574720863</v>
      </c>
      <c r="K3480" s="12">
        <v>1.72519694273366</v>
      </c>
      <c r="L3480" s="12">
        <v>1.6262597312039</v>
      </c>
      <c r="M3480" s="12">
        <v>2.0219462760073599</v>
      </c>
      <c r="N3480" s="12"/>
      <c r="O3480" s="12"/>
    </row>
    <row r="3481" spans="1:15" x14ac:dyDescent="0.3">
      <c r="A3481" s="11" t="str">
        <f t="shared" si="55"/>
        <v>CONSUMO PER CAPITA (kg ó litros por individuo).Total Bebidas CalienteHOMBRE</v>
      </c>
      <c r="B3481" s="11" t="s">
        <v>55</v>
      </c>
      <c r="C3481" s="11" t="s">
        <v>51</v>
      </c>
      <c r="D3481" s="11" t="s">
        <v>170</v>
      </c>
      <c r="E3481" s="12">
        <v>2.7207656979456001</v>
      </c>
      <c r="F3481" s="12">
        <v>2.2220857552298798</v>
      </c>
      <c r="G3481" s="12">
        <v>2.2789752357122799</v>
      </c>
      <c r="H3481" s="12">
        <v>2.16609850208483</v>
      </c>
      <c r="I3481" s="12">
        <v>2.6792345147629302</v>
      </c>
      <c r="J3481" s="12">
        <v>2.1235974509792599</v>
      </c>
      <c r="K3481" s="12">
        <v>2.1467377032505701</v>
      </c>
      <c r="L3481" s="12">
        <v>2.0122318518667401</v>
      </c>
      <c r="M3481" s="12">
        <v>2.5339247019600299</v>
      </c>
      <c r="N3481" s="12"/>
      <c r="O3481" s="12"/>
    </row>
    <row r="3482" spans="1:15" x14ac:dyDescent="0.3">
      <c r="A3482" s="11" t="str">
        <f t="shared" si="55"/>
        <v>CONSUMO PER CAPITA (kg ó litros por individuo).Total Bebidas CalienteMUJER</v>
      </c>
      <c r="B3482" s="11" t="s">
        <v>55</v>
      </c>
      <c r="C3482" s="11" t="s">
        <v>51</v>
      </c>
      <c r="D3482" s="11" t="s">
        <v>171</v>
      </c>
      <c r="E3482" s="12">
        <v>1.84331480524627</v>
      </c>
      <c r="F3482" s="12">
        <v>1.60831014176209</v>
      </c>
      <c r="G3482" s="12">
        <v>1.6092492648897401</v>
      </c>
      <c r="H3482" s="12">
        <v>1.44647551150065</v>
      </c>
      <c r="I3482" s="12">
        <v>1.7475337713469501</v>
      </c>
      <c r="J3482" s="12">
        <v>1.4977078780208599</v>
      </c>
      <c r="K3482" s="12">
        <v>1.4689118428249499</v>
      </c>
      <c r="L3482" s="12">
        <v>1.34093406909774</v>
      </c>
      <c r="M3482" s="12">
        <v>1.5900140561718401</v>
      </c>
      <c r="N3482" s="12"/>
      <c r="O3482" s="12"/>
    </row>
    <row r="3483" spans="1:15" x14ac:dyDescent="0.3">
      <c r="A3483" s="11" t="str">
        <f t="shared" si="55"/>
        <v>CONSUMO PER CAPITA (kg ó litros por individuo)CafeT.ESPAÑA</v>
      </c>
      <c r="B3483" s="11" t="s">
        <v>55</v>
      </c>
      <c r="C3483" s="11" t="s">
        <v>56</v>
      </c>
      <c r="D3483" s="11" t="s">
        <v>142</v>
      </c>
      <c r="E3483" s="12">
        <v>0.59094660871953897</v>
      </c>
      <c r="F3483" s="12">
        <v>0.47431578826863002</v>
      </c>
      <c r="G3483" s="12">
        <v>0.46073460411586598</v>
      </c>
      <c r="H3483" s="12">
        <v>0.44268030566718097</v>
      </c>
      <c r="I3483" s="12">
        <v>0.56897193208411501</v>
      </c>
      <c r="J3483" s="12">
        <v>0.42011803602452902</v>
      </c>
      <c r="K3483" s="12">
        <v>0.42721298986777201</v>
      </c>
      <c r="L3483" s="12">
        <v>0.42199238147545598</v>
      </c>
      <c r="M3483" s="12">
        <v>0.55155318042889201</v>
      </c>
      <c r="N3483" s="12"/>
      <c r="O3483" s="12"/>
    </row>
    <row r="3484" spans="1:15" x14ac:dyDescent="0.3">
      <c r="A3484" s="11" t="str">
        <f t="shared" si="55"/>
        <v>CONSUMO PER CAPITA (kg ó litros por individuo)CafeBCN AM</v>
      </c>
      <c r="B3484" s="11" t="s">
        <v>55</v>
      </c>
      <c r="C3484" s="11" t="s">
        <v>56</v>
      </c>
      <c r="D3484" s="11" t="s">
        <v>143</v>
      </c>
      <c r="E3484" s="12">
        <v>0.68152602131205797</v>
      </c>
      <c r="F3484" s="12">
        <v>0.55452344818891797</v>
      </c>
      <c r="G3484" s="12">
        <v>0.54873110905924105</v>
      </c>
      <c r="H3484" s="12">
        <v>0.54744865174001101</v>
      </c>
      <c r="I3484" s="12">
        <v>0.69121468086390603</v>
      </c>
      <c r="J3484" s="12">
        <v>0.51468518781666295</v>
      </c>
      <c r="K3484" s="12">
        <v>0.50799227370101696</v>
      </c>
      <c r="L3484" s="12">
        <v>0.53653567314125805</v>
      </c>
      <c r="M3484" s="12">
        <v>0.67811081245647398</v>
      </c>
      <c r="N3484" s="12"/>
      <c r="O3484" s="12"/>
    </row>
    <row r="3485" spans="1:15" x14ac:dyDescent="0.3">
      <c r="A3485" s="11" t="str">
        <f t="shared" si="55"/>
        <v>CONSUMO PER CAPITA (kg ó litros por individuo)CafeREST.CAT ARAGON</v>
      </c>
      <c r="B3485" s="11" t="s">
        <v>55</v>
      </c>
      <c r="C3485" s="11" t="s">
        <v>56</v>
      </c>
      <c r="D3485" s="11" t="s">
        <v>144</v>
      </c>
      <c r="E3485" s="12">
        <v>0.99646854546258201</v>
      </c>
      <c r="F3485" s="12">
        <v>0.78002250905349801</v>
      </c>
      <c r="G3485" s="12">
        <v>0.80164329055873895</v>
      </c>
      <c r="H3485" s="12">
        <v>0.748770127468946</v>
      </c>
      <c r="I3485" s="12">
        <v>0.94505772575458602</v>
      </c>
      <c r="J3485" s="12">
        <v>0.73720527296955696</v>
      </c>
      <c r="K3485" s="12">
        <v>0.72554063092948295</v>
      </c>
      <c r="L3485" s="12">
        <v>0.74802588201267906</v>
      </c>
      <c r="M3485" s="12">
        <v>0.96892054176195297</v>
      </c>
      <c r="N3485" s="12"/>
      <c r="O3485" s="12"/>
    </row>
    <row r="3486" spans="1:15" x14ac:dyDescent="0.3">
      <c r="A3486" s="11" t="str">
        <f t="shared" si="55"/>
        <v>CONSUMO PER CAPITA (kg ó litros por individuo)CafeLEVANTE</v>
      </c>
      <c r="B3486" s="11" t="s">
        <v>55</v>
      </c>
      <c r="C3486" s="11" t="s">
        <v>56</v>
      </c>
      <c r="D3486" s="11" t="s">
        <v>145</v>
      </c>
      <c r="E3486" s="12">
        <v>0.77230103061450195</v>
      </c>
      <c r="F3486" s="12">
        <v>0.73853873513497503</v>
      </c>
      <c r="G3486" s="12">
        <v>0.62530903624485901</v>
      </c>
      <c r="H3486" s="12">
        <v>0.57608811723201703</v>
      </c>
      <c r="I3486" s="12">
        <v>0.70919208243668397</v>
      </c>
      <c r="J3486" s="12">
        <v>0.54349227327708205</v>
      </c>
      <c r="K3486" s="12">
        <v>0.55860768933569505</v>
      </c>
      <c r="L3486" s="12">
        <v>0.58701624604114999</v>
      </c>
      <c r="M3486" s="12">
        <v>0.73925678079662105</v>
      </c>
      <c r="N3486" s="12"/>
      <c r="O3486" s="12"/>
    </row>
    <row r="3487" spans="1:15" x14ac:dyDescent="0.3">
      <c r="A3487" s="11" t="str">
        <f t="shared" si="55"/>
        <v>CONSUMO PER CAPITA (kg ó litros por individuo)CafeANDALUCIA</v>
      </c>
      <c r="B3487" s="11" t="s">
        <v>55</v>
      </c>
      <c r="C3487" s="11" t="s">
        <v>56</v>
      </c>
      <c r="D3487" s="11" t="s">
        <v>146</v>
      </c>
      <c r="E3487" s="12">
        <v>0.36751913946731701</v>
      </c>
      <c r="F3487" s="12">
        <v>0.30607705263200402</v>
      </c>
      <c r="G3487" s="12">
        <v>0.31216430828590702</v>
      </c>
      <c r="H3487" s="12">
        <v>0.28604784768262398</v>
      </c>
      <c r="I3487" s="12">
        <v>0.392761400146587</v>
      </c>
      <c r="J3487" s="12">
        <v>0.27844500949769202</v>
      </c>
      <c r="K3487" s="12">
        <v>0.277488096408466</v>
      </c>
      <c r="L3487" s="12">
        <v>0.26451219017521299</v>
      </c>
      <c r="M3487" s="12">
        <v>0.34306071965753199</v>
      </c>
      <c r="N3487" s="12"/>
      <c r="O3487" s="12"/>
    </row>
    <row r="3488" spans="1:15" x14ac:dyDescent="0.3">
      <c r="A3488" s="11" t="str">
        <f t="shared" si="55"/>
        <v>CONSUMO PER CAPITA (kg ó litros por individuo)CafeMDD AM</v>
      </c>
      <c r="B3488" s="11" t="s">
        <v>55</v>
      </c>
      <c r="C3488" s="11" t="s">
        <v>56</v>
      </c>
      <c r="D3488" s="11" t="s">
        <v>147</v>
      </c>
      <c r="E3488" s="12">
        <v>0.29795923394155899</v>
      </c>
      <c r="F3488" s="12">
        <v>0.18163283872749</v>
      </c>
      <c r="G3488" s="12">
        <v>0.20567211031619601</v>
      </c>
      <c r="H3488" s="12">
        <v>0.20730166535710401</v>
      </c>
      <c r="I3488" s="12">
        <v>0.273256206104593</v>
      </c>
      <c r="J3488" s="12">
        <v>0.16990049611783101</v>
      </c>
      <c r="K3488" s="12">
        <v>0.170610647874233</v>
      </c>
      <c r="L3488" s="12">
        <v>0.16498271977644199</v>
      </c>
      <c r="M3488" s="12">
        <v>0.23340758435768399</v>
      </c>
      <c r="N3488" s="12"/>
      <c r="O3488" s="12"/>
    </row>
    <row r="3489" spans="1:15" x14ac:dyDescent="0.3">
      <c r="A3489" s="11" t="str">
        <f t="shared" si="55"/>
        <v>CONSUMO PER CAPITA (kg ó litros por individuo)CafeRTO CENTRO</v>
      </c>
      <c r="B3489" s="11" t="s">
        <v>55</v>
      </c>
      <c r="C3489" s="11" t="s">
        <v>56</v>
      </c>
      <c r="D3489" s="11" t="s">
        <v>148</v>
      </c>
      <c r="E3489" s="12">
        <v>0.48704428081522</v>
      </c>
      <c r="F3489" s="12">
        <v>0.307221005535599</v>
      </c>
      <c r="G3489" s="12">
        <v>0.27915984075527001</v>
      </c>
      <c r="H3489" s="12">
        <v>0.29495666531185299</v>
      </c>
      <c r="I3489" s="12">
        <v>0.42348184081426699</v>
      </c>
      <c r="J3489" s="12">
        <v>0.28396411221465401</v>
      </c>
      <c r="K3489" s="12">
        <v>0.29679929345205502</v>
      </c>
      <c r="L3489" s="12">
        <v>0.27130297883027599</v>
      </c>
      <c r="M3489" s="12">
        <v>0.35325907373444099</v>
      </c>
      <c r="N3489" s="12"/>
      <c r="O3489" s="12"/>
    </row>
    <row r="3490" spans="1:15" x14ac:dyDescent="0.3">
      <c r="A3490" s="11" t="str">
        <f t="shared" si="55"/>
        <v>CONSUMO PER CAPITA (kg ó litros por individuo)CafeNORTE-CENTRO</v>
      </c>
      <c r="B3490" s="11" t="s">
        <v>55</v>
      </c>
      <c r="C3490" s="11" t="s">
        <v>56</v>
      </c>
      <c r="D3490" s="11" t="s">
        <v>149</v>
      </c>
      <c r="E3490" s="12">
        <v>0.72281983464800104</v>
      </c>
      <c r="F3490" s="12">
        <v>0.57016919632468699</v>
      </c>
      <c r="G3490" s="12">
        <v>0.52665456480451001</v>
      </c>
      <c r="H3490" s="12">
        <v>0.536502171829637</v>
      </c>
      <c r="I3490" s="12">
        <v>0.69420333249686395</v>
      </c>
      <c r="J3490" s="12">
        <v>0.49502334482038501</v>
      </c>
      <c r="K3490" s="12">
        <v>0.54027364228597197</v>
      </c>
      <c r="L3490" s="12">
        <v>0.455785501964591</v>
      </c>
      <c r="M3490" s="12">
        <v>0.63472955430876998</v>
      </c>
      <c r="N3490" s="12"/>
      <c r="O3490" s="12"/>
    </row>
    <row r="3491" spans="1:15" x14ac:dyDescent="0.3">
      <c r="A3491" s="11" t="str">
        <f t="shared" si="55"/>
        <v>CONSUMO PER CAPITA (kg ó litros por individuo)CafeNOROESTE</v>
      </c>
      <c r="B3491" s="11" t="s">
        <v>55</v>
      </c>
      <c r="C3491" s="11" t="s">
        <v>56</v>
      </c>
      <c r="D3491" s="11" t="s">
        <v>150</v>
      </c>
      <c r="E3491" s="12">
        <v>0.50359717186423703</v>
      </c>
      <c r="F3491" s="12">
        <v>0.37857253417508901</v>
      </c>
      <c r="G3491" s="12">
        <v>0.41555038085690399</v>
      </c>
      <c r="H3491" s="12">
        <v>0.40966420511373303</v>
      </c>
      <c r="I3491" s="12">
        <v>0.50027662756081104</v>
      </c>
      <c r="J3491" s="12">
        <v>0.39451250325207099</v>
      </c>
      <c r="K3491" s="12">
        <v>0.41647826936432703</v>
      </c>
      <c r="L3491" s="12">
        <v>0.39660622403435197</v>
      </c>
      <c r="M3491" s="12">
        <v>0.54590046954246496</v>
      </c>
      <c r="N3491" s="12"/>
      <c r="O3491" s="12"/>
    </row>
    <row r="3492" spans="1:15" x14ac:dyDescent="0.3">
      <c r="A3492" s="11" t="str">
        <f t="shared" si="55"/>
        <v>CONSUMO PER CAPITA (kg ó litros por individuo)Cafe&lt;2MIL</v>
      </c>
      <c r="B3492" s="11" t="s">
        <v>55</v>
      </c>
      <c r="C3492" s="11" t="s">
        <v>56</v>
      </c>
      <c r="D3492" s="11" t="s">
        <v>151</v>
      </c>
      <c r="E3492" s="12">
        <v>0.68864344717252901</v>
      </c>
      <c r="F3492" s="12">
        <v>0.58057546778359703</v>
      </c>
      <c r="G3492" s="12">
        <v>0.57999333326473901</v>
      </c>
      <c r="H3492" s="12">
        <v>0.52962363299945903</v>
      </c>
      <c r="I3492" s="12">
        <v>0.63319607721791604</v>
      </c>
      <c r="J3492" s="12">
        <v>0.51623403627884801</v>
      </c>
      <c r="K3492" s="12">
        <v>0.45622731832152302</v>
      </c>
      <c r="L3492" s="12">
        <v>0.41074443316946002</v>
      </c>
      <c r="M3492" s="12">
        <v>0.59772085954752496</v>
      </c>
      <c r="N3492" s="12"/>
      <c r="O3492" s="12"/>
    </row>
    <row r="3493" spans="1:15" x14ac:dyDescent="0.3">
      <c r="A3493" s="11" t="str">
        <f t="shared" si="55"/>
        <v>CONSUMO PER CAPITA (kg ó litros por individuo)Cafe2-5MIL</v>
      </c>
      <c r="B3493" s="11" t="s">
        <v>55</v>
      </c>
      <c r="C3493" s="11" t="s">
        <v>56</v>
      </c>
      <c r="D3493" s="11" t="s">
        <v>152</v>
      </c>
      <c r="E3493" s="12">
        <v>0.50978960196692902</v>
      </c>
      <c r="F3493" s="12">
        <v>0.40370000988487098</v>
      </c>
      <c r="G3493" s="12">
        <v>0.37392030674743099</v>
      </c>
      <c r="H3493" s="12">
        <v>0.367495698132911</v>
      </c>
      <c r="I3493" s="12">
        <v>0.41356140698350702</v>
      </c>
      <c r="J3493" s="12">
        <v>0.28783987513265302</v>
      </c>
      <c r="K3493" s="12">
        <v>0.28338737088469901</v>
      </c>
      <c r="L3493" s="12">
        <v>0.29462254556701201</v>
      </c>
      <c r="M3493" s="12">
        <v>0.37800567892222797</v>
      </c>
      <c r="N3493" s="12"/>
      <c r="O3493" s="12"/>
    </row>
    <row r="3494" spans="1:15" x14ac:dyDescent="0.3">
      <c r="A3494" s="11" t="str">
        <f t="shared" si="55"/>
        <v>CONSUMO PER CAPITA (kg ó litros por individuo)Cafe5-10MIL</v>
      </c>
      <c r="B3494" s="11" t="s">
        <v>55</v>
      </c>
      <c r="C3494" s="11" t="s">
        <v>56</v>
      </c>
      <c r="D3494" s="11" t="s">
        <v>153</v>
      </c>
      <c r="E3494" s="12">
        <v>0.60623443964377899</v>
      </c>
      <c r="F3494" s="12">
        <v>0.47830905560068099</v>
      </c>
      <c r="G3494" s="12">
        <v>0.45134662034453299</v>
      </c>
      <c r="H3494" s="12">
        <v>0.43790160275748502</v>
      </c>
      <c r="I3494" s="12">
        <v>0.60755071930387095</v>
      </c>
      <c r="J3494" s="12">
        <v>0.403518608160716</v>
      </c>
      <c r="K3494" s="12">
        <v>0.44796545239930602</v>
      </c>
      <c r="L3494" s="12">
        <v>0.51632740777127395</v>
      </c>
      <c r="M3494" s="12">
        <v>0.57595164826306</v>
      </c>
      <c r="N3494" s="12"/>
      <c r="O3494" s="12"/>
    </row>
    <row r="3495" spans="1:15" x14ac:dyDescent="0.3">
      <c r="A3495" s="11" t="str">
        <f t="shared" si="55"/>
        <v>CONSUMO PER CAPITA (kg ó litros por individuo)Cafe10-30MIL</v>
      </c>
      <c r="B3495" s="11" t="s">
        <v>55</v>
      </c>
      <c r="C3495" s="11" t="s">
        <v>56</v>
      </c>
      <c r="D3495" s="11" t="s">
        <v>154</v>
      </c>
      <c r="E3495" s="12">
        <v>0.58749813494622005</v>
      </c>
      <c r="F3495" s="12">
        <v>0.46522490287115598</v>
      </c>
      <c r="G3495" s="12">
        <v>0.46591105729967303</v>
      </c>
      <c r="H3495" s="12">
        <v>0.485292493076734</v>
      </c>
      <c r="I3495" s="12">
        <v>0.59625550901392199</v>
      </c>
      <c r="J3495" s="12">
        <v>0.45498828260764002</v>
      </c>
      <c r="K3495" s="12">
        <v>0.47834395402663499</v>
      </c>
      <c r="L3495" s="12">
        <v>0.46040979715306302</v>
      </c>
      <c r="M3495" s="12">
        <v>0.640198465183348</v>
      </c>
      <c r="N3495" s="12"/>
      <c r="O3495" s="12"/>
    </row>
    <row r="3496" spans="1:15" x14ac:dyDescent="0.3">
      <c r="A3496" s="11" t="str">
        <f t="shared" si="55"/>
        <v>CONSUMO PER CAPITA (kg ó litros por individuo)Cafe30-100MIL</v>
      </c>
      <c r="B3496" s="11" t="s">
        <v>55</v>
      </c>
      <c r="C3496" s="11" t="s">
        <v>56</v>
      </c>
      <c r="D3496" s="11" t="s">
        <v>155</v>
      </c>
      <c r="E3496" s="12">
        <v>0.57355002414617096</v>
      </c>
      <c r="F3496" s="12">
        <v>0.527097638770749</v>
      </c>
      <c r="G3496" s="12">
        <v>0.46900848069209999</v>
      </c>
      <c r="H3496" s="12">
        <v>0.41561443603307802</v>
      </c>
      <c r="I3496" s="12">
        <v>0.54709318099739901</v>
      </c>
      <c r="J3496" s="12">
        <v>0.42505615332878</v>
      </c>
      <c r="K3496" s="12">
        <v>0.46024221166203799</v>
      </c>
      <c r="L3496" s="12">
        <v>0.42814233809295799</v>
      </c>
      <c r="M3496" s="12">
        <v>0.54504596443146802</v>
      </c>
      <c r="N3496" s="12"/>
      <c r="O3496" s="12"/>
    </row>
    <row r="3497" spans="1:15" x14ac:dyDescent="0.3">
      <c r="A3497" s="11" t="str">
        <f t="shared" si="55"/>
        <v>CONSUMO PER CAPITA (kg ó litros por individuo)Cafe100-200MIL</v>
      </c>
      <c r="B3497" s="11" t="s">
        <v>55</v>
      </c>
      <c r="C3497" s="11" t="s">
        <v>56</v>
      </c>
      <c r="D3497" s="11" t="s">
        <v>156</v>
      </c>
      <c r="E3497" s="12">
        <v>0.60226902916148795</v>
      </c>
      <c r="F3497" s="12">
        <v>0.43747644920047801</v>
      </c>
      <c r="G3497" s="12">
        <v>0.46283013053602701</v>
      </c>
      <c r="H3497" s="12">
        <v>0.43058880306442898</v>
      </c>
      <c r="I3497" s="12">
        <v>0.59295632524706199</v>
      </c>
      <c r="J3497" s="12">
        <v>0.410471835743353</v>
      </c>
      <c r="K3497" s="12">
        <v>0.36839544051672302</v>
      </c>
      <c r="L3497" s="12">
        <v>0.350993227159481</v>
      </c>
      <c r="M3497" s="12">
        <v>0.51145821790844204</v>
      </c>
      <c r="N3497" s="12"/>
      <c r="O3497" s="12"/>
    </row>
    <row r="3498" spans="1:15" x14ac:dyDescent="0.3">
      <c r="A3498" s="11" t="str">
        <f t="shared" si="55"/>
        <v>CONSUMO PER CAPITA (kg ó litros por individuo)Cafe200-500MIL</v>
      </c>
      <c r="B3498" s="11" t="s">
        <v>55</v>
      </c>
      <c r="C3498" s="11" t="s">
        <v>56</v>
      </c>
      <c r="D3498" s="11" t="s">
        <v>157</v>
      </c>
      <c r="E3498" s="12">
        <v>0.57164527762566697</v>
      </c>
      <c r="F3498" s="12">
        <v>0.45817087507948601</v>
      </c>
      <c r="G3498" s="12">
        <v>0.423202145127343</v>
      </c>
      <c r="H3498" s="12">
        <v>0.42777525731174199</v>
      </c>
      <c r="I3498" s="12">
        <v>0.53945335004476103</v>
      </c>
      <c r="J3498" s="12">
        <v>0.41597071129673502</v>
      </c>
      <c r="K3498" s="12">
        <v>0.42255528650916402</v>
      </c>
      <c r="L3498" s="12">
        <v>0.43003535436679002</v>
      </c>
      <c r="M3498" s="12">
        <v>0.56499779546788398</v>
      </c>
      <c r="N3498" s="12"/>
      <c r="O3498" s="12"/>
    </row>
    <row r="3499" spans="1:15" x14ac:dyDescent="0.3">
      <c r="A3499" s="11" t="str">
        <f t="shared" si="55"/>
        <v>CONSUMO PER CAPITA (kg ó litros por individuo)Cafe&gt;500MIL</v>
      </c>
      <c r="B3499" s="11" t="s">
        <v>55</v>
      </c>
      <c r="C3499" s="11" t="s">
        <v>56</v>
      </c>
      <c r="D3499" s="11" t="s">
        <v>158</v>
      </c>
      <c r="E3499" s="12">
        <v>0.61417368764330904</v>
      </c>
      <c r="F3499" s="12">
        <v>0.440792352844534</v>
      </c>
      <c r="G3499" s="12">
        <v>0.46849832383607298</v>
      </c>
      <c r="H3499" s="12">
        <v>0.44960580003295397</v>
      </c>
      <c r="I3499" s="12">
        <v>0.592043950892846</v>
      </c>
      <c r="J3499" s="12">
        <v>0.41116487214515701</v>
      </c>
      <c r="K3499" s="12">
        <v>0.40641965092479898</v>
      </c>
      <c r="L3499" s="12">
        <v>0.417459234680919</v>
      </c>
      <c r="M3499" s="12">
        <v>0.51755271827122495</v>
      </c>
      <c r="N3499" s="12"/>
      <c r="O3499" s="12"/>
    </row>
    <row r="3500" spans="1:15" x14ac:dyDescent="0.3">
      <c r="A3500" s="11" t="str">
        <f t="shared" si="55"/>
        <v>CONSUMO PER CAPITA (kg ó litros por individuo)CafeDE 15 A 19 AÑOS</v>
      </c>
      <c r="B3500" s="11" t="s">
        <v>55</v>
      </c>
      <c r="C3500" s="11" t="s">
        <v>56</v>
      </c>
      <c r="D3500" s="11" t="s">
        <v>159</v>
      </c>
      <c r="E3500" s="12">
        <v>5.4620308154564999E-2</v>
      </c>
      <c r="F3500" s="12">
        <v>8.7410985333052596E-2</v>
      </c>
      <c r="G3500" s="12">
        <v>3.1711171476547E-2</v>
      </c>
      <c r="H3500" s="12">
        <v>2.18683439374209E-2</v>
      </c>
      <c r="I3500" s="12">
        <v>5.1110993567387998E-2</v>
      </c>
      <c r="J3500" s="12">
        <v>3.4233539970109098E-2</v>
      </c>
      <c r="K3500" s="12">
        <v>2.87124816560256E-2</v>
      </c>
      <c r="L3500" s="12">
        <v>1.9645911751595899E-2</v>
      </c>
      <c r="M3500" s="12">
        <v>6.3973274694066995E-2</v>
      </c>
      <c r="N3500" s="12"/>
      <c r="O3500" s="12"/>
    </row>
    <row r="3501" spans="1:15" x14ac:dyDescent="0.3">
      <c r="A3501" s="11" t="str">
        <f t="shared" si="55"/>
        <v>CONSUMO PER CAPITA (kg ó litros por individuo)CafeDE 20 A 24 AÑOS</v>
      </c>
      <c r="B3501" s="11" t="s">
        <v>55</v>
      </c>
      <c r="C3501" s="11" t="s">
        <v>56</v>
      </c>
      <c r="D3501" s="11" t="s">
        <v>160</v>
      </c>
      <c r="E3501" s="12">
        <v>0.101178682126872</v>
      </c>
      <c r="F3501" s="12">
        <v>5.00764401436464E-2</v>
      </c>
      <c r="G3501" s="12">
        <v>7.4462018652554002E-2</v>
      </c>
      <c r="H3501" s="12">
        <v>6.24021766975668E-2</v>
      </c>
      <c r="I3501" s="12">
        <v>7.9778132216622499E-2</v>
      </c>
      <c r="J3501" s="12">
        <v>5.7993339939861797E-2</v>
      </c>
      <c r="K3501" s="12">
        <v>7.92867971261981E-2</v>
      </c>
      <c r="L3501" s="12">
        <v>6.0015830080950398E-2</v>
      </c>
      <c r="M3501" s="12">
        <v>7.79897263912014E-2</v>
      </c>
      <c r="N3501" s="12"/>
      <c r="O3501" s="12"/>
    </row>
    <row r="3502" spans="1:15" x14ac:dyDescent="0.3">
      <c r="A3502" s="11" t="str">
        <f t="shared" si="55"/>
        <v>CONSUMO PER CAPITA (kg ó litros por individuo)CafeDE 25 A 34 AÑOS</v>
      </c>
      <c r="B3502" s="11" t="s">
        <v>55</v>
      </c>
      <c r="C3502" s="11" t="s">
        <v>56</v>
      </c>
      <c r="D3502" s="11" t="s">
        <v>161</v>
      </c>
      <c r="E3502" s="12">
        <v>0.15288134098689901</v>
      </c>
      <c r="F3502" s="12">
        <v>0.11795639652996601</v>
      </c>
      <c r="G3502" s="12">
        <v>0.114145112587986</v>
      </c>
      <c r="H3502" s="12">
        <v>0.107839113807275</v>
      </c>
      <c r="I3502" s="12">
        <v>0.164056113145297</v>
      </c>
      <c r="J3502" s="12">
        <v>0.10052860217350799</v>
      </c>
      <c r="K3502" s="12">
        <v>9.2019876291962996E-2</v>
      </c>
      <c r="L3502" s="12">
        <v>7.9843529160182405E-2</v>
      </c>
      <c r="M3502" s="12">
        <v>9.6583165953717201E-2</v>
      </c>
      <c r="N3502" s="12"/>
      <c r="O3502" s="12"/>
    </row>
    <row r="3503" spans="1:15" x14ac:dyDescent="0.3">
      <c r="A3503" s="11" t="str">
        <f t="shared" si="55"/>
        <v>CONSUMO PER CAPITA (kg ó litros por individuo)CafeDE 35 A 49 AÑOS</v>
      </c>
      <c r="B3503" s="11" t="s">
        <v>55</v>
      </c>
      <c r="C3503" s="11" t="s">
        <v>56</v>
      </c>
      <c r="D3503" s="11" t="s">
        <v>162</v>
      </c>
      <c r="E3503" s="12">
        <v>0.48519537232902799</v>
      </c>
      <c r="F3503" s="12">
        <v>0.442498094169264</v>
      </c>
      <c r="G3503" s="12">
        <v>0.39222448666802501</v>
      </c>
      <c r="H3503" s="12">
        <v>0.33275050248100402</v>
      </c>
      <c r="I3503" s="12">
        <v>0.42123847987906399</v>
      </c>
      <c r="J3503" s="12">
        <v>0.32683108844839998</v>
      </c>
      <c r="K3503" s="12">
        <v>0.31927525747504198</v>
      </c>
      <c r="L3503" s="12">
        <v>0.30016961440118201</v>
      </c>
      <c r="M3503" s="12">
        <v>0.40417563722685301</v>
      </c>
      <c r="N3503" s="12"/>
      <c r="O3503" s="12"/>
    </row>
    <row r="3504" spans="1:15" x14ac:dyDescent="0.3">
      <c r="A3504" s="11" t="str">
        <f t="shared" si="55"/>
        <v>CONSUMO PER CAPITA (kg ó litros por individuo)CafeDE 50 A 59 AÑOS</v>
      </c>
      <c r="B3504" s="11" t="s">
        <v>55</v>
      </c>
      <c r="C3504" s="11" t="s">
        <v>56</v>
      </c>
      <c r="D3504" s="11" t="s">
        <v>163</v>
      </c>
      <c r="E3504" s="12">
        <v>0.80054765929844296</v>
      </c>
      <c r="F3504" s="12">
        <v>0.59329014657142298</v>
      </c>
      <c r="G3504" s="12">
        <v>0.62000573434179096</v>
      </c>
      <c r="H3504" s="12">
        <v>0.62981525519679704</v>
      </c>
      <c r="I3504" s="12">
        <v>0.81923247536365096</v>
      </c>
      <c r="J3504" s="12">
        <v>0.61659937500951301</v>
      </c>
      <c r="K3504" s="12">
        <v>0.62537115883362504</v>
      </c>
      <c r="L3504" s="12">
        <v>0.59881831451855905</v>
      </c>
      <c r="M3504" s="12">
        <v>0.77056776857678899</v>
      </c>
      <c r="N3504" s="12"/>
      <c r="O3504" s="12"/>
    </row>
    <row r="3505" spans="1:15" x14ac:dyDescent="0.3">
      <c r="A3505" s="11" t="str">
        <f t="shared" si="55"/>
        <v>CONSUMO PER CAPITA (kg ó litros por individuo)CafeDE 60 A 75 AÑOS</v>
      </c>
      <c r="B3505" s="11" t="s">
        <v>55</v>
      </c>
      <c r="C3505" s="11" t="s">
        <v>56</v>
      </c>
      <c r="D3505" s="11" t="s">
        <v>164</v>
      </c>
      <c r="E3505" s="12">
        <v>1.1264756023650899</v>
      </c>
      <c r="F3505" s="12">
        <v>0.87686805580961702</v>
      </c>
      <c r="G3505" s="12">
        <v>0.87011603961443196</v>
      </c>
      <c r="H3505" s="12">
        <v>0.86942871811871902</v>
      </c>
      <c r="I3505" s="12">
        <v>1.0942729371781801</v>
      </c>
      <c r="J3505" s="12">
        <v>0.79228231005507899</v>
      </c>
      <c r="K3505" s="12">
        <v>0.82113773023772196</v>
      </c>
      <c r="L3505" s="12">
        <v>0.86145563055086305</v>
      </c>
      <c r="M3505" s="12">
        <v>1.1150097669107799</v>
      </c>
      <c r="N3505" s="12"/>
      <c r="O3505" s="12"/>
    </row>
    <row r="3506" spans="1:15" x14ac:dyDescent="0.3">
      <c r="A3506" s="11" t="str">
        <f t="shared" si="55"/>
        <v>CONSUMO PER CAPITA (kg ó litros por individuo)CafeNIVEL ALTO</v>
      </c>
      <c r="B3506" s="11" t="s">
        <v>55</v>
      </c>
      <c r="C3506" s="11" t="s">
        <v>56</v>
      </c>
      <c r="D3506" s="11" t="s">
        <v>165</v>
      </c>
      <c r="E3506" s="12">
        <v>0.64531242797823296</v>
      </c>
      <c r="F3506" s="12">
        <v>0.46347350199010101</v>
      </c>
      <c r="G3506" s="12">
        <v>0.48821474600374198</v>
      </c>
      <c r="H3506" s="12">
        <v>0.46184362581261601</v>
      </c>
      <c r="I3506" s="12">
        <v>0.59748507649539695</v>
      </c>
      <c r="J3506" s="12">
        <v>0.44327717333702898</v>
      </c>
      <c r="K3506" s="12">
        <v>0.39766490408192301</v>
      </c>
      <c r="L3506" s="12">
        <v>0.40064687476199601</v>
      </c>
      <c r="M3506" s="12">
        <v>0.54248672997914205</v>
      </c>
      <c r="N3506" s="12"/>
      <c r="O3506" s="12"/>
    </row>
    <row r="3507" spans="1:15" x14ac:dyDescent="0.3">
      <c r="A3507" s="11" t="str">
        <f t="shared" si="55"/>
        <v>CONSUMO PER CAPITA (kg ó litros por individuo)CafeNIVEL MEDIO ALTO</v>
      </c>
      <c r="B3507" s="11" t="s">
        <v>55</v>
      </c>
      <c r="C3507" s="11" t="s">
        <v>56</v>
      </c>
      <c r="D3507" s="11" t="s">
        <v>166</v>
      </c>
      <c r="E3507" s="12">
        <v>0.52855848957015705</v>
      </c>
      <c r="F3507" s="12">
        <v>0.43579040273755398</v>
      </c>
      <c r="G3507" s="12">
        <v>0.386566657645532</v>
      </c>
      <c r="H3507" s="12">
        <v>0.42870645468821</v>
      </c>
      <c r="I3507" s="12">
        <v>0.542213497716724</v>
      </c>
      <c r="J3507" s="12">
        <v>0.41493862975087398</v>
      </c>
      <c r="K3507" s="12">
        <v>0.428372601655026</v>
      </c>
      <c r="L3507" s="12">
        <v>0.36097497392604</v>
      </c>
      <c r="M3507" s="12">
        <v>0.461916478957625</v>
      </c>
      <c r="N3507" s="12"/>
      <c r="O3507" s="12"/>
    </row>
    <row r="3508" spans="1:15" x14ac:dyDescent="0.3">
      <c r="A3508" s="11" t="str">
        <f t="shared" si="55"/>
        <v>CONSUMO PER CAPITA (kg ó litros por individuo)CafeNIVEL MEDIO</v>
      </c>
      <c r="B3508" s="11" t="s">
        <v>55</v>
      </c>
      <c r="C3508" s="11" t="s">
        <v>56</v>
      </c>
      <c r="D3508" s="11" t="s">
        <v>167</v>
      </c>
      <c r="E3508" s="12">
        <v>0.58560574455237202</v>
      </c>
      <c r="F3508" s="12">
        <v>0.54727659529029904</v>
      </c>
      <c r="G3508" s="12">
        <v>0.53374293303196196</v>
      </c>
      <c r="H3508" s="12">
        <v>0.47167828660177702</v>
      </c>
      <c r="I3508" s="12">
        <v>0.58830440893922598</v>
      </c>
      <c r="J3508" s="12">
        <v>0.45599806743686799</v>
      </c>
      <c r="K3508" s="12">
        <v>0.47327838951866003</v>
      </c>
      <c r="L3508" s="12">
        <v>0.47521214556026198</v>
      </c>
      <c r="M3508" s="12">
        <v>0.63024783929321204</v>
      </c>
      <c r="N3508" s="12"/>
      <c r="O3508" s="12"/>
    </row>
    <row r="3509" spans="1:15" x14ac:dyDescent="0.3">
      <c r="A3509" s="11" t="str">
        <f t="shared" si="55"/>
        <v>CONSUMO PER CAPITA (kg ó litros por individuo)CafeNIVEL MEDIO BAJO</v>
      </c>
      <c r="B3509" s="11" t="s">
        <v>55</v>
      </c>
      <c r="C3509" s="11" t="s">
        <v>56</v>
      </c>
      <c r="D3509" s="11" t="s">
        <v>168</v>
      </c>
      <c r="E3509" s="12">
        <v>0.56942219827615903</v>
      </c>
      <c r="F3509" s="12">
        <v>0.40786536685042502</v>
      </c>
      <c r="G3509" s="12">
        <v>0.410589082601308</v>
      </c>
      <c r="H3509" s="12">
        <v>0.39933186378930002</v>
      </c>
      <c r="I3509" s="12">
        <v>0.57337911415227805</v>
      </c>
      <c r="J3509" s="12">
        <v>0.37857659896962298</v>
      </c>
      <c r="K3509" s="12">
        <v>0.43490319936435801</v>
      </c>
      <c r="L3509" s="12">
        <v>0.48993392982391898</v>
      </c>
      <c r="M3509" s="12">
        <v>0.57644834429472303</v>
      </c>
      <c r="N3509" s="12"/>
      <c r="O3509" s="12"/>
    </row>
    <row r="3510" spans="1:15" x14ac:dyDescent="0.3">
      <c r="A3510" s="11" t="str">
        <f t="shared" si="55"/>
        <v>CONSUMO PER CAPITA (kg ó litros por individuo)CafeNIVEL BAJO</v>
      </c>
      <c r="B3510" s="11" t="s">
        <v>55</v>
      </c>
      <c r="C3510" s="11" t="s">
        <v>56</v>
      </c>
      <c r="D3510" s="11" t="s">
        <v>169</v>
      </c>
      <c r="E3510" s="12">
        <v>0.59863352174454298</v>
      </c>
      <c r="F3510" s="12">
        <v>0.47405297226223397</v>
      </c>
      <c r="G3510" s="12">
        <v>0.436094711264429</v>
      </c>
      <c r="H3510" s="12">
        <v>0.42955608909440202</v>
      </c>
      <c r="I3510" s="12">
        <v>0.533693717789269</v>
      </c>
      <c r="J3510" s="12">
        <v>0.38846610818541499</v>
      </c>
      <c r="K3510" s="12">
        <v>0.39867866209515401</v>
      </c>
      <c r="L3510" s="12">
        <v>0.37990779041558398</v>
      </c>
      <c r="M3510" s="12">
        <v>0.51573950913417899</v>
      </c>
      <c r="N3510" s="12"/>
      <c r="O3510" s="12"/>
    </row>
    <row r="3511" spans="1:15" x14ac:dyDescent="0.3">
      <c r="A3511" s="11" t="str">
        <f t="shared" si="55"/>
        <v>CONSUMO PER CAPITA (kg ó litros por individuo)CafeHOMBRE</v>
      </c>
      <c r="B3511" s="11" t="s">
        <v>55</v>
      </c>
      <c r="C3511" s="11" t="s">
        <v>56</v>
      </c>
      <c r="D3511" s="11" t="s">
        <v>170</v>
      </c>
      <c r="E3511" s="12">
        <v>0.75831318922617597</v>
      </c>
      <c r="F3511" s="12">
        <v>0.63849996257475605</v>
      </c>
      <c r="G3511" s="12">
        <v>0.62408384951292994</v>
      </c>
      <c r="H3511" s="12">
        <v>0.60338997392718596</v>
      </c>
      <c r="I3511" s="12">
        <v>0.765111569569634</v>
      </c>
      <c r="J3511" s="12">
        <v>0.56852583955056202</v>
      </c>
      <c r="K3511" s="12">
        <v>0.58599596263203302</v>
      </c>
      <c r="L3511" s="12">
        <v>0.57458004062009405</v>
      </c>
      <c r="M3511" s="12">
        <v>0.74164285386163997</v>
      </c>
      <c r="N3511" s="12"/>
      <c r="O3511" s="12"/>
    </row>
    <row r="3512" spans="1:15" x14ac:dyDescent="0.3">
      <c r="A3512" s="11" t="str">
        <f t="shared" si="55"/>
        <v>CONSUMO PER CAPITA (kg ó litros por individuo)CafeMUJER</v>
      </c>
      <c r="B3512" s="11" t="s">
        <v>55</v>
      </c>
      <c r="C3512" s="11" t="s">
        <v>56</v>
      </c>
      <c r="D3512" s="11" t="s">
        <v>171</v>
      </c>
      <c r="E3512" s="12">
        <v>0.42557462260566797</v>
      </c>
      <c r="F3512" s="12">
        <v>0.31208623433016902</v>
      </c>
      <c r="G3512" s="12">
        <v>0.299462033190599</v>
      </c>
      <c r="H3512" s="12">
        <v>0.28401120701112698</v>
      </c>
      <c r="I3512" s="12">
        <v>0.37528037616438198</v>
      </c>
      <c r="J3512" s="12">
        <v>0.27362664584576502</v>
      </c>
      <c r="K3512" s="12">
        <v>0.27007140377581301</v>
      </c>
      <c r="L3512" s="12">
        <v>0.27098416242196299</v>
      </c>
      <c r="M3512" s="12">
        <v>0.36342468229203601</v>
      </c>
      <c r="N3512" s="12"/>
      <c r="O3512" s="12"/>
    </row>
    <row r="3513" spans="1:15" x14ac:dyDescent="0.3">
      <c r="A3513" s="11" t="str">
        <f t="shared" ref="A3513:A3576" si="56">B3513&amp;C3513&amp;D3513</f>
        <v>CONSUMO PER CAPITA (kg ó litros por individuo)Leche+bebidas vegetalesT.ESPAÑA</v>
      </c>
      <c r="B3513" s="11" t="s">
        <v>55</v>
      </c>
      <c r="C3513" s="11" t="s">
        <v>59</v>
      </c>
      <c r="D3513" s="11" t="s">
        <v>142</v>
      </c>
      <c r="E3513" s="12">
        <v>1.5394678670692099</v>
      </c>
      <c r="F3513" s="12">
        <v>1.2672493404376599</v>
      </c>
      <c r="G3513" s="12">
        <v>1.29759733045496</v>
      </c>
      <c r="H3513" s="12">
        <v>1.2385013671546501</v>
      </c>
      <c r="I3513" s="12">
        <v>1.4998101177593799</v>
      </c>
      <c r="J3513" s="12">
        <v>1.2183315838514901</v>
      </c>
      <c r="K3513" s="12">
        <v>1.20329580605735</v>
      </c>
      <c r="L3513" s="12">
        <v>1.1278635735320901</v>
      </c>
      <c r="M3513" s="12">
        <v>1.37709827162891</v>
      </c>
      <c r="N3513" s="12"/>
      <c r="O3513" s="12"/>
    </row>
    <row r="3514" spans="1:15" x14ac:dyDescent="0.3">
      <c r="A3514" s="11" t="str">
        <f t="shared" si="56"/>
        <v>CONSUMO PER CAPITA (kg ó litros por individuo)Leche+bebidas vegetalesBCN AM</v>
      </c>
      <c r="B3514" s="11" t="s">
        <v>55</v>
      </c>
      <c r="C3514" s="11" t="s">
        <v>59</v>
      </c>
      <c r="D3514" s="11" t="s">
        <v>143</v>
      </c>
      <c r="E3514" s="12">
        <v>1.5085109161916499</v>
      </c>
      <c r="F3514" s="12">
        <v>1.2537242100171</v>
      </c>
      <c r="G3514" s="12">
        <v>1.1002681662243501</v>
      </c>
      <c r="H3514" s="12">
        <v>1.1322045957757201</v>
      </c>
      <c r="I3514" s="12">
        <v>1.3794427426889</v>
      </c>
      <c r="J3514" s="12">
        <v>1.28518830037391</v>
      </c>
      <c r="K3514" s="12">
        <v>1.1586100435740301</v>
      </c>
      <c r="L3514" s="12">
        <v>1.14664811030844</v>
      </c>
      <c r="M3514" s="12">
        <v>1.41217538962388</v>
      </c>
      <c r="N3514" s="12"/>
      <c r="O3514" s="12"/>
    </row>
    <row r="3515" spans="1:15" x14ac:dyDescent="0.3">
      <c r="A3515" s="11" t="str">
        <f t="shared" si="56"/>
        <v>CONSUMO PER CAPITA (kg ó litros por individuo)Leche+bebidas vegetalesREST.CAT ARAGON</v>
      </c>
      <c r="B3515" s="11" t="s">
        <v>55</v>
      </c>
      <c r="C3515" s="11" t="s">
        <v>59</v>
      </c>
      <c r="D3515" s="11" t="s">
        <v>144</v>
      </c>
      <c r="E3515" s="12">
        <v>1.2197134379919301</v>
      </c>
      <c r="F3515" s="12">
        <v>1.0448069381760601</v>
      </c>
      <c r="G3515" s="12">
        <v>1.1182348268173199</v>
      </c>
      <c r="H3515" s="12">
        <v>1.01494360724858</v>
      </c>
      <c r="I3515" s="12">
        <v>1.11137155907355</v>
      </c>
      <c r="J3515" s="12">
        <v>1.0286705555879201</v>
      </c>
      <c r="K3515" s="12">
        <v>0.99904925845428705</v>
      </c>
      <c r="L3515" s="12">
        <v>0.92057823539135497</v>
      </c>
      <c r="M3515" s="12">
        <v>1.10114602606019</v>
      </c>
      <c r="N3515" s="12"/>
      <c r="O3515" s="12"/>
    </row>
    <row r="3516" spans="1:15" x14ac:dyDescent="0.3">
      <c r="A3516" s="11" t="str">
        <f t="shared" si="56"/>
        <v>CONSUMO PER CAPITA (kg ó litros por individuo)Leche+bebidas vegetalesLEVANTE</v>
      </c>
      <c r="B3516" s="11" t="s">
        <v>55</v>
      </c>
      <c r="C3516" s="11" t="s">
        <v>59</v>
      </c>
      <c r="D3516" s="11" t="s">
        <v>145</v>
      </c>
      <c r="E3516" s="12">
        <v>1.0055093476763199</v>
      </c>
      <c r="F3516" s="12">
        <v>0.81906860810816096</v>
      </c>
      <c r="G3516" s="12">
        <v>0.86200283704580505</v>
      </c>
      <c r="H3516" s="12">
        <v>0.83261551381722398</v>
      </c>
      <c r="I3516" s="12">
        <v>0.98417441031092501</v>
      </c>
      <c r="J3516" s="12">
        <v>0.81355203120876696</v>
      </c>
      <c r="K3516" s="12">
        <v>0.80434147789231503</v>
      </c>
      <c r="L3516" s="12">
        <v>0.71770940313993903</v>
      </c>
      <c r="M3516" s="12">
        <v>0.84299588666123804</v>
      </c>
      <c r="N3516" s="12"/>
      <c r="O3516" s="12"/>
    </row>
    <row r="3517" spans="1:15" x14ac:dyDescent="0.3">
      <c r="A3517" s="11" t="str">
        <f t="shared" si="56"/>
        <v>CONSUMO PER CAPITA (kg ó litros por individuo)Leche+bebidas vegetalesANDALUCIA</v>
      </c>
      <c r="B3517" s="11" t="s">
        <v>55</v>
      </c>
      <c r="C3517" s="11" t="s">
        <v>59</v>
      </c>
      <c r="D3517" s="11" t="s">
        <v>146</v>
      </c>
      <c r="E3517" s="12">
        <v>1.4998799224713</v>
      </c>
      <c r="F3517" s="12">
        <v>1.2379096756978101</v>
      </c>
      <c r="G3517" s="12">
        <v>1.3105927584216299</v>
      </c>
      <c r="H3517" s="12">
        <v>1.1812833398273099</v>
      </c>
      <c r="I3517" s="12">
        <v>1.54418401297303</v>
      </c>
      <c r="J3517" s="12">
        <v>1.0725304935295901</v>
      </c>
      <c r="K3517" s="12">
        <v>1.11833760284287</v>
      </c>
      <c r="L3517" s="12">
        <v>1.0877027941268</v>
      </c>
      <c r="M3517" s="12">
        <v>1.34190704826635</v>
      </c>
      <c r="N3517" s="12"/>
      <c r="O3517" s="12"/>
    </row>
    <row r="3518" spans="1:15" x14ac:dyDescent="0.3">
      <c r="A3518" s="11" t="str">
        <f t="shared" si="56"/>
        <v>CONSUMO PER CAPITA (kg ó litros por individuo)Leche+bebidas vegetalesMDD AM</v>
      </c>
      <c r="B3518" s="11" t="s">
        <v>55</v>
      </c>
      <c r="C3518" s="11" t="s">
        <v>59</v>
      </c>
      <c r="D3518" s="11" t="s">
        <v>147</v>
      </c>
      <c r="E3518" s="12">
        <v>1.55631380488394</v>
      </c>
      <c r="F3518" s="12">
        <v>1.3250223327191899</v>
      </c>
      <c r="G3518" s="12">
        <v>1.3365682421907901</v>
      </c>
      <c r="H3518" s="12">
        <v>1.2683434935283899</v>
      </c>
      <c r="I3518" s="12">
        <v>1.4763508572044799</v>
      </c>
      <c r="J3518" s="12">
        <v>1.2640642875775301</v>
      </c>
      <c r="K3518" s="12">
        <v>1.14380061066341</v>
      </c>
      <c r="L3518" s="12">
        <v>1.1309611245822699</v>
      </c>
      <c r="M3518" s="12">
        <v>1.34429079974779</v>
      </c>
      <c r="N3518" s="12"/>
      <c r="O3518" s="12"/>
    </row>
    <row r="3519" spans="1:15" x14ac:dyDescent="0.3">
      <c r="A3519" s="11" t="str">
        <f t="shared" si="56"/>
        <v>CONSUMO PER CAPITA (kg ó litros por individuo)Leche+bebidas vegetalesRTO CENTRO</v>
      </c>
      <c r="B3519" s="11" t="s">
        <v>55</v>
      </c>
      <c r="C3519" s="11" t="s">
        <v>59</v>
      </c>
      <c r="D3519" s="11" t="s">
        <v>148</v>
      </c>
      <c r="E3519" s="12">
        <v>1.4336050945782599</v>
      </c>
      <c r="F3519" s="12">
        <v>1.17256711716119</v>
      </c>
      <c r="G3519" s="12">
        <v>1.1279779371316401</v>
      </c>
      <c r="H3519" s="12">
        <v>1.0991525456234501</v>
      </c>
      <c r="I3519" s="12">
        <v>1.2821300961915101</v>
      </c>
      <c r="J3519" s="12">
        <v>1.1279135081864</v>
      </c>
      <c r="K3519" s="12">
        <v>1.15841232622456</v>
      </c>
      <c r="L3519" s="12">
        <v>0.93704111081033004</v>
      </c>
      <c r="M3519" s="12">
        <v>1.1830707091203301</v>
      </c>
      <c r="N3519" s="12"/>
      <c r="O3519" s="12"/>
    </row>
    <row r="3520" spans="1:15" x14ac:dyDescent="0.3">
      <c r="A3520" s="11" t="str">
        <f t="shared" si="56"/>
        <v>CONSUMO PER CAPITA (kg ó litros por individuo)Leche+bebidas vegetalesNORTE-CENTRO</v>
      </c>
      <c r="B3520" s="11" t="s">
        <v>55</v>
      </c>
      <c r="C3520" s="11" t="s">
        <v>59</v>
      </c>
      <c r="D3520" s="11" t="s">
        <v>149</v>
      </c>
      <c r="E3520" s="12">
        <v>2.0485483365991999</v>
      </c>
      <c r="F3520" s="12">
        <v>1.59909545196754</v>
      </c>
      <c r="G3520" s="12">
        <v>1.6906022158648599</v>
      </c>
      <c r="H3520" s="12">
        <v>1.73680636307486</v>
      </c>
      <c r="I3520" s="12">
        <v>2.0118105955620602</v>
      </c>
      <c r="J3520" s="12">
        <v>1.6361459474072599</v>
      </c>
      <c r="K3520" s="12">
        <v>1.5060403106232001</v>
      </c>
      <c r="L3520" s="12">
        <v>1.52003993869237</v>
      </c>
      <c r="M3520" s="12">
        <v>1.90292353895702</v>
      </c>
      <c r="N3520" s="12"/>
      <c r="O3520" s="12"/>
    </row>
    <row r="3521" spans="1:15" x14ac:dyDescent="0.3">
      <c r="A3521" s="11" t="str">
        <f t="shared" si="56"/>
        <v>CONSUMO PER CAPITA (kg ó litros por individuo)Leche+bebidas vegetalesNOROESTE</v>
      </c>
      <c r="B3521" s="11" t="s">
        <v>55</v>
      </c>
      <c r="C3521" s="11" t="s">
        <v>59</v>
      </c>
      <c r="D3521" s="11" t="s">
        <v>150</v>
      </c>
      <c r="E3521" s="12">
        <v>2.61234313391813</v>
      </c>
      <c r="F3521" s="12">
        <v>2.1202261040870698</v>
      </c>
      <c r="G3521" s="12">
        <v>2.22979017319425</v>
      </c>
      <c r="H3521" s="12">
        <v>2.1180324671939901</v>
      </c>
      <c r="I3521" s="12">
        <v>2.7526906507613198</v>
      </c>
      <c r="J3521" s="12">
        <v>2.0710082358881099</v>
      </c>
      <c r="K3521" s="12">
        <v>2.2878343110145098</v>
      </c>
      <c r="L3521" s="12">
        <v>2.0334860419414098</v>
      </c>
      <c r="M3521" s="12">
        <v>2.4968178046394298</v>
      </c>
      <c r="N3521" s="12"/>
      <c r="O3521" s="12"/>
    </row>
    <row r="3522" spans="1:15" x14ac:dyDescent="0.3">
      <c r="A3522" s="11" t="str">
        <f t="shared" si="56"/>
        <v>CONSUMO PER CAPITA (kg ó litros por individuo)Leche+bebidas vegetales&lt;2MIL</v>
      </c>
      <c r="B3522" s="11" t="s">
        <v>55</v>
      </c>
      <c r="C3522" s="11" t="s">
        <v>59</v>
      </c>
      <c r="D3522" s="11" t="s">
        <v>151</v>
      </c>
      <c r="E3522" s="12">
        <v>1.5558703169151999</v>
      </c>
      <c r="F3522" s="12">
        <v>1.1107236249197101</v>
      </c>
      <c r="G3522" s="12">
        <v>1.1717581108183901</v>
      </c>
      <c r="H3522" s="12">
        <v>1.24578613743988</v>
      </c>
      <c r="I3522" s="12">
        <v>1.3405515772499399</v>
      </c>
      <c r="J3522" s="12">
        <v>1.07783808787505</v>
      </c>
      <c r="K3522" s="12">
        <v>1.0172569965140399</v>
      </c>
      <c r="L3522" s="12">
        <v>0.98396307682905704</v>
      </c>
      <c r="M3522" s="12">
        <v>1.2845396351620399</v>
      </c>
      <c r="N3522" s="12"/>
      <c r="O3522" s="12"/>
    </row>
    <row r="3523" spans="1:15" x14ac:dyDescent="0.3">
      <c r="A3523" s="11" t="str">
        <f t="shared" si="56"/>
        <v>CONSUMO PER CAPITA (kg ó litros por individuo)Leche+bebidas vegetales2-5MIL</v>
      </c>
      <c r="B3523" s="11" t="s">
        <v>55</v>
      </c>
      <c r="C3523" s="11" t="s">
        <v>59</v>
      </c>
      <c r="D3523" s="11" t="s">
        <v>152</v>
      </c>
      <c r="E3523" s="12">
        <v>0.96871758398240404</v>
      </c>
      <c r="F3523" s="12">
        <v>0.79804846032771704</v>
      </c>
      <c r="G3523" s="12">
        <v>0.91418888093329997</v>
      </c>
      <c r="H3523" s="12">
        <v>0.87469481741682298</v>
      </c>
      <c r="I3523" s="12">
        <v>0.93184242922539695</v>
      </c>
      <c r="J3523" s="12">
        <v>0.78517549857561897</v>
      </c>
      <c r="K3523" s="12">
        <v>0.83106285950648395</v>
      </c>
      <c r="L3523" s="12">
        <v>0.81933879058510695</v>
      </c>
      <c r="M3523" s="12">
        <v>0.96285586722266603</v>
      </c>
      <c r="N3523" s="12"/>
      <c r="O3523" s="12"/>
    </row>
    <row r="3524" spans="1:15" x14ac:dyDescent="0.3">
      <c r="A3524" s="11" t="str">
        <f t="shared" si="56"/>
        <v>CONSUMO PER CAPITA (kg ó litros por individuo)Leche+bebidas vegetales5-10MIL</v>
      </c>
      <c r="B3524" s="11" t="s">
        <v>55</v>
      </c>
      <c r="C3524" s="11" t="s">
        <v>59</v>
      </c>
      <c r="D3524" s="11" t="s">
        <v>153</v>
      </c>
      <c r="E3524" s="12">
        <v>1.2922696689761</v>
      </c>
      <c r="F3524" s="12">
        <v>0.95657576869066596</v>
      </c>
      <c r="G3524" s="12">
        <v>1.09971128318447</v>
      </c>
      <c r="H3524" s="12">
        <v>1.0272192274406899</v>
      </c>
      <c r="I3524" s="12">
        <v>1.2075107674266099</v>
      </c>
      <c r="J3524" s="12">
        <v>0.96959218702959704</v>
      </c>
      <c r="K3524" s="12">
        <v>1.0206530722445399</v>
      </c>
      <c r="L3524" s="12">
        <v>0.94661012179760096</v>
      </c>
      <c r="M3524" s="12">
        <v>1.1582458452731801</v>
      </c>
      <c r="N3524" s="12"/>
      <c r="O3524" s="12"/>
    </row>
    <row r="3525" spans="1:15" x14ac:dyDescent="0.3">
      <c r="A3525" s="11" t="str">
        <f t="shared" si="56"/>
        <v>CONSUMO PER CAPITA (kg ó litros por individuo)Leche+bebidas vegetales10-30MIL</v>
      </c>
      <c r="B3525" s="11" t="s">
        <v>55</v>
      </c>
      <c r="C3525" s="11" t="s">
        <v>59</v>
      </c>
      <c r="D3525" s="11" t="s">
        <v>154</v>
      </c>
      <c r="E3525" s="12">
        <v>1.43075789471881</v>
      </c>
      <c r="F3525" s="12">
        <v>1.23996557137497</v>
      </c>
      <c r="G3525" s="12">
        <v>1.19874555905776</v>
      </c>
      <c r="H3525" s="12">
        <v>1.1839168360232299</v>
      </c>
      <c r="I3525" s="12">
        <v>1.4308815592988799</v>
      </c>
      <c r="J3525" s="12">
        <v>1.16151159972004</v>
      </c>
      <c r="K3525" s="12">
        <v>1.09250297041309</v>
      </c>
      <c r="L3525" s="12">
        <v>1.0275958171056401</v>
      </c>
      <c r="M3525" s="12">
        <v>1.26749780094077</v>
      </c>
      <c r="N3525" s="12"/>
      <c r="O3525" s="12"/>
    </row>
    <row r="3526" spans="1:15" x14ac:dyDescent="0.3">
      <c r="A3526" s="11" t="str">
        <f t="shared" si="56"/>
        <v>CONSUMO PER CAPITA (kg ó litros por individuo)Leche+bebidas vegetales30-100MIL</v>
      </c>
      <c r="B3526" s="11" t="s">
        <v>55</v>
      </c>
      <c r="C3526" s="11" t="s">
        <v>59</v>
      </c>
      <c r="D3526" s="11" t="s">
        <v>155</v>
      </c>
      <c r="E3526" s="12">
        <v>1.6608957498710499</v>
      </c>
      <c r="F3526" s="12">
        <v>1.41852660288403</v>
      </c>
      <c r="G3526" s="12">
        <v>1.39353344572624</v>
      </c>
      <c r="H3526" s="12">
        <v>1.297023881673</v>
      </c>
      <c r="I3526" s="12">
        <v>1.65046104835078</v>
      </c>
      <c r="J3526" s="12">
        <v>1.2191051935205699</v>
      </c>
      <c r="K3526" s="12">
        <v>1.2743254073064001</v>
      </c>
      <c r="L3526" s="12">
        <v>1.1969915658760899</v>
      </c>
      <c r="M3526" s="12">
        <v>1.4583572275690599</v>
      </c>
      <c r="N3526" s="12"/>
      <c r="O3526" s="12"/>
    </row>
    <row r="3527" spans="1:15" x14ac:dyDescent="0.3">
      <c r="A3527" s="11" t="str">
        <f t="shared" si="56"/>
        <v>CONSUMO PER CAPITA (kg ó litros por individuo)Leche+bebidas vegetales100-200MIL</v>
      </c>
      <c r="B3527" s="11" t="s">
        <v>55</v>
      </c>
      <c r="C3527" s="11" t="s">
        <v>59</v>
      </c>
      <c r="D3527" s="11" t="s">
        <v>156</v>
      </c>
      <c r="E3527" s="12">
        <v>1.9001281137942501</v>
      </c>
      <c r="F3527" s="12">
        <v>1.49425639053547</v>
      </c>
      <c r="G3527" s="12">
        <v>1.5649737972601501</v>
      </c>
      <c r="H3527" s="12">
        <v>1.4823425190022801</v>
      </c>
      <c r="I3527" s="12">
        <v>1.8166392037027499</v>
      </c>
      <c r="J3527" s="12">
        <v>1.4233006089314799</v>
      </c>
      <c r="K3527" s="12">
        <v>1.3820247230869001</v>
      </c>
      <c r="L3527" s="12">
        <v>1.2212037982936601</v>
      </c>
      <c r="M3527" s="12">
        <v>1.55091387290896</v>
      </c>
      <c r="N3527" s="12"/>
      <c r="O3527" s="12"/>
    </row>
    <row r="3528" spans="1:15" x14ac:dyDescent="0.3">
      <c r="A3528" s="11" t="str">
        <f t="shared" si="56"/>
        <v>CONSUMO PER CAPITA (kg ó litros por individuo)Leche+bebidas vegetales200-500MIL</v>
      </c>
      <c r="B3528" s="11" t="s">
        <v>55</v>
      </c>
      <c r="C3528" s="11" t="s">
        <v>59</v>
      </c>
      <c r="D3528" s="11" t="s">
        <v>157</v>
      </c>
      <c r="E3528" s="12">
        <v>1.57088654385191</v>
      </c>
      <c r="F3528" s="12">
        <v>1.1916946950465901</v>
      </c>
      <c r="G3528" s="12">
        <v>1.2914037395681399</v>
      </c>
      <c r="H3528" s="12">
        <v>1.2813705298828999</v>
      </c>
      <c r="I3528" s="12">
        <v>1.57720725814875</v>
      </c>
      <c r="J3528" s="12">
        <v>1.3805131531632</v>
      </c>
      <c r="K3528" s="12">
        <v>1.3509141480162801</v>
      </c>
      <c r="L3528" s="12">
        <v>1.1606569471658099</v>
      </c>
      <c r="M3528" s="12">
        <v>1.3930181925356899</v>
      </c>
      <c r="N3528" s="12"/>
      <c r="O3528" s="12"/>
    </row>
    <row r="3529" spans="1:15" x14ac:dyDescent="0.3">
      <c r="A3529" s="11" t="str">
        <f t="shared" si="56"/>
        <v>CONSUMO PER CAPITA (kg ó litros por individuo)Leche+bebidas vegetales&gt;500MIL</v>
      </c>
      <c r="B3529" s="11" t="s">
        <v>55</v>
      </c>
      <c r="C3529" s="11" t="s">
        <v>59</v>
      </c>
      <c r="D3529" s="11" t="s">
        <v>158</v>
      </c>
      <c r="E3529" s="12">
        <v>1.6062831403166999</v>
      </c>
      <c r="F3529" s="12">
        <v>1.4226570480207601</v>
      </c>
      <c r="G3529" s="12">
        <v>1.41457563657712</v>
      </c>
      <c r="H3529" s="12">
        <v>1.28450731350331</v>
      </c>
      <c r="I3529" s="12">
        <v>1.55201734004714</v>
      </c>
      <c r="J3529" s="12">
        <v>1.3687892124524601</v>
      </c>
      <c r="K3529" s="12">
        <v>1.3058802875706601</v>
      </c>
      <c r="L3529" s="12">
        <v>1.32202899135928</v>
      </c>
      <c r="M3529" s="12">
        <v>1.5710605702489699</v>
      </c>
      <c r="N3529" s="12"/>
      <c r="O3529" s="12"/>
    </row>
    <row r="3530" spans="1:15" x14ac:dyDescent="0.3">
      <c r="A3530" s="11" t="str">
        <f t="shared" si="56"/>
        <v>CONSUMO PER CAPITA (kg ó litros por individuo)Leche+bebidas vegetalesDE 15 A 19 AÑOS</v>
      </c>
      <c r="B3530" s="11" t="s">
        <v>55</v>
      </c>
      <c r="C3530" s="11" t="s">
        <v>59</v>
      </c>
      <c r="D3530" s="11" t="s">
        <v>159</v>
      </c>
      <c r="E3530" s="12">
        <v>0.20719430643400499</v>
      </c>
      <c r="F3530" s="12">
        <v>0.13865656694914899</v>
      </c>
      <c r="G3530" s="12">
        <v>4.7257915019153003E-2</v>
      </c>
      <c r="H3530" s="12">
        <v>7.8073161215710299E-2</v>
      </c>
      <c r="I3530" s="12">
        <v>0.18837701615879501</v>
      </c>
      <c r="J3530" s="12">
        <v>0.22603972778238801</v>
      </c>
      <c r="K3530" s="12">
        <v>0.116471793203237</v>
      </c>
      <c r="L3530" s="12">
        <v>0.12592571386683099</v>
      </c>
      <c r="M3530" s="12">
        <v>0.16509760929233999</v>
      </c>
      <c r="N3530" s="12"/>
      <c r="O3530" s="12"/>
    </row>
    <row r="3531" spans="1:15" x14ac:dyDescent="0.3">
      <c r="A3531" s="11" t="str">
        <f t="shared" si="56"/>
        <v>CONSUMO PER CAPITA (kg ó litros por individuo)Leche+bebidas vegetalesDE 20 A 24 AÑOS</v>
      </c>
      <c r="B3531" s="11" t="s">
        <v>55</v>
      </c>
      <c r="C3531" s="11" t="s">
        <v>59</v>
      </c>
      <c r="D3531" s="11" t="s">
        <v>160</v>
      </c>
      <c r="E3531" s="12">
        <v>0.38415299728763902</v>
      </c>
      <c r="F3531" s="12">
        <v>0.31299962160151601</v>
      </c>
      <c r="G3531" s="12">
        <v>0.31421262565256902</v>
      </c>
      <c r="H3531" s="12">
        <v>0.29769666031730102</v>
      </c>
      <c r="I3531" s="12">
        <v>0.31994455333604499</v>
      </c>
      <c r="J3531" s="12">
        <v>0.38034983359802499</v>
      </c>
      <c r="K3531" s="12">
        <v>0.301912056571914</v>
      </c>
      <c r="L3531" s="12">
        <v>0.31032420348720102</v>
      </c>
      <c r="M3531" s="12">
        <v>0.342960412426145</v>
      </c>
      <c r="N3531" s="12"/>
      <c r="O3531" s="12"/>
    </row>
    <row r="3532" spans="1:15" x14ac:dyDescent="0.3">
      <c r="A3532" s="11" t="str">
        <f t="shared" si="56"/>
        <v>CONSUMO PER CAPITA (kg ó litros por individuo)Leche+bebidas vegetalesDE 25 A 34 AÑOS</v>
      </c>
      <c r="B3532" s="11" t="s">
        <v>55</v>
      </c>
      <c r="C3532" s="11" t="s">
        <v>59</v>
      </c>
      <c r="D3532" s="11" t="s">
        <v>161</v>
      </c>
      <c r="E3532" s="12">
        <v>0.70518720030583004</v>
      </c>
      <c r="F3532" s="12">
        <v>0.57538461164510601</v>
      </c>
      <c r="G3532" s="12">
        <v>0.553721210297212</v>
      </c>
      <c r="H3532" s="12">
        <v>0.48888820295443303</v>
      </c>
      <c r="I3532" s="12">
        <v>0.57064074053664404</v>
      </c>
      <c r="J3532" s="12">
        <v>0.47727103927625097</v>
      </c>
      <c r="K3532" s="12">
        <v>0.46636515710471299</v>
      </c>
      <c r="L3532" s="12">
        <v>0.44604094941709199</v>
      </c>
      <c r="M3532" s="12">
        <v>0.53722498830515397</v>
      </c>
      <c r="N3532" s="12"/>
      <c r="O3532" s="12"/>
    </row>
    <row r="3533" spans="1:15" x14ac:dyDescent="0.3">
      <c r="A3533" s="11" t="str">
        <f t="shared" si="56"/>
        <v>CONSUMO PER CAPITA (kg ó litros por individuo)Leche+bebidas vegetalesDE 35 A 49 AÑOS</v>
      </c>
      <c r="B3533" s="11" t="s">
        <v>55</v>
      </c>
      <c r="C3533" s="11" t="s">
        <v>59</v>
      </c>
      <c r="D3533" s="11" t="s">
        <v>162</v>
      </c>
      <c r="E3533" s="12">
        <v>1.3821940926483001</v>
      </c>
      <c r="F3533" s="12">
        <v>1.15213105630668</v>
      </c>
      <c r="G3533" s="12">
        <v>1.16258280277229</v>
      </c>
      <c r="H3533" s="12">
        <v>1.0259349919621099</v>
      </c>
      <c r="I3533" s="12">
        <v>1.2543996768735399</v>
      </c>
      <c r="J3533" s="12">
        <v>1.06197692965266</v>
      </c>
      <c r="K3533" s="12">
        <v>1.0120444191840801</v>
      </c>
      <c r="L3533" s="12">
        <v>0.95169952352792297</v>
      </c>
      <c r="M3533" s="12">
        <v>1.1567692833732599</v>
      </c>
      <c r="N3533" s="12"/>
      <c r="O3533" s="12"/>
    </row>
    <row r="3534" spans="1:15" x14ac:dyDescent="0.3">
      <c r="A3534" s="11" t="str">
        <f t="shared" si="56"/>
        <v>CONSUMO PER CAPITA (kg ó litros por individuo)Leche+bebidas vegetalesDE 50 A 59 AÑOS</v>
      </c>
      <c r="B3534" s="11" t="s">
        <v>55</v>
      </c>
      <c r="C3534" s="11" t="s">
        <v>59</v>
      </c>
      <c r="D3534" s="11" t="s">
        <v>163</v>
      </c>
      <c r="E3534" s="12">
        <v>1.9400993836930001</v>
      </c>
      <c r="F3534" s="12">
        <v>1.65436135789891</v>
      </c>
      <c r="G3534" s="12">
        <v>1.8291312894262599</v>
      </c>
      <c r="H3534" s="12">
        <v>1.7217136235022701</v>
      </c>
      <c r="I3534" s="12">
        <v>2.0529753990022899</v>
      </c>
      <c r="J3534" s="12">
        <v>1.6323801664802799</v>
      </c>
      <c r="K3534" s="12">
        <v>1.6614254297270601</v>
      </c>
      <c r="L3534" s="12">
        <v>1.56338271522106</v>
      </c>
      <c r="M3534" s="12">
        <v>1.84365595814782</v>
      </c>
      <c r="N3534" s="12"/>
      <c r="O3534" s="12"/>
    </row>
    <row r="3535" spans="1:15" x14ac:dyDescent="0.3">
      <c r="A3535" s="11" t="str">
        <f t="shared" si="56"/>
        <v>CONSUMO PER CAPITA (kg ó litros por individuo)Leche+bebidas vegetalesDE 60 A 75 AÑOS</v>
      </c>
      <c r="B3535" s="11" t="s">
        <v>55</v>
      </c>
      <c r="C3535" s="11" t="s">
        <v>59</v>
      </c>
      <c r="D3535" s="11" t="s">
        <v>164</v>
      </c>
      <c r="E3535" s="12">
        <v>2.6588978475639502</v>
      </c>
      <c r="F3535" s="12">
        <v>2.1340848436407498</v>
      </c>
      <c r="G3535" s="12">
        <v>2.1421429699765899</v>
      </c>
      <c r="H3535" s="12">
        <v>2.1886734519487301</v>
      </c>
      <c r="I3535" s="12">
        <v>2.6596953319616201</v>
      </c>
      <c r="J3535" s="12">
        <v>2.0705806138990699</v>
      </c>
      <c r="K3535" s="12">
        <v>2.0977965318018499</v>
      </c>
      <c r="L3535" s="12">
        <v>1.9399710871913001</v>
      </c>
      <c r="M3535" s="12">
        <v>2.4422980717505101</v>
      </c>
      <c r="N3535" s="12"/>
      <c r="O3535" s="12"/>
    </row>
    <row r="3536" spans="1:15" x14ac:dyDescent="0.3">
      <c r="A3536" s="11" t="str">
        <f t="shared" si="56"/>
        <v>CONSUMO PER CAPITA (kg ó litros por individuo)Leche+bebidas vegetalesNIVEL ALTO</v>
      </c>
      <c r="B3536" s="11" t="s">
        <v>55</v>
      </c>
      <c r="C3536" s="11" t="s">
        <v>59</v>
      </c>
      <c r="D3536" s="11" t="s">
        <v>165</v>
      </c>
      <c r="E3536" s="12">
        <v>1.59056870149148</v>
      </c>
      <c r="F3536" s="12">
        <v>1.3118015357088499</v>
      </c>
      <c r="G3536" s="12">
        <v>1.3791809552132299</v>
      </c>
      <c r="H3536" s="12">
        <v>1.31801397294836</v>
      </c>
      <c r="I3536" s="12">
        <v>1.6329445278960899</v>
      </c>
      <c r="J3536" s="12">
        <v>1.3347945873376601</v>
      </c>
      <c r="K3536" s="12">
        <v>1.2736645656871799</v>
      </c>
      <c r="L3536" s="12">
        <v>1.21212569709922</v>
      </c>
      <c r="M3536" s="12">
        <v>1.5254642528028699</v>
      </c>
      <c r="N3536" s="12"/>
      <c r="O3536" s="12"/>
    </row>
    <row r="3537" spans="1:15" x14ac:dyDescent="0.3">
      <c r="A3537" s="11" t="str">
        <f t="shared" si="56"/>
        <v>CONSUMO PER CAPITA (kg ó litros por individuo)Leche+bebidas vegetalesNIVEL MEDIO ALTO</v>
      </c>
      <c r="B3537" s="11" t="s">
        <v>55</v>
      </c>
      <c r="C3537" s="11" t="s">
        <v>59</v>
      </c>
      <c r="D3537" s="11" t="s">
        <v>166</v>
      </c>
      <c r="E3537" s="12">
        <v>1.48551245409221</v>
      </c>
      <c r="F3537" s="12">
        <v>1.12647478872767</v>
      </c>
      <c r="G3537" s="12">
        <v>1.1544946190315699</v>
      </c>
      <c r="H3537" s="12">
        <v>1.0359996068195501</v>
      </c>
      <c r="I3537" s="12">
        <v>1.15199697380446</v>
      </c>
      <c r="J3537" s="12">
        <v>0.98756243957361001</v>
      </c>
      <c r="K3537" s="12">
        <v>1.0324836531795101</v>
      </c>
      <c r="L3537" s="12">
        <v>0.97926698495314501</v>
      </c>
      <c r="M3537" s="12">
        <v>1.09901770871523</v>
      </c>
      <c r="N3537" s="12"/>
      <c r="O3537" s="12"/>
    </row>
    <row r="3538" spans="1:15" x14ac:dyDescent="0.3">
      <c r="A3538" s="11" t="str">
        <f t="shared" si="56"/>
        <v>CONSUMO PER CAPITA (kg ó litros por individuo)Leche+bebidas vegetalesNIVEL MEDIO</v>
      </c>
      <c r="B3538" s="11" t="s">
        <v>55</v>
      </c>
      <c r="C3538" s="11" t="s">
        <v>59</v>
      </c>
      <c r="D3538" s="11" t="s">
        <v>167</v>
      </c>
      <c r="E3538" s="12">
        <v>1.38576483399156</v>
      </c>
      <c r="F3538" s="12">
        <v>1.1693839928055401</v>
      </c>
      <c r="G3538" s="12">
        <v>1.13188239884164</v>
      </c>
      <c r="H3538" s="12">
        <v>1.11553169246595</v>
      </c>
      <c r="I3538" s="12">
        <v>1.40675749726713</v>
      </c>
      <c r="J3538" s="12">
        <v>1.1353445008255201</v>
      </c>
      <c r="K3538" s="12">
        <v>1.2098712232139399</v>
      </c>
      <c r="L3538" s="12">
        <v>1.07089997637972</v>
      </c>
      <c r="M3538" s="12">
        <v>1.36824861574506</v>
      </c>
      <c r="N3538" s="12"/>
      <c r="O3538" s="12"/>
    </row>
    <row r="3539" spans="1:15" x14ac:dyDescent="0.3">
      <c r="A3539" s="11" t="str">
        <f t="shared" si="56"/>
        <v>CONSUMO PER CAPITA (kg ó litros por individuo)Leche+bebidas vegetalesNIVEL MEDIO BAJO</v>
      </c>
      <c r="B3539" s="11" t="s">
        <v>55</v>
      </c>
      <c r="C3539" s="11" t="s">
        <v>59</v>
      </c>
      <c r="D3539" s="11" t="s">
        <v>168</v>
      </c>
      <c r="E3539" s="12">
        <v>1.66984811576232</v>
      </c>
      <c r="F3539" s="12">
        <v>1.3567531072563901</v>
      </c>
      <c r="G3539" s="12">
        <v>1.4354329041782501</v>
      </c>
      <c r="H3539" s="12">
        <v>1.37294780313548</v>
      </c>
      <c r="I3539" s="12">
        <v>1.68320644660848</v>
      </c>
      <c r="J3539" s="12">
        <v>1.379755221418</v>
      </c>
      <c r="K3539" s="12">
        <v>1.3590567999332399</v>
      </c>
      <c r="L3539" s="12">
        <v>1.28062399813285</v>
      </c>
      <c r="M3539" s="12">
        <v>1.4965281743734999</v>
      </c>
      <c r="N3539" s="12"/>
      <c r="O3539" s="12"/>
    </row>
    <row r="3540" spans="1:15" x14ac:dyDescent="0.3">
      <c r="A3540" s="11" t="str">
        <f t="shared" si="56"/>
        <v>CONSUMO PER CAPITA (kg ó litros por individuo)Leche+bebidas vegetalesNIVEL BAJO</v>
      </c>
      <c r="B3540" s="11" t="s">
        <v>55</v>
      </c>
      <c r="C3540" s="11" t="s">
        <v>59</v>
      </c>
      <c r="D3540" s="11" t="s">
        <v>169</v>
      </c>
      <c r="E3540" s="12">
        <v>1.6089462186288299</v>
      </c>
      <c r="F3540" s="12">
        <v>1.36568479689322</v>
      </c>
      <c r="G3540" s="12">
        <v>1.4021401123048101</v>
      </c>
      <c r="H3540" s="12">
        <v>1.3448104401359999</v>
      </c>
      <c r="I3540" s="12">
        <v>1.5790066549280799</v>
      </c>
      <c r="J3540" s="12">
        <v>1.23930206277138</v>
      </c>
      <c r="K3540" s="12">
        <v>1.1339321835751901</v>
      </c>
      <c r="L3540" s="12">
        <v>1.1043744023031301</v>
      </c>
      <c r="M3540" s="12">
        <v>1.3428304227431</v>
      </c>
      <c r="N3540" s="12"/>
      <c r="O3540" s="12"/>
    </row>
    <row r="3541" spans="1:15" x14ac:dyDescent="0.3">
      <c r="A3541" s="11" t="str">
        <f t="shared" si="56"/>
        <v>CONSUMO PER CAPITA (kg ó litros por individuo)Leche+bebidas vegetalesHOMBRE</v>
      </c>
      <c r="B3541" s="11" t="s">
        <v>55</v>
      </c>
      <c r="C3541" s="11" t="s">
        <v>59</v>
      </c>
      <c r="D3541" s="11" t="s">
        <v>170</v>
      </c>
      <c r="E3541" s="12">
        <v>1.8222478133437201</v>
      </c>
      <c r="F3541" s="12">
        <v>1.4398708693620901</v>
      </c>
      <c r="G3541" s="12">
        <v>1.4907906269104001</v>
      </c>
      <c r="H3541" s="12">
        <v>1.4458045891907501</v>
      </c>
      <c r="I3541" s="12">
        <v>1.7846824863467301</v>
      </c>
      <c r="J3541" s="12">
        <v>1.4010075502863</v>
      </c>
      <c r="K3541" s="12">
        <v>1.39845972293992</v>
      </c>
      <c r="L3541" s="12">
        <v>1.31707908167522</v>
      </c>
      <c r="M3541" s="12">
        <v>1.6578144653165301</v>
      </c>
      <c r="N3541" s="12"/>
      <c r="O3541" s="12"/>
    </row>
    <row r="3542" spans="1:15" x14ac:dyDescent="0.3">
      <c r="A3542" s="11" t="str">
        <f t="shared" si="56"/>
        <v>CONSUMO PER CAPITA (kg ó litros por individuo)Leche+bebidas vegetalesMUJER</v>
      </c>
      <c r="B3542" s="11" t="s">
        <v>55</v>
      </c>
      <c r="C3542" s="11" t="s">
        <v>59</v>
      </c>
      <c r="D3542" s="11" t="s">
        <v>171</v>
      </c>
      <c r="E3542" s="12">
        <v>1.2600573707901901</v>
      </c>
      <c r="F3542" s="12">
        <v>1.0966833422446101</v>
      </c>
      <c r="G3542" s="12">
        <v>1.1068604094069601</v>
      </c>
      <c r="H3542" s="12">
        <v>1.03383147136703</v>
      </c>
      <c r="I3542" s="12">
        <v>1.21849311213385</v>
      </c>
      <c r="J3542" s="12">
        <v>1.0380142759584601</v>
      </c>
      <c r="K3542" s="12">
        <v>1.010150119168</v>
      </c>
      <c r="L3542" s="12">
        <v>0.94060654661903198</v>
      </c>
      <c r="M3542" s="12">
        <v>1.09927836887899</v>
      </c>
      <c r="N3542" s="12"/>
      <c r="O3542" s="12"/>
    </row>
    <row r="3543" spans="1:15" x14ac:dyDescent="0.3">
      <c r="A3543" s="11" t="str">
        <f t="shared" si="56"/>
        <v>CONSUMO PER CAPITA (kg ó litros por individuo)LecheT.ESPAÑA</v>
      </c>
      <c r="B3543" s="11" t="s">
        <v>55</v>
      </c>
      <c r="C3543" s="11" t="s">
        <v>62</v>
      </c>
      <c r="D3543" s="11" t="s">
        <v>142</v>
      </c>
      <c r="E3543" s="12">
        <v>1.42740931062986</v>
      </c>
      <c r="F3543" s="12">
        <v>1.1788982930160701</v>
      </c>
      <c r="G3543" s="12">
        <v>1.20820492382011</v>
      </c>
      <c r="H3543" s="12">
        <v>1.14728049220519</v>
      </c>
      <c r="I3543" s="12">
        <v>1.39454377343244</v>
      </c>
      <c r="J3543" s="12">
        <v>1.12248523265491</v>
      </c>
      <c r="K3543" s="12">
        <v>1.10521826828619</v>
      </c>
      <c r="L3543" s="12">
        <v>1.0389856995331399</v>
      </c>
      <c r="M3543" s="12">
        <v>1.2738604646246401</v>
      </c>
      <c r="N3543" s="12"/>
      <c r="O3543" s="12"/>
    </row>
    <row r="3544" spans="1:15" x14ac:dyDescent="0.3">
      <c r="A3544" s="11" t="str">
        <f t="shared" si="56"/>
        <v>CONSUMO PER CAPITA (kg ó litros por individuo)LecheBCN AM</v>
      </c>
      <c r="B3544" s="11" t="s">
        <v>55</v>
      </c>
      <c r="C3544" s="11" t="s">
        <v>62</v>
      </c>
      <c r="D3544" s="11" t="s">
        <v>143</v>
      </c>
      <c r="E3544" s="12">
        <v>1.3076075784435499</v>
      </c>
      <c r="F3544" s="12">
        <v>1.05752872396276</v>
      </c>
      <c r="G3544" s="12">
        <v>0.96469576505707</v>
      </c>
      <c r="H3544" s="12">
        <v>1.01242931385276</v>
      </c>
      <c r="I3544" s="12">
        <v>1.2558965335985</v>
      </c>
      <c r="J3544" s="12">
        <v>1.1675271836696699</v>
      </c>
      <c r="K3544" s="12">
        <v>1.0410306844485799</v>
      </c>
      <c r="L3544" s="12">
        <v>1.0501806285550801</v>
      </c>
      <c r="M3544" s="12">
        <v>1.27104778548742</v>
      </c>
      <c r="N3544" s="12"/>
      <c r="O3544" s="12"/>
    </row>
    <row r="3545" spans="1:15" x14ac:dyDescent="0.3">
      <c r="A3545" s="11" t="str">
        <f t="shared" si="56"/>
        <v>CONSUMO PER CAPITA (kg ó litros por individuo)LecheREST.CAT ARAGON</v>
      </c>
      <c r="B3545" s="11" t="s">
        <v>55</v>
      </c>
      <c r="C3545" s="11" t="s">
        <v>62</v>
      </c>
      <c r="D3545" s="11" t="s">
        <v>144</v>
      </c>
      <c r="E3545" s="12">
        <v>0.90806909558079796</v>
      </c>
      <c r="F3545" s="12">
        <v>0.81695578101487198</v>
      </c>
      <c r="G3545" s="12">
        <v>0.86746961578343595</v>
      </c>
      <c r="H3545" s="12">
        <v>0.75297940171981004</v>
      </c>
      <c r="I3545" s="12">
        <v>0.89159733829190002</v>
      </c>
      <c r="J3545" s="12">
        <v>0.81409379033691298</v>
      </c>
      <c r="K3545" s="12">
        <v>0.81197714125216502</v>
      </c>
      <c r="L3545" s="12">
        <v>0.73757304958814296</v>
      </c>
      <c r="M3545" s="12">
        <v>0.87092687366801202</v>
      </c>
      <c r="N3545" s="12"/>
      <c r="O3545" s="12"/>
    </row>
    <row r="3546" spans="1:15" x14ac:dyDescent="0.3">
      <c r="A3546" s="11" t="str">
        <f t="shared" si="56"/>
        <v>CONSUMO PER CAPITA (kg ó litros por individuo)LecheLEVANTE</v>
      </c>
      <c r="B3546" s="11" t="s">
        <v>55</v>
      </c>
      <c r="C3546" s="11" t="s">
        <v>62</v>
      </c>
      <c r="D3546" s="11" t="s">
        <v>145</v>
      </c>
      <c r="E3546" s="12">
        <v>0.91763074197580596</v>
      </c>
      <c r="F3546" s="12">
        <v>0.76546001347542902</v>
      </c>
      <c r="G3546" s="12">
        <v>0.78970115770945404</v>
      </c>
      <c r="H3546" s="12">
        <v>0.75424248224889001</v>
      </c>
      <c r="I3546" s="12">
        <v>0.89720573337364795</v>
      </c>
      <c r="J3546" s="12">
        <v>0.73215720473509305</v>
      </c>
      <c r="K3546" s="12">
        <v>0.73118946548308705</v>
      </c>
      <c r="L3546" s="12">
        <v>0.63500035994816995</v>
      </c>
      <c r="M3546" s="12">
        <v>0.75046174674319699</v>
      </c>
      <c r="N3546" s="12"/>
      <c r="O3546" s="12"/>
    </row>
    <row r="3547" spans="1:15" x14ac:dyDescent="0.3">
      <c r="A3547" s="11" t="str">
        <f t="shared" si="56"/>
        <v>CONSUMO PER CAPITA (kg ó litros por individuo)LecheANDALUCIA</v>
      </c>
      <c r="B3547" s="11" t="s">
        <v>55</v>
      </c>
      <c r="C3547" s="11" t="s">
        <v>62</v>
      </c>
      <c r="D3547" s="11" t="s">
        <v>146</v>
      </c>
      <c r="E3547" s="12">
        <v>1.46989960266187</v>
      </c>
      <c r="F3547" s="12">
        <v>1.22005033081013</v>
      </c>
      <c r="G3547" s="12">
        <v>1.2866500960138001</v>
      </c>
      <c r="H3547" s="12">
        <v>1.1613061489058101</v>
      </c>
      <c r="I3547" s="12">
        <v>1.48876435288954</v>
      </c>
      <c r="J3547" s="12">
        <v>1.0314800275792999</v>
      </c>
      <c r="K3547" s="12">
        <v>1.0812365656387199</v>
      </c>
      <c r="L3547" s="12">
        <v>1.0444332361761699</v>
      </c>
      <c r="M3547" s="12">
        <v>1.30012626157863</v>
      </c>
      <c r="N3547" s="12"/>
      <c r="O3547" s="12"/>
    </row>
    <row r="3548" spans="1:15" x14ac:dyDescent="0.3">
      <c r="A3548" s="11" t="str">
        <f t="shared" si="56"/>
        <v>CONSUMO PER CAPITA (kg ó litros por individuo)LecheMDD AM</v>
      </c>
      <c r="B3548" s="11" t="s">
        <v>55</v>
      </c>
      <c r="C3548" s="11" t="s">
        <v>62</v>
      </c>
      <c r="D3548" s="11" t="s">
        <v>147</v>
      </c>
      <c r="E3548" s="12">
        <v>1.4852182000533001</v>
      </c>
      <c r="F3548" s="12">
        <v>1.24987183543643</v>
      </c>
      <c r="G3548" s="12">
        <v>1.2855549495205401</v>
      </c>
      <c r="H3548" s="12">
        <v>1.20645486884931</v>
      </c>
      <c r="I3548" s="12">
        <v>1.4099697576897801</v>
      </c>
      <c r="J3548" s="12">
        <v>1.1905578880258301</v>
      </c>
      <c r="K3548" s="12">
        <v>1.0658768565814001</v>
      </c>
      <c r="L3548" s="12">
        <v>1.0430975626474399</v>
      </c>
      <c r="M3548" s="12">
        <v>1.2571040644776099</v>
      </c>
      <c r="N3548" s="12"/>
      <c r="O3548" s="12"/>
    </row>
    <row r="3549" spans="1:15" x14ac:dyDescent="0.3">
      <c r="A3549" s="11" t="str">
        <f t="shared" si="56"/>
        <v>CONSUMO PER CAPITA (kg ó litros por individuo)LecheRTO CENTRO</v>
      </c>
      <c r="B3549" s="11" t="s">
        <v>55</v>
      </c>
      <c r="C3549" s="11" t="s">
        <v>62</v>
      </c>
      <c r="D3549" s="11" t="s">
        <v>148</v>
      </c>
      <c r="E3549" s="12">
        <v>1.40108936443743</v>
      </c>
      <c r="F3549" s="12">
        <v>1.1487793180352399</v>
      </c>
      <c r="G3549" s="12">
        <v>1.1033866099448</v>
      </c>
      <c r="H3549" s="12">
        <v>1.07173529379115</v>
      </c>
      <c r="I3549" s="12">
        <v>1.2559087876769399</v>
      </c>
      <c r="J3549" s="12">
        <v>1.1024097760385601</v>
      </c>
      <c r="K3549" s="12">
        <v>1.12652100882885</v>
      </c>
      <c r="L3549" s="12">
        <v>0.90322956122650999</v>
      </c>
      <c r="M3549" s="12">
        <v>1.1443955266971</v>
      </c>
      <c r="N3549" s="12"/>
      <c r="O3549" s="12"/>
    </row>
    <row r="3550" spans="1:15" x14ac:dyDescent="0.3">
      <c r="A3550" s="11" t="str">
        <f t="shared" si="56"/>
        <v>CONSUMO PER CAPITA (kg ó litros por individuo)LecheNORTE-CENTRO</v>
      </c>
      <c r="B3550" s="11" t="s">
        <v>55</v>
      </c>
      <c r="C3550" s="11" t="s">
        <v>62</v>
      </c>
      <c r="D3550" s="11" t="s">
        <v>149</v>
      </c>
      <c r="E3550" s="12">
        <v>1.9304485064336701</v>
      </c>
      <c r="F3550" s="12">
        <v>1.5284038135890901</v>
      </c>
      <c r="G3550" s="12">
        <v>1.63204213867206</v>
      </c>
      <c r="H3550" s="12">
        <v>1.6798597545884699</v>
      </c>
      <c r="I3550" s="12">
        <v>1.91800250725161</v>
      </c>
      <c r="J3550" s="12">
        <v>1.5517660748187201</v>
      </c>
      <c r="K3550" s="12">
        <v>1.41831341674274</v>
      </c>
      <c r="L3550" s="12">
        <v>1.45308542308569</v>
      </c>
      <c r="M3550" s="12">
        <v>1.82719786432807</v>
      </c>
      <c r="N3550" s="12"/>
      <c r="O3550" s="12"/>
    </row>
    <row r="3551" spans="1:15" x14ac:dyDescent="0.3">
      <c r="A3551" s="11" t="str">
        <f t="shared" si="56"/>
        <v>CONSUMO PER CAPITA (kg ó litros por individuo)LecheNOROESTE</v>
      </c>
      <c r="B3551" s="11" t="s">
        <v>55</v>
      </c>
      <c r="C3551" s="11" t="s">
        <v>62</v>
      </c>
      <c r="D3551" s="11" t="s">
        <v>150</v>
      </c>
      <c r="E3551" s="12">
        <v>2.5169106778958699</v>
      </c>
      <c r="F3551" s="12">
        <v>2.0212601694198198</v>
      </c>
      <c r="G3551" s="12">
        <v>2.0904918131680601</v>
      </c>
      <c r="H3551" s="12">
        <v>1.9774468521103401</v>
      </c>
      <c r="I3551" s="12">
        <v>2.5355508588026199</v>
      </c>
      <c r="J3551" s="12">
        <v>1.90290025401662</v>
      </c>
      <c r="K3551" s="12">
        <v>2.0466448700367299</v>
      </c>
      <c r="L3551" s="12">
        <v>1.8943011778471399</v>
      </c>
      <c r="M3551" s="12">
        <v>2.34149650067374</v>
      </c>
      <c r="N3551" s="12"/>
      <c r="O3551" s="12"/>
    </row>
    <row r="3552" spans="1:15" x14ac:dyDescent="0.3">
      <c r="A3552" s="11" t="str">
        <f t="shared" si="56"/>
        <v>CONSUMO PER CAPITA (kg ó litros por individuo)Leche&lt;2MIL</v>
      </c>
      <c r="B3552" s="11" t="s">
        <v>55</v>
      </c>
      <c r="C3552" s="11" t="s">
        <v>62</v>
      </c>
      <c r="D3552" s="11" t="s">
        <v>151</v>
      </c>
      <c r="E3552" s="12">
        <v>1.0814817232888101</v>
      </c>
      <c r="F3552" s="12">
        <v>0.779029224865179</v>
      </c>
      <c r="G3552" s="12">
        <v>0.86741220646189299</v>
      </c>
      <c r="H3552" s="12">
        <v>0.86180848438774305</v>
      </c>
      <c r="I3552" s="12">
        <v>1.0670005214430001</v>
      </c>
      <c r="J3552" s="12">
        <v>0.866989650888216</v>
      </c>
      <c r="K3552" s="12">
        <v>0.82841704049289899</v>
      </c>
      <c r="L3552" s="12">
        <v>0.81957982068190804</v>
      </c>
      <c r="M3552" s="12">
        <v>1.0629860683803101</v>
      </c>
      <c r="N3552" s="12"/>
      <c r="O3552" s="12"/>
    </row>
    <row r="3553" spans="1:15" x14ac:dyDescent="0.3">
      <c r="A3553" s="11" t="str">
        <f t="shared" si="56"/>
        <v>CONSUMO PER CAPITA (kg ó litros por individuo)Leche2-5MIL</v>
      </c>
      <c r="B3553" s="11" t="s">
        <v>55</v>
      </c>
      <c r="C3553" s="11" t="s">
        <v>62</v>
      </c>
      <c r="D3553" s="11" t="s">
        <v>152</v>
      </c>
      <c r="E3553" s="12">
        <v>0.93963542492012697</v>
      </c>
      <c r="F3553" s="12">
        <v>0.77202490693094705</v>
      </c>
      <c r="G3553" s="12">
        <v>0.89106874373871503</v>
      </c>
      <c r="H3553" s="12">
        <v>0.84456245325523105</v>
      </c>
      <c r="I3553" s="12">
        <v>0.90892220947529501</v>
      </c>
      <c r="J3553" s="12">
        <v>0.76042853730167304</v>
      </c>
      <c r="K3553" s="12">
        <v>0.80401025735251397</v>
      </c>
      <c r="L3553" s="12">
        <v>0.78177331380864201</v>
      </c>
      <c r="M3553" s="12">
        <v>0.93970350666539004</v>
      </c>
      <c r="N3553" s="12"/>
      <c r="O3553" s="12"/>
    </row>
    <row r="3554" spans="1:15" x14ac:dyDescent="0.3">
      <c r="A3554" s="11" t="str">
        <f t="shared" si="56"/>
        <v>CONSUMO PER CAPITA (kg ó litros por individuo)Leche5-10MIL</v>
      </c>
      <c r="B3554" s="11" t="s">
        <v>55</v>
      </c>
      <c r="C3554" s="11" t="s">
        <v>62</v>
      </c>
      <c r="D3554" s="11" t="s">
        <v>153</v>
      </c>
      <c r="E3554" s="12">
        <v>1.19012774600967</v>
      </c>
      <c r="F3554" s="12">
        <v>0.88948706512824105</v>
      </c>
      <c r="G3554" s="12">
        <v>1.0059854870821301</v>
      </c>
      <c r="H3554" s="12">
        <v>0.92434203715835705</v>
      </c>
      <c r="I3554" s="12">
        <v>1.05507634906653</v>
      </c>
      <c r="J3554" s="12">
        <v>0.84599297766880599</v>
      </c>
      <c r="K3554" s="12">
        <v>0.90292524498344995</v>
      </c>
      <c r="L3554" s="12">
        <v>0.82609795724385304</v>
      </c>
      <c r="M3554" s="12">
        <v>1.01365880704459</v>
      </c>
      <c r="N3554" s="12"/>
      <c r="O3554" s="12"/>
    </row>
    <row r="3555" spans="1:15" x14ac:dyDescent="0.3">
      <c r="A3555" s="11" t="str">
        <f t="shared" si="56"/>
        <v>CONSUMO PER CAPITA (kg ó litros por individuo)Leche10-30MIL</v>
      </c>
      <c r="B3555" s="11" t="s">
        <v>55</v>
      </c>
      <c r="C3555" s="11" t="s">
        <v>62</v>
      </c>
      <c r="D3555" s="11" t="s">
        <v>154</v>
      </c>
      <c r="E3555" s="12">
        <v>1.37198245023804</v>
      </c>
      <c r="F3555" s="12">
        <v>1.1986284243799901</v>
      </c>
      <c r="G3555" s="12">
        <v>1.1497592070359099</v>
      </c>
      <c r="H3555" s="12">
        <v>1.1438399659388501</v>
      </c>
      <c r="I3555" s="12">
        <v>1.35993074167239</v>
      </c>
      <c r="J3555" s="12">
        <v>1.1046671877432901</v>
      </c>
      <c r="K3555" s="12">
        <v>1.0299832058127101</v>
      </c>
      <c r="L3555" s="12">
        <v>0.96657684197163496</v>
      </c>
      <c r="M3555" s="12">
        <v>1.19641357119435</v>
      </c>
      <c r="N3555" s="12"/>
      <c r="O3555" s="12"/>
    </row>
    <row r="3556" spans="1:15" x14ac:dyDescent="0.3">
      <c r="A3556" s="11" t="str">
        <f t="shared" si="56"/>
        <v>CONSUMO PER CAPITA (kg ó litros por individuo)Leche30-100MIL</v>
      </c>
      <c r="B3556" s="11" t="s">
        <v>55</v>
      </c>
      <c r="C3556" s="11" t="s">
        <v>62</v>
      </c>
      <c r="D3556" s="11" t="s">
        <v>155</v>
      </c>
      <c r="E3556" s="12">
        <v>1.52419526953006</v>
      </c>
      <c r="F3556" s="12">
        <v>1.3246137433920899</v>
      </c>
      <c r="G3556" s="12">
        <v>1.30095058290097</v>
      </c>
      <c r="H3556" s="12">
        <v>1.2011049212196401</v>
      </c>
      <c r="I3556" s="12">
        <v>1.5323974538365699</v>
      </c>
      <c r="J3556" s="12">
        <v>1.11639266740714</v>
      </c>
      <c r="K3556" s="12">
        <v>1.15434141829729</v>
      </c>
      <c r="L3556" s="12">
        <v>1.0876582247381601</v>
      </c>
      <c r="M3556" s="12">
        <v>1.32505843599547</v>
      </c>
      <c r="N3556" s="12"/>
      <c r="O3556" s="12"/>
    </row>
    <row r="3557" spans="1:15" x14ac:dyDescent="0.3">
      <c r="A3557" s="11" t="str">
        <f t="shared" si="56"/>
        <v>CONSUMO PER CAPITA (kg ó litros por individuo)Leche100-200MIL</v>
      </c>
      <c r="B3557" s="11" t="s">
        <v>55</v>
      </c>
      <c r="C3557" s="11" t="s">
        <v>62</v>
      </c>
      <c r="D3557" s="11" t="s">
        <v>156</v>
      </c>
      <c r="E3557" s="12">
        <v>1.77986450875953</v>
      </c>
      <c r="F3557" s="12">
        <v>1.39412130030402</v>
      </c>
      <c r="G3557" s="12">
        <v>1.45610479590362</v>
      </c>
      <c r="H3557" s="12">
        <v>1.3847733316542099</v>
      </c>
      <c r="I3557" s="12">
        <v>1.7017786424441901</v>
      </c>
      <c r="J3557" s="12">
        <v>1.31816349772539</v>
      </c>
      <c r="K3557" s="12">
        <v>1.25771353777323</v>
      </c>
      <c r="L3557" s="12">
        <v>1.12193607569619</v>
      </c>
      <c r="M3557" s="12">
        <v>1.44704691078158</v>
      </c>
      <c r="N3557" s="12"/>
      <c r="O3557" s="12"/>
    </row>
    <row r="3558" spans="1:15" x14ac:dyDescent="0.3">
      <c r="A3558" s="11" t="str">
        <f t="shared" si="56"/>
        <v>CONSUMO PER CAPITA (kg ó litros por individuo)Leche200-500MIL</v>
      </c>
      <c r="B3558" s="11" t="s">
        <v>55</v>
      </c>
      <c r="C3558" s="11" t="s">
        <v>62</v>
      </c>
      <c r="D3558" s="11" t="s">
        <v>157</v>
      </c>
      <c r="E3558" s="12">
        <v>1.4896124879528301</v>
      </c>
      <c r="F3558" s="12">
        <v>1.1067820541458799</v>
      </c>
      <c r="G3558" s="12">
        <v>1.1892062571626101</v>
      </c>
      <c r="H3558" s="12">
        <v>1.18404205190291</v>
      </c>
      <c r="I3558" s="12">
        <v>1.4576335796987201</v>
      </c>
      <c r="J3558" s="12">
        <v>1.2535860015601701</v>
      </c>
      <c r="K3558" s="12">
        <v>1.2362633016406599</v>
      </c>
      <c r="L3558" s="12">
        <v>1.0859363121773999</v>
      </c>
      <c r="M3558" s="12">
        <v>1.32256595096153</v>
      </c>
      <c r="N3558" s="12"/>
      <c r="O3558" s="12"/>
    </row>
    <row r="3559" spans="1:15" x14ac:dyDescent="0.3">
      <c r="A3559" s="11" t="str">
        <f t="shared" si="56"/>
        <v>CONSUMO PER CAPITA (kg ó litros por individuo)Leche&gt;500MIL</v>
      </c>
      <c r="B3559" s="11" t="s">
        <v>55</v>
      </c>
      <c r="C3559" s="11" t="s">
        <v>62</v>
      </c>
      <c r="D3559" s="11" t="s">
        <v>158</v>
      </c>
      <c r="E3559" s="12">
        <v>1.53798017732271</v>
      </c>
      <c r="F3559" s="12">
        <v>1.3458865825491699</v>
      </c>
      <c r="G3559" s="12">
        <v>1.3579303352398999</v>
      </c>
      <c r="H3559" s="12">
        <v>1.23522268745316</v>
      </c>
      <c r="I3559" s="12">
        <v>1.49163050469088</v>
      </c>
      <c r="J3559" s="12">
        <v>1.2940115237274501</v>
      </c>
      <c r="K3559" s="12">
        <v>1.2382135835877199</v>
      </c>
      <c r="L3559" s="12">
        <v>1.24503236749929</v>
      </c>
      <c r="M3559" s="12">
        <v>1.4749567451708601</v>
      </c>
      <c r="N3559" s="12"/>
      <c r="O3559" s="12"/>
    </row>
    <row r="3560" spans="1:15" x14ac:dyDescent="0.3">
      <c r="A3560" s="11" t="str">
        <f t="shared" si="56"/>
        <v>CONSUMO PER CAPITA (kg ó litros por individuo)LecheDE 15 A 19 AÑOS</v>
      </c>
      <c r="B3560" s="11" t="s">
        <v>55</v>
      </c>
      <c r="C3560" s="11" t="s">
        <v>62</v>
      </c>
      <c r="D3560" s="11" t="s">
        <v>159</v>
      </c>
      <c r="E3560" s="12">
        <v>0.19557595381183901</v>
      </c>
      <c r="F3560" s="12">
        <v>0.13865656694914899</v>
      </c>
      <c r="G3560" s="12">
        <v>3.0433605678800699E-2</v>
      </c>
      <c r="H3560" s="12">
        <v>7.8073161215710299E-2</v>
      </c>
      <c r="I3560" s="12">
        <v>0.127096398662948</v>
      </c>
      <c r="J3560" s="12">
        <v>0.22603972778238801</v>
      </c>
      <c r="K3560" s="12">
        <v>0.111780637976754</v>
      </c>
      <c r="L3560" s="12">
        <v>0.120027353822108</v>
      </c>
      <c r="M3560" s="12">
        <v>0.16509760929233999</v>
      </c>
      <c r="N3560" s="12"/>
      <c r="O3560" s="12"/>
    </row>
    <row r="3561" spans="1:15" x14ac:dyDescent="0.3">
      <c r="A3561" s="11" t="str">
        <f t="shared" si="56"/>
        <v>CONSUMO PER CAPITA (kg ó litros por individuo)LecheDE 20 A 24 AÑOS</v>
      </c>
      <c r="B3561" s="11" t="s">
        <v>55</v>
      </c>
      <c r="C3561" s="11" t="s">
        <v>62</v>
      </c>
      <c r="D3561" s="11" t="s">
        <v>160</v>
      </c>
      <c r="E3561" s="12">
        <v>0.348853325413991</v>
      </c>
      <c r="F3561" s="12">
        <v>0.28359782696548202</v>
      </c>
      <c r="G3561" s="12">
        <v>0.29134339855173502</v>
      </c>
      <c r="H3561" s="12">
        <v>0.28286484805961998</v>
      </c>
      <c r="I3561" s="12">
        <v>0.29483696163866402</v>
      </c>
      <c r="J3561" s="12">
        <v>0.337880956144471</v>
      </c>
      <c r="K3561" s="12">
        <v>0.28474556280048502</v>
      </c>
      <c r="L3561" s="12">
        <v>0.29920611465785601</v>
      </c>
      <c r="M3561" s="12">
        <v>0.31600570461920002</v>
      </c>
      <c r="N3561" s="12"/>
      <c r="O3561" s="12"/>
    </row>
    <row r="3562" spans="1:15" x14ac:dyDescent="0.3">
      <c r="A3562" s="11" t="str">
        <f t="shared" si="56"/>
        <v>CONSUMO PER CAPITA (kg ó litros por individuo)LecheDE 25 A 34 AÑOS</v>
      </c>
      <c r="B3562" s="11" t="s">
        <v>55</v>
      </c>
      <c r="C3562" s="11" t="s">
        <v>62</v>
      </c>
      <c r="D3562" s="11" t="s">
        <v>161</v>
      </c>
      <c r="E3562" s="12">
        <v>0.60972709807644498</v>
      </c>
      <c r="F3562" s="12">
        <v>0.51841429108270298</v>
      </c>
      <c r="G3562" s="12">
        <v>0.49847367436127998</v>
      </c>
      <c r="H3562" s="12">
        <v>0.459643302045945</v>
      </c>
      <c r="I3562" s="12">
        <v>0.52135747054029302</v>
      </c>
      <c r="J3562" s="12">
        <v>0.433802684094514</v>
      </c>
      <c r="K3562" s="12">
        <v>0.41182013269302697</v>
      </c>
      <c r="L3562" s="12">
        <v>0.39646964042919902</v>
      </c>
      <c r="M3562" s="12">
        <v>0.486743140755378</v>
      </c>
      <c r="N3562" s="12"/>
      <c r="O3562" s="12"/>
    </row>
    <row r="3563" spans="1:15" x14ac:dyDescent="0.3">
      <c r="A3563" s="11" t="str">
        <f t="shared" si="56"/>
        <v>CONSUMO PER CAPITA (kg ó litros por individuo)LecheDE 35 A 49 AÑOS</v>
      </c>
      <c r="B3563" s="11" t="s">
        <v>55</v>
      </c>
      <c r="C3563" s="11" t="s">
        <v>62</v>
      </c>
      <c r="D3563" s="11" t="s">
        <v>162</v>
      </c>
      <c r="E3563" s="12">
        <v>1.3019545203679199</v>
      </c>
      <c r="F3563" s="12">
        <v>1.0682616131374501</v>
      </c>
      <c r="G3563" s="12">
        <v>1.0854457262236501</v>
      </c>
      <c r="H3563" s="12">
        <v>0.95398006537660696</v>
      </c>
      <c r="I3563" s="12">
        <v>1.18684117025289</v>
      </c>
      <c r="J3563" s="12">
        <v>0.98594369533904103</v>
      </c>
      <c r="K3563" s="12">
        <v>0.95095472849155505</v>
      </c>
      <c r="L3563" s="12">
        <v>0.88705743759295397</v>
      </c>
      <c r="M3563" s="12">
        <v>1.0907288390360199</v>
      </c>
      <c r="N3563" s="12"/>
      <c r="O3563" s="12"/>
    </row>
    <row r="3564" spans="1:15" x14ac:dyDescent="0.3">
      <c r="A3564" s="11" t="str">
        <f t="shared" si="56"/>
        <v>CONSUMO PER CAPITA (kg ó litros por individuo)LecheDE 50 A 59 AÑOS</v>
      </c>
      <c r="B3564" s="11" t="s">
        <v>55</v>
      </c>
      <c r="C3564" s="11" t="s">
        <v>62</v>
      </c>
      <c r="D3564" s="11" t="s">
        <v>163</v>
      </c>
      <c r="E3564" s="12">
        <v>1.84002765892243</v>
      </c>
      <c r="F3564" s="12">
        <v>1.58087520427337</v>
      </c>
      <c r="G3564" s="12">
        <v>1.7335586273852199</v>
      </c>
      <c r="H3564" s="12">
        <v>1.6150545261373299</v>
      </c>
      <c r="I3564" s="12">
        <v>1.9038009894863299</v>
      </c>
      <c r="J3564" s="12">
        <v>1.4958566244917599</v>
      </c>
      <c r="K3564" s="12">
        <v>1.51041037680347</v>
      </c>
      <c r="L3564" s="12">
        <v>1.39847398059688</v>
      </c>
      <c r="M3564" s="12">
        <v>1.6516142948607599</v>
      </c>
      <c r="N3564" s="12"/>
      <c r="O3564" s="12"/>
    </row>
    <row r="3565" spans="1:15" x14ac:dyDescent="0.3">
      <c r="A3565" s="11" t="str">
        <f t="shared" si="56"/>
        <v>CONSUMO PER CAPITA (kg ó litros por individuo)LecheDE 60 A 75 AÑOS</v>
      </c>
      <c r="B3565" s="11" t="s">
        <v>55</v>
      </c>
      <c r="C3565" s="11" t="s">
        <v>62</v>
      </c>
      <c r="D3565" s="11" t="s">
        <v>164</v>
      </c>
      <c r="E3565" s="12">
        <v>2.4320908524665001</v>
      </c>
      <c r="F3565" s="12">
        <v>1.9635351391195099</v>
      </c>
      <c r="G3565" s="12">
        <v>1.9797528097046799</v>
      </c>
      <c r="H3565" s="12">
        <v>1.99745047894149</v>
      </c>
      <c r="I3565" s="12">
        <v>2.4727079325339401</v>
      </c>
      <c r="J3565" s="12">
        <v>1.90725079707739</v>
      </c>
      <c r="K3565" s="12">
        <v>1.9207437759146799</v>
      </c>
      <c r="L3565" s="12">
        <v>1.8140259980932201</v>
      </c>
      <c r="M3565" s="12">
        <v>2.2831052754658399</v>
      </c>
      <c r="N3565" s="12"/>
      <c r="O3565" s="12"/>
    </row>
    <row r="3566" spans="1:15" x14ac:dyDescent="0.3">
      <c r="A3566" s="11" t="str">
        <f t="shared" si="56"/>
        <v>CONSUMO PER CAPITA (kg ó litros por individuo)LecheNIVEL ALTO</v>
      </c>
      <c r="B3566" s="11" t="s">
        <v>55</v>
      </c>
      <c r="C3566" s="11" t="s">
        <v>62</v>
      </c>
      <c r="D3566" s="11" t="s">
        <v>165</v>
      </c>
      <c r="E3566" s="12">
        <v>1.5367008713578101</v>
      </c>
      <c r="F3566" s="12">
        <v>1.2645738107253299</v>
      </c>
      <c r="G3566" s="12">
        <v>1.30511388563607</v>
      </c>
      <c r="H3566" s="12">
        <v>1.2499348203465499</v>
      </c>
      <c r="I3566" s="12">
        <v>1.55137403792568</v>
      </c>
      <c r="J3566" s="12">
        <v>1.27167716868961</v>
      </c>
      <c r="K3566" s="12">
        <v>1.19824999887545</v>
      </c>
      <c r="L3566" s="12">
        <v>1.15479332721185</v>
      </c>
      <c r="M3566" s="12">
        <v>1.4408126050273</v>
      </c>
      <c r="N3566" s="12"/>
      <c r="O3566" s="12"/>
    </row>
    <row r="3567" spans="1:15" x14ac:dyDescent="0.3">
      <c r="A3567" s="11" t="str">
        <f t="shared" si="56"/>
        <v>CONSUMO PER CAPITA (kg ó litros por individuo)LecheNIVEL MEDIO ALTO</v>
      </c>
      <c r="B3567" s="11" t="s">
        <v>55</v>
      </c>
      <c r="C3567" s="11" t="s">
        <v>62</v>
      </c>
      <c r="D3567" s="11" t="s">
        <v>166</v>
      </c>
      <c r="E3567" s="12">
        <v>1.3760371519702801</v>
      </c>
      <c r="F3567" s="12">
        <v>1.03866292259328</v>
      </c>
      <c r="G3567" s="12">
        <v>1.0650663497720401</v>
      </c>
      <c r="H3567" s="12">
        <v>0.92000585742046503</v>
      </c>
      <c r="I3567" s="12">
        <v>1.08818496975103</v>
      </c>
      <c r="J3567" s="12">
        <v>0.900530930650421</v>
      </c>
      <c r="K3567" s="12">
        <v>0.94495263500444304</v>
      </c>
      <c r="L3567" s="12">
        <v>0.89888557573019101</v>
      </c>
      <c r="M3567" s="12">
        <v>0.99084077582837504</v>
      </c>
      <c r="N3567" s="12"/>
      <c r="O3567" s="12"/>
    </row>
    <row r="3568" spans="1:15" x14ac:dyDescent="0.3">
      <c r="A3568" s="11" t="str">
        <f t="shared" si="56"/>
        <v>CONSUMO PER CAPITA (kg ó litros por individuo)LecheNIVEL MEDIO</v>
      </c>
      <c r="B3568" s="11" t="s">
        <v>55</v>
      </c>
      <c r="C3568" s="11" t="s">
        <v>62</v>
      </c>
      <c r="D3568" s="11" t="s">
        <v>167</v>
      </c>
      <c r="E3568" s="12">
        <v>1.2841683697450299</v>
      </c>
      <c r="F3568" s="12">
        <v>1.0795095843129101</v>
      </c>
      <c r="G3568" s="12">
        <v>1.0643844100261399</v>
      </c>
      <c r="H3568" s="12">
        <v>1.0543190879509701</v>
      </c>
      <c r="I3568" s="12">
        <v>1.3372599369906699</v>
      </c>
      <c r="J3568" s="12">
        <v>1.08119379359277</v>
      </c>
      <c r="K3568" s="12">
        <v>1.1431460163014899</v>
      </c>
      <c r="L3568" s="12">
        <v>1.00840147669562</v>
      </c>
      <c r="M3568" s="12">
        <v>1.3044517998389</v>
      </c>
      <c r="N3568" s="12"/>
      <c r="O3568" s="12"/>
    </row>
    <row r="3569" spans="1:15" x14ac:dyDescent="0.3">
      <c r="A3569" s="11" t="str">
        <f t="shared" si="56"/>
        <v>CONSUMO PER CAPITA (kg ó litros por individuo)LecheNIVEL MEDIO BAJO</v>
      </c>
      <c r="B3569" s="11" t="s">
        <v>55</v>
      </c>
      <c r="C3569" s="11" t="s">
        <v>62</v>
      </c>
      <c r="D3569" s="11" t="s">
        <v>168</v>
      </c>
      <c r="E3569" s="12">
        <v>1.60815580828972</v>
      </c>
      <c r="F3569" s="12">
        <v>1.3190350863603599</v>
      </c>
      <c r="G3569" s="12">
        <v>1.3851452363000101</v>
      </c>
      <c r="H3569" s="12">
        <v>1.33742755549764</v>
      </c>
      <c r="I3569" s="12">
        <v>1.5839468492534901</v>
      </c>
      <c r="J3569" s="12">
        <v>1.29284872455553</v>
      </c>
      <c r="K3569" s="12">
        <v>1.2870042750861801</v>
      </c>
      <c r="L3569" s="12">
        <v>1.18129048625723</v>
      </c>
      <c r="M3569" s="12">
        <v>1.4084673026490799</v>
      </c>
      <c r="N3569" s="12"/>
      <c r="O3569" s="12"/>
    </row>
    <row r="3570" spans="1:15" x14ac:dyDescent="0.3">
      <c r="A3570" s="11" t="str">
        <f t="shared" si="56"/>
        <v>CONSUMO PER CAPITA (kg ó litros por individuo)LecheNIVEL BAJO</v>
      </c>
      <c r="B3570" s="11" t="s">
        <v>55</v>
      </c>
      <c r="C3570" s="11" t="s">
        <v>62</v>
      </c>
      <c r="D3570" s="11" t="s">
        <v>169</v>
      </c>
      <c r="E3570" s="12">
        <v>1.39209193705914</v>
      </c>
      <c r="F3570" s="12">
        <v>1.20380713542414</v>
      </c>
      <c r="G3570" s="12">
        <v>1.2470728175675201</v>
      </c>
      <c r="H3570" s="12">
        <v>1.17585502248945</v>
      </c>
      <c r="I3570" s="12">
        <v>1.37792115357023</v>
      </c>
      <c r="J3570" s="12">
        <v>1.05200544785397</v>
      </c>
      <c r="K3570" s="12">
        <v>0.95207790248652602</v>
      </c>
      <c r="L3570" s="12">
        <v>0.95603969875887795</v>
      </c>
      <c r="M3570" s="12">
        <v>1.1703570140197199</v>
      </c>
      <c r="N3570" s="12"/>
      <c r="O3570" s="12"/>
    </row>
    <row r="3571" spans="1:15" x14ac:dyDescent="0.3">
      <c r="A3571" s="11" t="str">
        <f t="shared" si="56"/>
        <v>CONSUMO PER CAPITA (kg ó litros por individuo)LecheHOMBRE</v>
      </c>
      <c r="B3571" s="11" t="s">
        <v>55</v>
      </c>
      <c r="C3571" s="11" t="s">
        <v>62</v>
      </c>
      <c r="D3571" s="11" t="s">
        <v>170</v>
      </c>
      <c r="E3571" s="12">
        <v>1.77354026440088</v>
      </c>
      <c r="F3571" s="12">
        <v>1.4050597155323299</v>
      </c>
      <c r="G3571" s="12">
        <v>1.4452635671963701</v>
      </c>
      <c r="H3571" s="12">
        <v>1.39381727455414</v>
      </c>
      <c r="I3571" s="12">
        <v>1.7180094709626099</v>
      </c>
      <c r="J3571" s="12">
        <v>1.3401922773028201</v>
      </c>
      <c r="K3571" s="12">
        <v>1.3297982823821899</v>
      </c>
      <c r="L3571" s="12">
        <v>1.26416252970043</v>
      </c>
      <c r="M3571" s="12">
        <v>1.5891594184683899</v>
      </c>
      <c r="N3571" s="12"/>
      <c r="O3571" s="12"/>
    </row>
    <row r="3572" spans="1:15" x14ac:dyDescent="0.3">
      <c r="A3572" s="11" t="str">
        <f t="shared" si="56"/>
        <v>CONSUMO PER CAPITA (kg ó litros por individuo)LecheMUJER</v>
      </c>
      <c r="B3572" s="11" t="s">
        <v>55</v>
      </c>
      <c r="C3572" s="11" t="s">
        <v>62</v>
      </c>
      <c r="D3572" s="11" t="s">
        <v>171</v>
      </c>
      <c r="E3572" s="12">
        <v>1.0854028966915199</v>
      </c>
      <c r="F3572" s="12">
        <v>0.95543010645544102</v>
      </c>
      <c r="G3572" s="12">
        <v>0.97416042785097501</v>
      </c>
      <c r="H3572" s="12">
        <v>0.90387515769691495</v>
      </c>
      <c r="I3572" s="12">
        <v>1.0751150116796999</v>
      </c>
      <c r="J3572" s="12">
        <v>0.90759004728799697</v>
      </c>
      <c r="K3572" s="12">
        <v>0.88295949185489497</v>
      </c>
      <c r="L3572" s="12">
        <v>0.816139652091601</v>
      </c>
      <c r="M3572" s="12">
        <v>0.96181489622267602</v>
      </c>
      <c r="N3572" s="12"/>
      <c r="O3572" s="12"/>
    </row>
    <row r="3573" spans="1:15" x14ac:dyDescent="0.3">
      <c r="A3573" s="11" t="str">
        <f t="shared" si="56"/>
        <v>CONSUMO PER CAPITA (kg ó litros por individuo)Leche SolaT.ESPAÑA</v>
      </c>
      <c r="B3573" s="11" t="s">
        <v>55</v>
      </c>
      <c r="C3573" s="11" t="s">
        <v>64</v>
      </c>
      <c r="D3573" s="11" t="s">
        <v>142</v>
      </c>
      <c r="E3573" s="12">
        <v>1.7619436178558E-2</v>
      </c>
      <c r="F3573" s="12">
        <v>1.34104563325123E-2</v>
      </c>
      <c r="G3573" s="12">
        <v>1.5432271906080999E-2</v>
      </c>
      <c r="H3573" s="12">
        <v>1.13257643524037E-2</v>
      </c>
      <c r="I3573" s="12">
        <v>2.3935681231420099E-2</v>
      </c>
      <c r="J3573" s="12">
        <v>1.5445667998315E-2</v>
      </c>
      <c r="K3573" s="12">
        <v>1.6559595077000201E-2</v>
      </c>
      <c r="L3573" s="12">
        <v>1.54756815559575E-2</v>
      </c>
      <c r="M3573" s="12">
        <v>2.2856650903578302E-2</v>
      </c>
      <c r="N3573" s="12"/>
      <c r="O3573" s="12"/>
    </row>
    <row r="3574" spans="1:15" x14ac:dyDescent="0.3">
      <c r="A3574" s="11" t="str">
        <f t="shared" si="56"/>
        <v>CONSUMO PER CAPITA (kg ó litros por individuo)Leche SolaBCN AM</v>
      </c>
      <c r="B3574" s="11" t="s">
        <v>55</v>
      </c>
      <c r="C3574" s="11" t="s">
        <v>64</v>
      </c>
      <c r="D3574" s="11" t="s">
        <v>143</v>
      </c>
      <c r="E3574" s="12">
        <v>1.31165815546246E-2</v>
      </c>
      <c r="F3574" s="12">
        <v>1.64526578282716E-2</v>
      </c>
      <c r="G3574" s="12">
        <v>6.2351924478788899E-3</v>
      </c>
      <c r="H3574" s="12">
        <v>1.8455044645387001E-2</v>
      </c>
      <c r="I3574" s="12">
        <v>2.98174101868726E-2</v>
      </c>
      <c r="J3574" s="12">
        <v>2.80957199442829E-2</v>
      </c>
      <c r="K3574" s="12">
        <v>1.9404554203900901E-2</v>
      </c>
      <c r="L3574" s="12">
        <v>1.2748238121937899E-2</v>
      </c>
      <c r="M3574" s="12">
        <v>1.0753092401062401E-2</v>
      </c>
      <c r="N3574" s="12"/>
      <c r="O3574" s="12"/>
    </row>
    <row r="3575" spans="1:15" x14ac:dyDescent="0.3">
      <c r="A3575" s="11" t="str">
        <f t="shared" si="56"/>
        <v>CONSUMO PER CAPITA (kg ó litros por individuo)Leche SolaREST.CAT ARAGON</v>
      </c>
      <c r="B3575" s="11" t="s">
        <v>55</v>
      </c>
      <c r="C3575" s="11" t="s">
        <v>64</v>
      </c>
      <c r="D3575" s="11" t="s">
        <v>144</v>
      </c>
      <c r="E3575" s="12">
        <v>2.06384118193483E-2</v>
      </c>
      <c r="F3575" s="12">
        <v>2.19326156325425E-2</v>
      </c>
      <c r="G3575" s="12">
        <v>2.96799717382671E-2</v>
      </c>
      <c r="H3575" s="12">
        <v>1.3056232620466899E-2</v>
      </c>
      <c r="I3575" s="12">
        <v>1.3736208633383699E-2</v>
      </c>
      <c r="J3575" s="12">
        <v>1.29731697888674E-2</v>
      </c>
      <c r="K3575" s="12">
        <v>8.7996204264391992E-3</v>
      </c>
      <c r="L3575" s="12">
        <v>6.0829853867980701E-3</v>
      </c>
      <c r="M3575" s="12">
        <v>1.7396708057424701E-2</v>
      </c>
      <c r="N3575" s="12"/>
      <c r="O3575" s="12"/>
    </row>
    <row r="3576" spans="1:15" x14ac:dyDescent="0.3">
      <c r="A3576" s="11" t="str">
        <f t="shared" si="56"/>
        <v>CONSUMO PER CAPITA (kg ó litros por individuo)Leche SolaLEVANTE</v>
      </c>
      <c r="B3576" s="11" t="s">
        <v>55</v>
      </c>
      <c r="C3576" s="11" t="s">
        <v>64</v>
      </c>
      <c r="D3576" s="11" t="s">
        <v>145</v>
      </c>
      <c r="E3576" s="12">
        <v>1.42470469135552E-2</v>
      </c>
      <c r="F3576" s="12">
        <v>9.1748319706385102E-3</v>
      </c>
      <c r="G3576" s="12">
        <v>1.5511218091923001E-2</v>
      </c>
      <c r="H3576" s="12">
        <v>8.8856686270264405E-3</v>
      </c>
      <c r="I3576" s="12">
        <v>7.4958513899343803E-3</v>
      </c>
      <c r="J3576" s="12">
        <v>8.8608869344777696E-3</v>
      </c>
      <c r="K3576" s="12">
        <v>2.5371054792090598E-2</v>
      </c>
      <c r="L3576" s="12">
        <v>3.3766442271494501E-2</v>
      </c>
      <c r="M3576" s="12">
        <v>2.5671513032301099E-2</v>
      </c>
      <c r="N3576" s="12"/>
      <c r="O3576" s="12"/>
    </row>
    <row r="3577" spans="1:15" x14ac:dyDescent="0.3">
      <c r="A3577" s="11" t="str">
        <f t="shared" ref="A3577:A3640" si="57">B3577&amp;C3577&amp;D3577</f>
        <v>CONSUMO PER CAPITA (kg ó litros por individuo)Leche SolaANDALUCIA</v>
      </c>
      <c r="B3577" s="11" t="s">
        <v>55</v>
      </c>
      <c r="C3577" s="11" t="s">
        <v>64</v>
      </c>
      <c r="D3577" s="11" t="s">
        <v>146</v>
      </c>
      <c r="E3577" s="12">
        <v>1.9564446612546998E-2</v>
      </c>
      <c r="F3577" s="12">
        <v>8.9668212305483701E-3</v>
      </c>
      <c r="G3577" s="12">
        <v>9.9273952325927006E-3</v>
      </c>
      <c r="H3577" s="12">
        <v>1.1198718077401301E-2</v>
      </c>
      <c r="I3577" s="12">
        <v>4.5842450733420602E-2</v>
      </c>
      <c r="J3577" s="12">
        <v>1.68184559068092E-2</v>
      </c>
      <c r="K3577" s="12">
        <v>2.2342907376695899E-2</v>
      </c>
      <c r="L3577" s="12">
        <v>1.7262597193378901E-2</v>
      </c>
      <c r="M3577" s="12">
        <v>4.4132660031781699E-2</v>
      </c>
      <c r="N3577" s="12"/>
      <c r="O3577" s="12"/>
    </row>
    <row r="3578" spans="1:15" x14ac:dyDescent="0.3">
      <c r="A3578" s="11" t="str">
        <f t="shared" si="57"/>
        <v>CONSUMO PER CAPITA (kg ó litros por individuo)Leche SolaMDD AM</v>
      </c>
      <c r="B3578" s="11" t="s">
        <v>55</v>
      </c>
      <c r="C3578" s="11" t="s">
        <v>64</v>
      </c>
      <c r="D3578" s="11" t="s">
        <v>147</v>
      </c>
      <c r="E3578" s="12">
        <v>1.9529962615194799E-2</v>
      </c>
      <c r="F3578" s="12">
        <v>1.68906612227008E-2</v>
      </c>
      <c r="G3578" s="12">
        <v>1.70847579930259E-2</v>
      </c>
      <c r="H3578" s="12">
        <v>8.5961638897267302E-3</v>
      </c>
      <c r="I3578" s="12">
        <v>2.1099767875052099E-2</v>
      </c>
      <c r="J3578" s="12">
        <v>1.41516641325274E-2</v>
      </c>
      <c r="K3578" s="12">
        <v>1.2953746851076401E-2</v>
      </c>
      <c r="L3578" s="12">
        <v>1.7074065947195401E-2</v>
      </c>
      <c r="M3578" s="12">
        <v>2.2940815277810701E-2</v>
      </c>
      <c r="N3578" s="12"/>
      <c r="O3578" s="12"/>
    </row>
    <row r="3579" spans="1:15" x14ac:dyDescent="0.3">
      <c r="A3579" s="11" t="str">
        <f t="shared" si="57"/>
        <v>CONSUMO PER CAPITA (kg ó litros por individuo)Leche SolaRTO CENTRO</v>
      </c>
      <c r="B3579" s="11" t="s">
        <v>55</v>
      </c>
      <c r="C3579" s="11" t="s">
        <v>64</v>
      </c>
      <c r="D3579" s="11" t="s">
        <v>148</v>
      </c>
      <c r="E3579" s="12">
        <v>2.5489889705307099E-2</v>
      </c>
      <c r="F3579" s="12">
        <v>1.6266312019470101E-2</v>
      </c>
      <c r="G3579" s="12">
        <v>2.3470095678624701E-2</v>
      </c>
      <c r="H3579" s="12">
        <v>1.40475949508196E-2</v>
      </c>
      <c r="I3579" s="12">
        <v>3.5496117790981302E-2</v>
      </c>
      <c r="J3579" s="12">
        <v>4.5964753756553203E-3</v>
      </c>
      <c r="K3579" s="12">
        <v>1.1510137614672501E-2</v>
      </c>
      <c r="L3579" s="12">
        <v>1.28406600876338E-2</v>
      </c>
      <c r="M3579" s="12">
        <v>1.3791785847132001E-2</v>
      </c>
      <c r="N3579" s="12"/>
      <c r="O3579" s="12"/>
    </row>
    <row r="3580" spans="1:15" x14ac:dyDescent="0.3">
      <c r="A3580" s="11" t="str">
        <f t="shared" si="57"/>
        <v>CONSUMO PER CAPITA (kg ó litros por individuo)Leche SolaNORTE-CENTRO</v>
      </c>
      <c r="B3580" s="11" t="s">
        <v>55</v>
      </c>
      <c r="C3580" s="11" t="s">
        <v>64</v>
      </c>
      <c r="D3580" s="11" t="s">
        <v>149</v>
      </c>
      <c r="E3580" s="12">
        <v>1.59590036726476E-2</v>
      </c>
      <c r="F3580" s="12">
        <v>1.4478360086322899E-2</v>
      </c>
      <c r="G3580" s="12">
        <v>8.0801414606972294E-3</v>
      </c>
      <c r="H3580" s="12">
        <v>5.0548806187954301E-3</v>
      </c>
      <c r="I3580" s="12">
        <v>1.02716386774138E-2</v>
      </c>
      <c r="J3580" s="12">
        <v>2.7634501459701401E-2</v>
      </c>
      <c r="K3580" s="12">
        <v>1.27752991205252E-2</v>
      </c>
      <c r="L3580" s="12">
        <v>3.2521928935347502E-3</v>
      </c>
      <c r="M3580" s="12">
        <v>1.64148369792892E-2</v>
      </c>
      <c r="N3580" s="12"/>
      <c r="O3580" s="12"/>
    </row>
    <row r="3581" spans="1:15" x14ac:dyDescent="0.3">
      <c r="A3581" s="11" t="str">
        <f t="shared" si="57"/>
        <v>CONSUMO PER CAPITA (kg ó litros por individuo)Leche SolaNOROESTE</v>
      </c>
      <c r="B3581" s="11" t="s">
        <v>55</v>
      </c>
      <c r="C3581" s="11" t="s">
        <v>64</v>
      </c>
      <c r="D3581" s="11" t="s">
        <v>150</v>
      </c>
      <c r="E3581" s="12">
        <v>9.9156038841358794E-3</v>
      </c>
      <c r="F3581" s="12">
        <v>5.9411734024550503E-3</v>
      </c>
      <c r="G3581" s="12">
        <v>1.28087571654661E-2</v>
      </c>
      <c r="H3581" s="12">
        <v>1.34487355664175E-2</v>
      </c>
      <c r="I3581" s="12">
        <v>1.79791847499438E-2</v>
      </c>
      <c r="J3581" s="12">
        <v>1.5260708588138701E-2</v>
      </c>
      <c r="K3581" s="12">
        <v>1.1024645940173499E-2</v>
      </c>
      <c r="L3581" s="12">
        <v>8.8155456568042995E-3</v>
      </c>
      <c r="M3581" s="12">
        <v>6.7424378083530299E-3</v>
      </c>
      <c r="N3581" s="12"/>
      <c r="O3581" s="12"/>
    </row>
    <row r="3582" spans="1:15" x14ac:dyDescent="0.3">
      <c r="A3582" s="11" t="str">
        <f t="shared" si="57"/>
        <v>CONSUMO PER CAPITA (kg ó litros por individuo)Leche Sola&lt;2MIL</v>
      </c>
      <c r="B3582" s="11" t="s">
        <v>55</v>
      </c>
      <c r="C3582" s="11" t="s">
        <v>64</v>
      </c>
      <c r="D3582" s="11" t="s">
        <v>151</v>
      </c>
      <c r="E3582" s="12">
        <v>1.8296104212880901E-2</v>
      </c>
      <c r="F3582" s="12">
        <v>8.9844952505941308E-3</v>
      </c>
      <c r="G3582" s="12">
        <v>1.38774425094257E-2</v>
      </c>
      <c r="H3582" s="12">
        <v>6.1235846606599604E-3</v>
      </c>
      <c r="I3582" s="12">
        <v>0.142710077273703</v>
      </c>
      <c r="J3582" s="12">
        <v>8.6197115416120993E-3</v>
      </c>
      <c r="K3582" s="12">
        <v>2.2812406808616702E-2</v>
      </c>
      <c r="L3582" s="12">
        <v>3.0081558927575799E-2</v>
      </c>
      <c r="M3582" s="12">
        <v>0.104766709198739</v>
      </c>
      <c r="N3582" s="12"/>
      <c r="O3582" s="12"/>
    </row>
    <row r="3583" spans="1:15" x14ac:dyDescent="0.3">
      <c r="A3583" s="11" t="str">
        <f t="shared" si="57"/>
        <v>CONSUMO PER CAPITA (kg ó litros por individuo)Leche Sola2-5MIL</v>
      </c>
      <c r="B3583" s="11" t="s">
        <v>55</v>
      </c>
      <c r="C3583" s="11" t="s">
        <v>64</v>
      </c>
      <c r="D3583" s="11" t="s">
        <v>152</v>
      </c>
      <c r="E3583" s="12">
        <v>2.5188380462989299E-2</v>
      </c>
      <c r="F3583" s="12">
        <v>4.76944743904072E-3</v>
      </c>
      <c r="G3583" s="12">
        <v>6.4158192413252503E-3</v>
      </c>
      <c r="H3583" s="12">
        <v>5.9401913753504799E-3</v>
      </c>
      <c r="I3583" s="12">
        <v>7.1860160280774101E-3</v>
      </c>
      <c r="J3583" s="12">
        <v>4.5502160167705903E-3</v>
      </c>
      <c r="K3583" s="12">
        <v>8.6701656755537402E-3</v>
      </c>
      <c r="L3583" s="12">
        <v>4.6583647100480099E-3</v>
      </c>
      <c r="M3583" s="12">
        <v>4.79076672418614E-3</v>
      </c>
      <c r="N3583" s="12"/>
      <c r="O3583" s="12"/>
    </row>
    <row r="3584" spans="1:15" x14ac:dyDescent="0.3">
      <c r="A3584" s="11" t="str">
        <f t="shared" si="57"/>
        <v>CONSUMO PER CAPITA (kg ó litros por individuo)Leche Sola5-10MIL</v>
      </c>
      <c r="B3584" s="11" t="s">
        <v>55</v>
      </c>
      <c r="C3584" s="11" t="s">
        <v>64</v>
      </c>
      <c r="D3584" s="11" t="s">
        <v>153</v>
      </c>
      <c r="E3584" s="12">
        <v>8.4663433940601607E-3</v>
      </c>
      <c r="F3584" s="12">
        <v>2.8236888652445401E-3</v>
      </c>
      <c r="G3584" s="12">
        <v>8.5057790059168605E-3</v>
      </c>
      <c r="H3584" s="12">
        <v>1.8336967239099899E-2</v>
      </c>
      <c r="I3584" s="12">
        <v>8.2839333876090094E-3</v>
      </c>
      <c r="J3584" s="12">
        <v>1.4629988907515599E-2</v>
      </c>
      <c r="K3584" s="12">
        <v>7.6032330451467596E-3</v>
      </c>
      <c r="L3584" s="12" t="s">
        <v>134</v>
      </c>
      <c r="M3584" s="12">
        <v>3.3956982134458798E-3</v>
      </c>
      <c r="N3584" s="12"/>
      <c r="O3584" s="12"/>
    </row>
    <row r="3585" spans="1:15" x14ac:dyDescent="0.3">
      <c r="A3585" s="11" t="str">
        <f t="shared" si="57"/>
        <v>CONSUMO PER CAPITA (kg ó litros por individuo)Leche Sola10-30MIL</v>
      </c>
      <c r="B3585" s="11" t="s">
        <v>55</v>
      </c>
      <c r="C3585" s="11" t="s">
        <v>64</v>
      </c>
      <c r="D3585" s="11" t="s">
        <v>154</v>
      </c>
      <c r="E3585" s="12">
        <v>1.73535438373125E-2</v>
      </c>
      <c r="F3585" s="12">
        <v>1.4679838745664101E-2</v>
      </c>
      <c r="G3585" s="12">
        <v>7.1344301280465401E-3</v>
      </c>
      <c r="H3585" s="12">
        <v>1.03618207538867E-2</v>
      </c>
      <c r="I3585" s="12">
        <v>7.98792100409885E-3</v>
      </c>
      <c r="J3585" s="12">
        <v>1.48296899511448E-2</v>
      </c>
      <c r="K3585" s="12">
        <v>1.2854447038921499E-2</v>
      </c>
      <c r="L3585" s="12">
        <v>1.23335727572563E-2</v>
      </c>
      <c r="M3585" s="12">
        <v>1.3768910050336799E-2</v>
      </c>
      <c r="N3585" s="12"/>
      <c r="O3585" s="12"/>
    </row>
    <row r="3586" spans="1:15" x14ac:dyDescent="0.3">
      <c r="A3586" s="11" t="str">
        <f t="shared" si="57"/>
        <v>CONSUMO PER CAPITA (kg ó litros por individuo)Leche Sola30-100MIL</v>
      </c>
      <c r="B3586" s="11" t="s">
        <v>55</v>
      </c>
      <c r="C3586" s="11" t="s">
        <v>64</v>
      </c>
      <c r="D3586" s="11" t="s">
        <v>155</v>
      </c>
      <c r="E3586" s="12">
        <v>1.8998316002364801E-2</v>
      </c>
      <c r="F3586" s="12">
        <v>2.2319237911836501E-2</v>
      </c>
      <c r="G3586" s="12">
        <v>2.75186352964743E-2</v>
      </c>
      <c r="H3586" s="12">
        <v>1.54629459602085E-2</v>
      </c>
      <c r="I3586" s="12">
        <v>2.5368168962447198E-2</v>
      </c>
      <c r="J3586" s="12">
        <v>1.7810903866888699E-2</v>
      </c>
      <c r="K3586" s="12">
        <v>1.95778499484346E-2</v>
      </c>
      <c r="L3586" s="12">
        <v>1.9949981121123599E-2</v>
      </c>
      <c r="M3586" s="12">
        <v>1.95843265480019E-2</v>
      </c>
      <c r="N3586" s="12"/>
      <c r="O3586" s="12"/>
    </row>
    <row r="3587" spans="1:15" x14ac:dyDescent="0.3">
      <c r="A3587" s="11" t="str">
        <f t="shared" si="57"/>
        <v>CONSUMO PER CAPITA (kg ó litros por individuo)Leche Sola100-200MIL</v>
      </c>
      <c r="B3587" s="11" t="s">
        <v>55</v>
      </c>
      <c r="C3587" s="11" t="s">
        <v>64</v>
      </c>
      <c r="D3587" s="11" t="s">
        <v>156</v>
      </c>
      <c r="E3587" s="12">
        <v>2.2277814984864999E-2</v>
      </c>
      <c r="F3587" s="12">
        <v>1.35295435155359E-2</v>
      </c>
      <c r="G3587" s="12">
        <v>6.2472420518192903E-3</v>
      </c>
      <c r="H3587" s="12">
        <v>6.0058979591424101E-3</v>
      </c>
      <c r="I3587" s="12">
        <v>2.06251648572599E-2</v>
      </c>
      <c r="J3587" s="12">
        <v>1.1349527833674501E-2</v>
      </c>
      <c r="K3587" s="12">
        <v>2.0100358208073699E-2</v>
      </c>
      <c r="L3587" s="12">
        <v>1.43486075759448E-2</v>
      </c>
      <c r="M3587" s="12">
        <v>3.1131375992826001E-2</v>
      </c>
      <c r="N3587" s="12"/>
      <c r="O3587" s="12"/>
    </row>
    <row r="3588" spans="1:15" x14ac:dyDescent="0.3">
      <c r="A3588" s="11" t="str">
        <f t="shared" si="57"/>
        <v>CONSUMO PER CAPITA (kg ó litros por individuo)Leche Sola200-500MIL</v>
      </c>
      <c r="B3588" s="11" t="s">
        <v>55</v>
      </c>
      <c r="C3588" s="11" t="s">
        <v>64</v>
      </c>
      <c r="D3588" s="11" t="s">
        <v>157</v>
      </c>
      <c r="E3588" s="12">
        <v>1.23836823967148E-2</v>
      </c>
      <c r="F3588" s="12">
        <v>3.60782653017841E-3</v>
      </c>
      <c r="G3588" s="12">
        <v>1.61880201507742E-2</v>
      </c>
      <c r="H3588" s="12">
        <v>1.0310745520835499E-2</v>
      </c>
      <c r="I3588" s="12">
        <v>1.4794765497259299E-2</v>
      </c>
      <c r="J3588" s="12">
        <v>2.0043455732608E-2</v>
      </c>
      <c r="K3588" s="12">
        <v>1.3451943827287101E-2</v>
      </c>
      <c r="L3588" s="12">
        <v>4.2340340243325197E-3</v>
      </c>
      <c r="M3588" s="12">
        <v>7.8932157246741092E-3</v>
      </c>
      <c r="N3588" s="12"/>
      <c r="O3588" s="12"/>
    </row>
    <row r="3589" spans="1:15" x14ac:dyDescent="0.3">
      <c r="A3589" s="11" t="str">
        <f t="shared" si="57"/>
        <v>CONSUMO PER CAPITA (kg ó litros por individuo)Leche Sola&gt;500MIL</v>
      </c>
      <c r="B3589" s="11" t="s">
        <v>55</v>
      </c>
      <c r="C3589" s="11" t="s">
        <v>64</v>
      </c>
      <c r="D3589" s="11" t="s">
        <v>158</v>
      </c>
      <c r="E3589" s="12">
        <v>1.8861311036723099E-2</v>
      </c>
      <c r="F3589" s="12">
        <v>1.8599041330718401E-2</v>
      </c>
      <c r="G3589" s="12">
        <v>2.2226217651556801E-2</v>
      </c>
      <c r="H3589" s="12">
        <v>1.1804663095587699E-2</v>
      </c>
      <c r="I3589" s="12">
        <v>2.1216409817658401E-2</v>
      </c>
      <c r="J3589" s="12">
        <v>1.93318645397372E-2</v>
      </c>
      <c r="K3589" s="12">
        <v>2.22066414373722E-2</v>
      </c>
      <c r="L3589" s="12">
        <v>2.9172215631457499E-2</v>
      </c>
      <c r="M3589" s="12">
        <v>3.1330129220478599E-2</v>
      </c>
      <c r="N3589" s="12"/>
      <c r="O3589" s="12"/>
    </row>
    <row r="3590" spans="1:15" x14ac:dyDescent="0.3">
      <c r="A3590" s="11" t="str">
        <f t="shared" si="57"/>
        <v>CONSUMO PER CAPITA (kg ó litros por individuo)Leche SolaDE 15 A 19 AÑOS</v>
      </c>
      <c r="B3590" s="11" t="s">
        <v>55</v>
      </c>
      <c r="C3590" s="11" t="s">
        <v>64</v>
      </c>
      <c r="D3590" s="11" t="s">
        <v>159</v>
      </c>
      <c r="E3590" s="12">
        <v>1.1797364525361001E-2</v>
      </c>
      <c r="F3590" s="12" t="s">
        <v>134</v>
      </c>
      <c r="G3590" s="12" t="s">
        <v>134</v>
      </c>
      <c r="H3590" s="12">
        <v>2.3254792281812301E-3</v>
      </c>
      <c r="I3590" s="12" t="s">
        <v>134</v>
      </c>
      <c r="J3590" s="12" t="s">
        <v>134</v>
      </c>
      <c r="K3590" s="12" t="s">
        <v>134</v>
      </c>
      <c r="L3590" s="12" t="s">
        <v>134</v>
      </c>
      <c r="M3590" s="12">
        <v>1.2496472218623E-2</v>
      </c>
      <c r="N3590" s="12"/>
      <c r="O3590" s="12"/>
    </row>
    <row r="3591" spans="1:15" x14ac:dyDescent="0.3">
      <c r="A3591" s="11" t="str">
        <f t="shared" si="57"/>
        <v>CONSUMO PER CAPITA (kg ó litros por individuo)Leche SolaDE 20 A 24 AÑOS</v>
      </c>
      <c r="B3591" s="11" t="s">
        <v>55</v>
      </c>
      <c r="C3591" s="11" t="s">
        <v>64</v>
      </c>
      <c r="D3591" s="11" t="s">
        <v>160</v>
      </c>
      <c r="E3591" s="12">
        <v>4.9004846234607397E-3</v>
      </c>
      <c r="F3591" s="12">
        <v>9.6246849051789601E-4</v>
      </c>
      <c r="G3591" s="12">
        <v>4.04908496714587E-3</v>
      </c>
      <c r="H3591" s="12">
        <v>7.2587894466710498E-3</v>
      </c>
      <c r="I3591" s="12">
        <v>7.8471379174288505E-3</v>
      </c>
      <c r="J3591" s="12" t="s">
        <v>134</v>
      </c>
      <c r="K3591" s="12">
        <v>3.9885314907456802E-3</v>
      </c>
      <c r="L3591" s="12">
        <v>1.31652821419087E-2</v>
      </c>
      <c r="M3591" s="12">
        <v>2.2608616079482502E-3</v>
      </c>
      <c r="N3591" s="12"/>
      <c r="O3591" s="12"/>
    </row>
    <row r="3592" spans="1:15" x14ac:dyDescent="0.3">
      <c r="A3592" s="11" t="str">
        <f t="shared" si="57"/>
        <v>CONSUMO PER CAPITA (kg ó litros por individuo)Leche SolaDE 25 A 34 AÑOS</v>
      </c>
      <c r="B3592" s="11" t="s">
        <v>55</v>
      </c>
      <c r="C3592" s="11" t="s">
        <v>64</v>
      </c>
      <c r="D3592" s="11" t="s">
        <v>161</v>
      </c>
      <c r="E3592" s="12">
        <v>9.1054286317485099E-3</v>
      </c>
      <c r="F3592" s="12">
        <v>7.49518799569033E-3</v>
      </c>
      <c r="G3592" s="12">
        <v>3.6928475274705E-3</v>
      </c>
      <c r="H3592" s="12">
        <v>6.5733402233793901E-3</v>
      </c>
      <c r="I3592" s="12">
        <v>1.06452092503683E-2</v>
      </c>
      <c r="J3592" s="12">
        <v>6.7042105660395498E-3</v>
      </c>
      <c r="K3592" s="12">
        <v>4.7878840097313096E-3</v>
      </c>
      <c r="L3592" s="12">
        <v>3.83598792090183E-3</v>
      </c>
      <c r="M3592" s="12">
        <v>6.1517328331512503E-3</v>
      </c>
      <c r="N3592" s="12"/>
      <c r="O3592" s="12"/>
    </row>
    <row r="3593" spans="1:15" x14ac:dyDescent="0.3">
      <c r="A3593" s="11" t="str">
        <f t="shared" si="57"/>
        <v>CONSUMO PER CAPITA (kg ó litros por individuo)Leche SolaDE 35 A 49 AÑOS</v>
      </c>
      <c r="B3593" s="11" t="s">
        <v>55</v>
      </c>
      <c r="C3593" s="11" t="s">
        <v>64</v>
      </c>
      <c r="D3593" s="11" t="s">
        <v>162</v>
      </c>
      <c r="E3593" s="12">
        <v>1.8754901867802098E-2</v>
      </c>
      <c r="F3593" s="12">
        <v>1.3026002099453E-2</v>
      </c>
      <c r="G3593" s="12">
        <v>1.8306359090849999E-2</v>
      </c>
      <c r="H3593" s="12">
        <v>1.01853634764714E-2</v>
      </c>
      <c r="I3593" s="12">
        <v>1.89140389335062E-2</v>
      </c>
      <c r="J3593" s="12">
        <v>1.73415692996223E-2</v>
      </c>
      <c r="K3593" s="12">
        <v>1.8992680337054799E-2</v>
      </c>
      <c r="L3593" s="12">
        <v>1.8148169384308199E-2</v>
      </c>
      <c r="M3593" s="12">
        <v>2.1350244776881199E-2</v>
      </c>
      <c r="N3593" s="12"/>
      <c r="O3593" s="12"/>
    </row>
    <row r="3594" spans="1:15" x14ac:dyDescent="0.3">
      <c r="A3594" s="11" t="str">
        <f t="shared" si="57"/>
        <v>CONSUMO PER CAPITA (kg ó litros por individuo)Leche SolaDE 50 A 59 AÑOS</v>
      </c>
      <c r="B3594" s="11" t="s">
        <v>55</v>
      </c>
      <c r="C3594" s="11" t="s">
        <v>64</v>
      </c>
      <c r="D3594" s="11" t="s">
        <v>163</v>
      </c>
      <c r="E3594" s="12">
        <v>1.44480675575037E-2</v>
      </c>
      <c r="F3594" s="12">
        <v>1.5518487995477099E-2</v>
      </c>
      <c r="G3594" s="12">
        <v>2.12592803401912E-2</v>
      </c>
      <c r="H3594" s="12">
        <v>1.5471627991593099E-2</v>
      </c>
      <c r="I3594" s="12">
        <v>1.9551206524629099E-2</v>
      </c>
      <c r="J3594" s="12">
        <v>2.03866415253517E-2</v>
      </c>
      <c r="K3594" s="12">
        <v>1.6755774221028301E-2</v>
      </c>
      <c r="L3594" s="12">
        <v>1.5358114224070501E-2</v>
      </c>
      <c r="M3594" s="12">
        <v>1.03227454509773E-2</v>
      </c>
      <c r="N3594" s="12"/>
      <c r="O3594" s="12"/>
    </row>
    <row r="3595" spans="1:15" x14ac:dyDescent="0.3">
      <c r="A3595" s="11" t="str">
        <f t="shared" si="57"/>
        <v>CONSUMO PER CAPITA (kg ó litros por individuo)Leche SolaDE 60 A 75 AÑOS</v>
      </c>
      <c r="B3595" s="11" t="s">
        <v>55</v>
      </c>
      <c r="C3595" s="11" t="s">
        <v>64</v>
      </c>
      <c r="D3595" s="11" t="s">
        <v>164</v>
      </c>
      <c r="E3595" s="12">
        <v>2.9715010629260099E-2</v>
      </c>
      <c r="F3595" s="12">
        <v>2.3463341230608E-2</v>
      </c>
      <c r="G3595" s="12">
        <v>2.2148556878007299E-2</v>
      </c>
      <c r="H3595" s="12">
        <v>1.6090717373035201E-2</v>
      </c>
      <c r="I3595" s="12">
        <v>5.4372398232358697E-2</v>
      </c>
      <c r="J3595" s="12">
        <v>2.3509367945612598E-2</v>
      </c>
      <c r="K3595" s="12">
        <v>2.9473410270184901E-2</v>
      </c>
      <c r="L3595" s="12">
        <v>2.49128319502731E-2</v>
      </c>
      <c r="M3595" s="12">
        <v>5.5094155387971799E-2</v>
      </c>
      <c r="N3595" s="12"/>
      <c r="O3595" s="12"/>
    </row>
    <row r="3596" spans="1:15" x14ac:dyDescent="0.3">
      <c r="A3596" s="11" t="str">
        <f t="shared" si="57"/>
        <v>CONSUMO PER CAPITA (kg ó litros por individuo)Leche SolaNIVEL ALTO</v>
      </c>
      <c r="B3596" s="11" t="s">
        <v>55</v>
      </c>
      <c r="C3596" s="11" t="s">
        <v>64</v>
      </c>
      <c r="D3596" s="11" t="s">
        <v>165</v>
      </c>
      <c r="E3596" s="12">
        <v>1.5625460654946501E-2</v>
      </c>
      <c r="F3596" s="12">
        <v>1.1268722389020099E-2</v>
      </c>
      <c r="G3596" s="12">
        <v>2.3824617593808699E-2</v>
      </c>
      <c r="H3596" s="12">
        <v>1.1374720741941201E-2</v>
      </c>
      <c r="I3596" s="12">
        <v>1.82245638685321E-2</v>
      </c>
      <c r="J3596" s="12">
        <v>1.2552549993169401E-2</v>
      </c>
      <c r="K3596" s="12">
        <v>1.77658459307907E-2</v>
      </c>
      <c r="L3596" s="12">
        <v>1.7000172077482199E-2</v>
      </c>
      <c r="M3596" s="12">
        <v>1.8511525845257299E-2</v>
      </c>
      <c r="N3596" s="12"/>
      <c r="O3596" s="12"/>
    </row>
    <row r="3597" spans="1:15" x14ac:dyDescent="0.3">
      <c r="A3597" s="11" t="str">
        <f t="shared" si="57"/>
        <v>CONSUMO PER CAPITA (kg ó litros por individuo)Leche SolaNIVEL MEDIO ALTO</v>
      </c>
      <c r="B3597" s="11" t="s">
        <v>55</v>
      </c>
      <c r="C3597" s="11" t="s">
        <v>64</v>
      </c>
      <c r="D3597" s="11" t="s">
        <v>166</v>
      </c>
      <c r="E3597" s="12">
        <v>8.6122871464901097E-3</v>
      </c>
      <c r="F3597" s="12">
        <v>1.2302909474551E-2</v>
      </c>
      <c r="G3597" s="12">
        <v>7.45309733923296E-3</v>
      </c>
      <c r="H3597" s="12">
        <v>9.6140504782669996E-3</v>
      </c>
      <c r="I3597" s="12">
        <v>6.0907921658247197E-3</v>
      </c>
      <c r="J3597" s="12">
        <v>8.0457303244002593E-3</v>
      </c>
      <c r="K3597" s="12">
        <v>6.74049903397053E-3</v>
      </c>
      <c r="L3597" s="12">
        <v>9.7984467246968101E-3</v>
      </c>
      <c r="M3597" s="12">
        <v>8.4233695396935503E-3</v>
      </c>
      <c r="N3597" s="12"/>
      <c r="O3597" s="12"/>
    </row>
    <row r="3598" spans="1:15" x14ac:dyDescent="0.3">
      <c r="A3598" s="11" t="str">
        <f t="shared" si="57"/>
        <v>CONSUMO PER CAPITA (kg ó litros por individuo)Leche SolaNIVEL MEDIO</v>
      </c>
      <c r="B3598" s="11" t="s">
        <v>55</v>
      </c>
      <c r="C3598" s="11" t="s">
        <v>64</v>
      </c>
      <c r="D3598" s="11" t="s">
        <v>167</v>
      </c>
      <c r="E3598" s="12">
        <v>2.5852945360204601E-2</v>
      </c>
      <c r="F3598" s="12">
        <v>1.51862218658857E-2</v>
      </c>
      <c r="G3598" s="12">
        <v>1.0724551462304501E-2</v>
      </c>
      <c r="H3598" s="12">
        <v>9.1812565040286596E-3</v>
      </c>
      <c r="I3598" s="12">
        <v>1.46156074983602E-2</v>
      </c>
      <c r="J3598" s="12">
        <v>1.53400928462581E-2</v>
      </c>
      <c r="K3598" s="12">
        <v>1.19000477673672E-2</v>
      </c>
      <c r="L3598" s="12">
        <v>1.4128249222018999E-2</v>
      </c>
      <c r="M3598" s="12">
        <v>1.8680820350289298E-2</v>
      </c>
      <c r="N3598" s="12"/>
      <c r="O3598" s="12"/>
    </row>
    <row r="3599" spans="1:15" x14ac:dyDescent="0.3">
      <c r="A3599" s="11" t="str">
        <f t="shared" si="57"/>
        <v>CONSUMO PER CAPITA (kg ó litros por individuo)Leche SolaNIVEL MEDIO BAJO</v>
      </c>
      <c r="B3599" s="11" t="s">
        <v>55</v>
      </c>
      <c r="C3599" s="11" t="s">
        <v>64</v>
      </c>
      <c r="D3599" s="11" t="s">
        <v>168</v>
      </c>
      <c r="E3599" s="12">
        <v>1.6912599824091899E-2</v>
      </c>
      <c r="F3599" s="12">
        <v>1.9645506491308602E-2</v>
      </c>
      <c r="G3599" s="12">
        <v>1.9338624678822001E-2</v>
      </c>
      <c r="H3599" s="12">
        <v>7.5744057105916196E-3</v>
      </c>
      <c r="I3599" s="12">
        <v>1.65645535588816E-2</v>
      </c>
      <c r="J3599" s="12">
        <v>1.93420222240786E-2</v>
      </c>
      <c r="K3599" s="12">
        <v>1.17178949362832E-2</v>
      </c>
      <c r="L3599" s="12">
        <v>1.9337572144842601E-2</v>
      </c>
      <c r="M3599" s="12">
        <v>2.2974964261421999E-2</v>
      </c>
      <c r="N3599" s="12"/>
      <c r="O3599" s="12"/>
    </row>
    <row r="3600" spans="1:15" x14ac:dyDescent="0.3">
      <c r="A3600" s="11" t="str">
        <f t="shared" si="57"/>
        <v>CONSUMO PER CAPITA (kg ó litros por individuo)Leche SolaNIVEL BAJO</v>
      </c>
      <c r="B3600" s="11" t="s">
        <v>55</v>
      </c>
      <c r="C3600" s="11" t="s">
        <v>64</v>
      </c>
      <c r="D3600" s="11" t="s">
        <v>169</v>
      </c>
      <c r="E3600" s="12">
        <v>1.69417726277113E-2</v>
      </c>
      <c r="F3600" s="12">
        <v>1.0160912955074399E-2</v>
      </c>
      <c r="G3600" s="12">
        <v>1.4981128219116501E-2</v>
      </c>
      <c r="H3600" s="12">
        <v>1.7393961103496901E-2</v>
      </c>
      <c r="I3600" s="12">
        <v>5.71277767347819E-2</v>
      </c>
      <c r="J3600" s="12">
        <v>2.0801915599743901E-2</v>
      </c>
      <c r="K3600" s="12">
        <v>3.0640409500377001E-2</v>
      </c>
      <c r="L3600" s="12">
        <v>1.6670244860109502E-2</v>
      </c>
      <c r="M3600" s="12">
        <v>4.1284571602334702E-2</v>
      </c>
      <c r="N3600" s="12"/>
      <c r="O3600" s="12"/>
    </row>
    <row r="3601" spans="1:15" x14ac:dyDescent="0.3">
      <c r="A3601" s="11" t="str">
        <f t="shared" si="57"/>
        <v>CONSUMO PER CAPITA (kg ó litros por individuo)Leche SolaHOMBRE</v>
      </c>
      <c r="B3601" s="11" t="s">
        <v>55</v>
      </c>
      <c r="C3601" s="11" t="s">
        <v>64</v>
      </c>
      <c r="D3601" s="11" t="s">
        <v>170</v>
      </c>
      <c r="E3601" s="12">
        <v>2.0534823628885202E-2</v>
      </c>
      <c r="F3601" s="12">
        <v>1.14891886580843E-2</v>
      </c>
      <c r="G3601" s="12">
        <v>1.42180383990486E-2</v>
      </c>
      <c r="H3601" s="12">
        <v>7.7690673269585299E-3</v>
      </c>
      <c r="I3601" s="12">
        <v>1.3392501434803999E-2</v>
      </c>
      <c r="J3601" s="12">
        <v>1.22670437643505E-2</v>
      </c>
      <c r="K3601" s="12">
        <v>1.3701307186517299E-2</v>
      </c>
      <c r="L3601" s="12">
        <v>9.7276159310252207E-3</v>
      </c>
      <c r="M3601" s="12">
        <v>1.4874738963322E-2</v>
      </c>
      <c r="N3601" s="12"/>
      <c r="O3601" s="12"/>
    </row>
    <row r="3602" spans="1:15" x14ac:dyDescent="0.3">
      <c r="A3602" s="11" t="str">
        <f t="shared" si="57"/>
        <v>CONSUMO PER CAPITA (kg ó litros por individuo)Leche SolaMUJER</v>
      </c>
      <c r="B3602" s="11" t="s">
        <v>55</v>
      </c>
      <c r="C3602" s="11" t="s">
        <v>64</v>
      </c>
      <c r="D3602" s="11" t="s">
        <v>171</v>
      </c>
      <c r="E3602" s="12">
        <v>1.4738795232826001E-2</v>
      </c>
      <c r="F3602" s="12">
        <v>1.53088469520005E-2</v>
      </c>
      <c r="G3602" s="12">
        <v>1.6631078166432001E-2</v>
      </c>
      <c r="H3602" s="12">
        <v>1.4837283199130901E-2</v>
      </c>
      <c r="I3602" s="12">
        <v>3.4347257809287803E-2</v>
      </c>
      <c r="J3602" s="12">
        <v>1.85832468306459E-2</v>
      </c>
      <c r="K3602" s="12">
        <v>1.9388329572519802E-2</v>
      </c>
      <c r="L3602" s="12">
        <v>2.1164247789065199E-2</v>
      </c>
      <c r="M3602" s="12">
        <v>3.0756187779358998E-2</v>
      </c>
      <c r="N3602" s="12"/>
      <c r="O3602" s="12"/>
    </row>
    <row r="3603" spans="1:15" x14ac:dyDescent="0.3">
      <c r="A3603" s="11" t="str">
        <f t="shared" si="57"/>
        <v>CONSUMO PER CAPITA (kg ó litros por individuo)Leche Con CacaoT.ESPAÑA</v>
      </c>
      <c r="B3603" s="11" t="s">
        <v>55</v>
      </c>
      <c r="C3603" s="11" t="s">
        <v>67</v>
      </c>
      <c r="D3603" s="11" t="s">
        <v>142</v>
      </c>
      <c r="E3603" s="12">
        <v>6.9602508766883994E-2</v>
      </c>
      <c r="F3603" s="12">
        <v>5.4990738280889302E-2</v>
      </c>
      <c r="G3603" s="12">
        <v>5.9643078384960801E-2</v>
      </c>
      <c r="H3603" s="12">
        <v>4.9535149950560499E-2</v>
      </c>
      <c r="I3603" s="12">
        <v>6.36496956253947E-2</v>
      </c>
      <c r="J3603" s="12">
        <v>4.7498802511241799E-2</v>
      </c>
      <c r="K3603" s="12">
        <v>4.68957825851073E-2</v>
      </c>
      <c r="L3603" s="12">
        <v>4.1507590667679797E-2</v>
      </c>
      <c r="M3603" s="12">
        <v>5.7032239893457903E-2</v>
      </c>
      <c r="N3603" s="12"/>
      <c r="O3603" s="12"/>
    </row>
    <row r="3604" spans="1:15" x14ac:dyDescent="0.3">
      <c r="A3604" s="11" t="str">
        <f t="shared" si="57"/>
        <v>CONSUMO PER CAPITA (kg ó litros por individuo)Leche Con CacaoBCN AM</v>
      </c>
      <c r="B3604" s="11" t="s">
        <v>55</v>
      </c>
      <c r="C3604" s="11" t="s">
        <v>67</v>
      </c>
      <c r="D3604" s="11" t="s">
        <v>143</v>
      </c>
      <c r="E3604" s="12">
        <v>1.34167888565138E-2</v>
      </c>
      <c r="F3604" s="12">
        <v>3.23383339204003E-3</v>
      </c>
      <c r="G3604" s="12">
        <v>1.0131056607778299E-2</v>
      </c>
      <c r="H3604" s="12">
        <v>2.7442026019532302E-3</v>
      </c>
      <c r="I3604" s="12">
        <v>1.16665364665946E-2</v>
      </c>
      <c r="J3604" s="12">
        <v>1.10375655625117E-2</v>
      </c>
      <c r="K3604" s="12">
        <v>1.10951635442329E-2</v>
      </c>
      <c r="L3604" s="12">
        <v>7.8738199755743893E-3</v>
      </c>
      <c r="M3604" s="12">
        <v>1.7880418267412399E-3</v>
      </c>
      <c r="N3604" s="12"/>
      <c r="O3604" s="12"/>
    </row>
    <row r="3605" spans="1:15" x14ac:dyDescent="0.3">
      <c r="A3605" s="11" t="str">
        <f t="shared" si="57"/>
        <v>CONSUMO PER CAPITA (kg ó litros por individuo)Leche Con CacaoREST.CAT ARAGON</v>
      </c>
      <c r="B3605" s="11" t="s">
        <v>55</v>
      </c>
      <c r="C3605" s="11" t="s">
        <v>67</v>
      </c>
      <c r="D3605" s="11" t="s">
        <v>144</v>
      </c>
      <c r="E3605" s="12">
        <v>8.3272409627628604E-3</v>
      </c>
      <c r="F3605" s="12">
        <v>1.22262824934366E-2</v>
      </c>
      <c r="G3605" s="12">
        <v>1.6853220591621199E-2</v>
      </c>
      <c r="H3605" s="12">
        <v>5.7960357833308903E-3</v>
      </c>
      <c r="I3605" s="12">
        <v>1.32314648944503E-2</v>
      </c>
      <c r="J3605" s="12">
        <v>1.05760839949561E-2</v>
      </c>
      <c r="K3605" s="12">
        <v>3.4285284510503999E-3</v>
      </c>
      <c r="L3605" s="12">
        <v>3.2890700918075701E-3</v>
      </c>
      <c r="M3605" s="12">
        <v>4.2581762422504296E-3</v>
      </c>
      <c r="N3605" s="12"/>
      <c r="O3605" s="12"/>
    </row>
    <row r="3606" spans="1:15" x14ac:dyDescent="0.3">
      <c r="A3606" s="11" t="str">
        <f t="shared" si="57"/>
        <v>CONSUMO PER CAPITA (kg ó litros por individuo)Leche Con CacaoLEVANTE</v>
      </c>
      <c r="B3606" s="11" t="s">
        <v>55</v>
      </c>
      <c r="C3606" s="11" t="s">
        <v>67</v>
      </c>
      <c r="D3606" s="11" t="s">
        <v>145</v>
      </c>
      <c r="E3606" s="12">
        <v>1.8561696559208401E-2</v>
      </c>
      <c r="F3606" s="12">
        <v>1.02725946272842E-2</v>
      </c>
      <c r="G3606" s="12">
        <v>2.9691795882844901E-2</v>
      </c>
      <c r="H3606" s="12">
        <v>2.2568253634059499E-2</v>
      </c>
      <c r="I3606" s="12">
        <v>1.65423434742052E-2</v>
      </c>
      <c r="J3606" s="12">
        <v>1.5946739678362298E-2</v>
      </c>
      <c r="K3606" s="12">
        <v>1.7905936043082001E-2</v>
      </c>
      <c r="L3606" s="12">
        <v>1.1169430993963199E-2</v>
      </c>
      <c r="M3606" s="12">
        <v>1.80738776348623E-2</v>
      </c>
      <c r="N3606" s="12"/>
      <c r="O3606" s="12"/>
    </row>
    <row r="3607" spans="1:15" x14ac:dyDescent="0.3">
      <c r="A3607" s="11" t="str">
        <f t="shared" si="57"/>
        <v>CONSUMO PER CAPITA (kg ó litros por individuo)Leche Con CacaoANDALUCIA</v>
      </c>
      <c r="B3607" s="11" t="s">
        <v>55</v>
      </c>
      <c r="C3607" s="11" t="s">
        <v>67</v>
      </c>
      <c r="D3607" s="11" t="s">
        <v>146</v>
      </c>
      <c r="E3607" s="12">
        <v>0.10750996176494899</v>
      </c>
      <c r="F3607" s="12">
        <v>9.3230243132974705E-2</v>
      </c>
      <c r="G3607" s="12">
        <v>9.3356505894494804E-2</v>
      </c>
      <c r="H3607" s="12">
        <v>8.58886746535589E-2</v>
      </c>
      <c r="I3607" s="12">
        <v>0.112482459743598</v>
      </c>
      <c r="J3607" s="12">
        <v>8.6475546296946607E-2</v>
      </c>
      <c r="K3607" s="12">
        <v>8.3572741328824598E-2</v>
      </c>
      <c r="L3607" s="12">
        <v>7.0390021183938098E-2</v>
      </c>
      <c r="M3607" s="12">
        <v>0.104032354173503</v>
      </c>
      <c r="N3607" s="12"/>
      <c r="O3607" s="12"/>
    </row>
    <row r="3608" spans="1:15" x14ac:dyDescent="0.3">
      <c r="A3608" s="11" t="str">
        <f t="shared" si="57"/>
        <v>CONSUMO PER CAPITA (kg ó litros por individuo)Leche Con CacaoMDD AM</v>
      </c>
      <c r="B3608" s="11" t="s">
        <v>55</v>
      </c>
      <c r="C3608" s="11" t="s">
        <v>67</v>
      </c>
      <c r="D3608" s="11" t="s">
        <v>147</v>
      </c>
      <c r="E3608" s="12">
        <v>0.12284216982781899</v>
      </c>
      <c r="F3608" s="12">
        <v>9.7400145852791706E-2</v>
      </c>
      <c r="G3608" s="12">
        <v>0.10224162060135</v>
      </c>
      <c r="H3608" s="12">
        <v>7.1250857772634305E-2</v>
      </c>
      <c r="I3608" s="12">
        <v>0.102040977540307</v>
      </c>
      <c r="J3608" s="12">
        <v>8.1931516982946803E-2</v>
      </c>
      <c r="K3608" s="12">
        <v>6.9239889232799195E-2</v>
      </c>
      <c r="L3608" s="12">
        <v>6.7485842373669197E-2</v>
      </c>
      <c r="M3608" s="12">
        <v>9.0068728684583099E-2</v>
      </c>
      <c r="N3608" s="12"/>
      <c r="O3608" s="12"/>
    </row>
    <row r="3609" spans="1:15" x14ac:dyDescent="0.3">
      <c r="A3609" s="11" t="str">
        <f t="shared" si="57"/>
        <v>CONSUMO PER CAPITA (kg ó litros por individuo)Leche Con CacaoRTO CENTRO</v>
      </c>
      <c r="B3609" s="11" t="s">
        <v>55</v>
      </c>
      <c r="C3609" s="11" t="s">
        <v>67</v>
      </c>
      <c r="D3609" s="11" t="s">
        <v>148</v>
      </c>
      <c r="E3609" s="12">
        <v>5.7751981535873603E-2</v>
      </c>
      <c r="F3609" s="12">
        <v>4.9603669515249797E-2</v>
      </c>
      <c r="G3609" s="12">
        <v>3.4603344026488E-2</v>
      </c>
      <c r="H3609" s="12">
        <v>3.8436514782111998E-2</v>
      </c>
      <c r="I3609" s="12">
        <v>4.0938892940355999E-2</v>
      </c>
      <c r="J3609" s="12">
        <v>4.4257163553216003E-2</v>
      </c>
      <c r="K3609" s="12">
        <v>3.70684168149562E-2</v>
      </c>
      <c r="L3609" s="12">
        <v>3.0905427606177999E-2</v>
      </c>
      <c r="M3609" s="12">
        <v>7.2521865147901099E-2</v>
      </c>
      <c r="N3609" s="12"/>
      <c r="O3609" s="12"/>
    </row>
    <row r="3610" spans="1:15" x14ac:dyDescent="0.3">
      <c r="A3610" s="11" t="str">
        <f t="shared" si="57"/>
        <v>CONSUMO PER CAPITA (kg ó litros por individuo)Leche Con CacaoNORTE-CENTRO</v>
      </c>
      <c r="B3610" s="11" t="s">
        <v>55</v>
      </c>
      <c r="C3610" s="11" t="s">
        <v>67</v>
      </c>
      <c r="D3610" s="11" t="s">
        <v>149</v>
      </c>
      <c r="E3610" s="12">
        <v>8.7937087070908401E-2</v>
      </c>
      <c r="F3610" s="12">
        <v>5.5193932586949497E-2</v>
      </c>
      <c r="G3610" s="12">
        <v>6.8461343353999296E-2</v>
      </c>
      <c r="H3610" s="12">
        <v>7.3241414273001099E-2</v>
      </c>
      <c r="I3610" s="12">
        <v>9.1235042647029294E-2</v>
      </c>
      <c r="J3610" s="12">
        <v>5.0753490564492701E-2</v>
      </c>
      <c r="K3610" s="12">
        <v>5.1985044310211698E-2</v>
      </c>
      <c r="L3610" s="12">
        <v>5.3735541247140299E-2</v>
      </c>
      <c r="M3610" s="12">
        <v>7.2227396448130393E-2</v>
      </c>
      <c r="N3610" s="12"/>
      <c r="O3610" s="12"/>
    </row>
    <row r="3611" spans="1:15" x14ac:dyDescent="0.3">
      <c r="A3611" s="11" t="str">
        <f t="shared" si="57"/>
        <v>CONSUMO PER CAPITA (kg ó litros por individuo)Leche Con CacaoNOROESTE</v>
      </c>
      <c r="B3611" s="11" t="s">
        <v>55</v>
      </c>
      <c r="C3611" s="11" t="s">
        <v>67</v>
      </c>
      <c r="D3611" s="11" t="s">
        <v>150</v>
      </c>
      <c r="E3611" s="12">
        <v>0.13537200145811101</v>
      </c>
      <c r="F3611" s="12">
        <v>0.105434681611802</v>
      </c>
      <c r="G3611" s="12">
        <v>0.10668772280872101</v>
      </c>
      <c r="H3611" s="12">
        <v>8.4130248837081201E-2</v>
      </c>
      <c r="I3611" s="12">
        <v>0.104677627847379</v>
      </c>
      <c r="J3611" s="12">
        <v>5.7040692218971602E-2</v>
      </c>
      <c r="K3611" s="12">
        <v>8.9472628513841496E-2</v>
      </c>
      <c r="L3611" s="12">
        <v>8.1914921328053003E-2</v>
      </c>
      <c r="M3611" s="12">
        <v>7.4442308869356599E-2</v>
      </c>
      <c r="N3611" s="12"/>
      <c r="O3611" s="12"/>
    </row>
    <row r="3612" spans="1:15" x14ac:dyDescent="0.3">
      <c r="A3612" s="11" t="str">
        <f t="shared" si="57"/>
        <v>CONSUMO PER CAPITA (kg ó litros por individuo)Leche Con Cacao&lt;2MIL</v>
      </c>
      <c r="B3612" s="11" t="s">
        <v>55</v>
      </c>
      <c r="C3612" s="11" t="s">
        <v>67</v>
      </c>
      <c r="D3612" s="11" t="s">
        <v>151</v>
      </c>
      <c r="E3612" s="12">
        <v>2.0169981308250099E-2</v>
      </c>
      <c r="F3612" s="12">
        <v>1.86322324680009E-2</v>
      </c>
      <c r="G3612" s="12">
        <v>2.99407280966189E-2</v>
      </c>
      <c r="H3612" s="12">
        <v>1.6115776976976699E-2</v>
      </c>
      <c r="I3612" s="12">
        <v>1.69777327043018E-2</v>
      </c>
      <c r="J3612" s="12">
        <v>1.3479448747290399E-2</v>
      </c>
      <c r="K3612" s="12">
        <v>1.0841767974766501E-2</v>
      </c>
      <c r="L3612" s="12">
        <v>7.4357659046107296E-3</v>
      </c>
      <c r="M3612" s="12">
        <v>1.59821527195778E-2</v>
      </c>
      <c r="N3612" s="12"/>
      <c r="O3612" s="12"/>
    </row>
    <row r="3613" spans="1:15" x14ac:dyDescent="0.3">
      <c r="A3613" s="11" t="str">
        <f t="shared" si="57"/>
        <v>CONSUMO PER CAPITA (kg ó litros por individuo)Leche Con Cacao2-5MIL</v>
      </c>
      <c r="B3613" s="11" t="s">
        <v>55</v>
      </c>
      <c r="C3613" s="11" t="s">
        <v>67</v>
      </c>
      <c r="D3613" s="11" t="s">
        <v>152</v>
      </c>
      <c r="E3613" s="12">
        <v>6.7175804267085401E-2</v>
      </c>
      <c r="F3613" s="12">
        <v>6.4628562149472907E-2</v>
      </c>
      <c r="G3613" s="12">
        <v>6.2857844755320205E-2</v>
      </c>
      <c r="H3613" s="12">
        <v>8.1563818338784594E-2</v>
      </c>
      <c r="I3613" s="12">
        <v>5.9741536270134198E-2</v>
      </c>
      <c r="J3613" s="12">
        <v>3.1102760978960399E-2</v>
      </c>
      <c r="K3613" s="12">
        <v>3.8979290783516002E-2</v>
      </c>
      <c r="L3613" s="12">
        <v>2.8485980636892699E-2</v>
      </c>
      <c r="M3613" s="12">
        <v>6.7537658839930903E-2</v>
      </c>
      <c r="N3613" s="12"/>
      <c r="O3613" s="12"/>
    </row>
    <row r="3614" spans="1:15" x14ac:dyDescent="0.3">
      <c r="A3614" s="11" t="str">
        <f t="shared" si="57"/>
        <v>CONSUMO PER CAPITA (kg ó litros por individuo)Leche Con Cacao5-10MIL</v>
      </c>
      <c r="B3614" s="11" t="s">
        <v>55</v>
      </c>
      <c r="C3614" s="11" t="s">
        <v>67</v>
      </c>
      <c r="D3614" s="11" t="s">
        <v>153</v>
      </c>
      <c r="E3614" s="12">
        <v>6.9255997174099596E-2</v>
      </c>
      <c r="F3614" s="12">
        <v>3.27797701575172E-2</v>
      </c>
      <c r="G3614" s="12">
        <v>5.23035689326573E-2</v>
      </c>
      <c r="H3614" s="12">
        <v>4.3431789208849499E-2</v>
      </c>
      <c r="I3614" s="12">
        <v>6.3333330082024505E-2</v>
      </c>
      <c r="J3614" s="12">
        <v>2.8066808848247402E-2</v>
      </c>
      <c r="K3614" s="12">
        <v>3.5916580294057802E-2</v>
      </c>
      <c r="L3614" s="12">
        <v>2.8030842012060301E-2</v>
      </c>
      <c r="M3614" s="12">
        <v>4.2331233343819399E-2</v>
      </c>
      <c r="N3614" s="12"/>
      <c r="O3614" s="12"/>
    </row>
    <row r="3615" spans="1:15" x14ac:dyDescent="0.3">
      <c r="A3615" s="11" t="str">
        <f t="shared" si="57"/>
        <v>CONSUMO PER CAPITA (kg ó litros por individuo)Leche Con Cacao10-30MIL</v>
      </c>
      <c r="B3615" s="11" t="s">
        <v>55</v>
      </c>
      <c r="C3615" s="11" t="s">
        <v>67</v>
      </c>
      <c r="D3615" s="11" t="s">
        <v>154</v>
      </c>
      <c r="E3615" s="12">
        <v>8.8764034363795999E-2</v>
      </c>
      <c r="F3615" s="12">
        <v>6.4392891422538706E-2</v>
      </c>
      <c r="G3615" s="12">
        <v>7.0678985217673407E-2</v>
      </c>
      <c r="H3615" s="12">
        <v>5.9003201887162099E-2</v>
      </c>
      <c r="I3615" s="12">
        <v>7.2199556834520701E-2</v>
      </c>
      <c r="J3615" s="12">
        <v>6.0270730678010899E-2</v>
      </c>
      <c r="K3615" s="12">
        <v>6.19861653175365E-2</v>
      </c>
      <c r="L3615" s="12">
        <v>4.7789412416472797E-2</v>
      </c>
      <c r="M3615" s="12">
        <v>7.2162887498668102E-2</v>
      </c>
      <c r="N3615" s="12"/>
      <c r="O3615" s="12"/>
    </row>
    <row r="3616" spans="1:15" x14ac:dyDescent="0.3">
      <c r="A3616" s="11" t="str">
        <f t="shared" si="57"/>
        <v>CONSUMO PER CAPITA (kg ó litros por individuo)Leche Con Cacao30-100MIL</v>
      </c>
      <c r="B3616" s="11" t="s">
        <v>55</v>
      </c>
      <c r="C3616" s="11" t="s">
        <v>67</v>
      </c>
      <c r="D3616" s="11" t="s">
        <v>155</v>
      </c>
      <c r="E3616" s="12">
        <v>7.1244990542640899E-2</v>
      </c>
      <c r="F3616" s="12">
        <v>6.1800699525827597E-2</v>
      </c>
      <c r="G3616" s="12">
        <v>5.9272763918802901E-2</v>
      </c>
      <c r="H3616" s="12">
        <v>4.48500799078725E-2</v>
      </c>
      <c r="I3616" s="12">
        <v>6.9886626283683195E-2</v>
      </c>
      <c r="J3616" s="12">
        <v>5.0068366918463697E-2</v>
      </c>
      <c r="K3616" s="12">
        <v>4.9545089333212701E-2</v>
      </c>
      <c r="L3616" s="12">
        <v>4.6101374519555399E-2</v>
      </c>
      <c r="M3616" s="12">
        <v>6.0205956627814999E-2</v>
      </c>
      <c r="N3616" s="12"/>
      <c r="O3616" s="12"/>
    </row>
    <row r="3617" spans="1:15" x14ac:dyDescent="0.3">
      <c r="A3617" s="11" t="str">
        <f t="shared" si="57"/>
        <v>CONSUMO PER CAPITA (kg ó litros por individuo)Leche Con Cacao100-200MIL</v>
      </c>
      <c r="B3617" s="11" t="s">
        <v>55</v>
      </c>
      <c r="C3617" s="11" t="s">
        <v>67</v>
      </c>
      <c r="D3617" s="11" t="s">
        <v>156</v>
      </c>
      <c r="E3617" s="12">
        <v>3.8125771265487197E-2</v>
      </c>
      <c r="F3617" s="12">
        <v>3.58583073049204E-2</v>
      </c>
      <c r="G3617" s="12">
        <v>4.0697610726913802E-2</v>
      </c>
      <c r="H3617" s="12">
        <v>3.1828462975452103E-2</v>
      </c>
      <c r="I3617" s="12">
        <v>5.0511876216206397E-2</v>
      </c>
      <c r="J3617" s="12">
        <v>2.4264393655875099E-2</v>
      </c>
      <c r="K3617" s="12">
        <v>2.25178776790225E-2</v>
      </c>
      <c r="L3617" s="12">
        <v>2.5408727450735202E-2</v>
      </c>
      <c r="M3617" s="12">
        <v>4.6199904927529997E-2</v>
      </c>
      <c r="N3617" s="12"/>
      <c r="O3617" s="12"/>
    </row>
    <row r="3618" spans="1:15" x14ac:dyDescent="0.3">
      <c r="A3618" s="11" t="str">
        <f t="shared" si="57"/>
        <v>CONSUMO PER CAPITA (kg ó litros por individuo)Leche Con Cacao200-500MIL</v>
      </c>
      <c r="B3618" s="11" t="s">
        <v>55</v>
      </c>
      <c r="C3618" s="11" t="s">
        <v>67</v>
      </c>
      <c r="D3618" s="11" t="s">
        <v>157</v>
      </c>
      <c r="E3618" s="12">
        <v>5.6272636324874503E-2</v>
      </c>
      <c r="F3618" s="12">
        <v>4.9858341291908997E-2</v>
      </c>
      <c r="G3618" s="12">
        <v>4.8292467453649297E-2</v>
      </c>
      <c r="H3618" s="12">
        <v>4.6659774402856298E-2</v>
      </c>
      <c r="I3618" s="12">
        <v>6.1346496763640998E-2</v>
      </c>
      <c r="J3618" s="12">
        <v>5.1358510254665202E-2</v>
      </c>
      <c r="K3618" s="12">
        <v>4.6750335508085203E-2</v>
      </c>
      <c r="L3618" s="12">
        <v>5.0060647781201298E-2</v>
      </c>
      <c r="M3618" s="12">
        <v>4.9099428645480003E-2</v>
      </c>
      <c r="N3618" s="12"/>
      <c r="O3618" s="12"/>
    </row>
    <row r="3619" spans="1:15" x14ac:dyDescent="0.3">
      <c r="A3619" s="11" t="str">
        <f t="shared" si="57"/>
        <v>CONSUMO PER CAPITA (kg ó litros por individuo)Leche Con Cacao&gt;500MIL</v>
      </c>
      <c r="B3619" s="11" t="s">
        <v>55</v>
      </c>
      <c r="C3619" s="11" t="s">
        <v>67</v>
      </c>
      <c r="D3619" s="11" t="s">
        <v>158</v>
      </c>
      <c r="E3619" s="12">
        <v>9.4003138605486994E-2</v>
      </c>
      <c r="F3619" s="12">
        <v>7.1584769002494095E-2</v>
      </c>
      <c r="G3619" s="12">
        <v>8.1080555018990405E-2</v>
      </c>
      <c r="H3619" s="12">
        <v>6.0313943391053601E-2</v>
      </c>
      <c r="I3619" s="12">
        <v>7.4464024400829096E-2</v>
      </c>
      <c r="J3619" s="12">
        <v>6.9781594251493204E-2</v>
      </c>
      <c r="K3619" s="12">
        <v>6.2882736583219398E-2</v>
      </c>
      <c r="L3619" s="12">
        <v>5.5376868152264801E-2</v>
      </c>
      <c r="M3619" s="12">
        <v>6.6589428993356001E-2</v>
      </c>
      <c r="N3619" s="12"/>
      <c r="O3619" s="12"/>
    </row>
    <row r="3620" spans="1:15" x14ac:dyDescent="0.3">
      <c r="A3620" s="11" t="str">
        <f t="shared" si="57"/>
        <v>CONSUMO PER CAPITA (kg ó litros por individuo)Leche Con CacaoDE 15 A 19 AÑOS</v>
      </c>
      <c r="B3620" s="11" t="s">
        <v>55</v>
      </c>
      <c r="C3620" s="11" t="s">
        <v>67</v>
      </c>
      <c r="D3620" s="11" t="s">
        <v>159</v>
      </c>
      <c r="E3620" s="12">
        <v>1.7244122782920899E-2</v>
      </c>
      <c r="F3620" s="12">
        <v>2.2730004230309801E-2</v>
      </c>
      <c r="G3620" s="12" t="s">
        <v>134</v>
      </c>
      <c r="H3620" s="12">
        <v>7.6145019574750897E-3</v>
      </c>
      <c r="I3620" s="12">
        <v>3.3584926907685303E-2</v>
      </c>
      <c r="J3620" s="12">
        <v>3.7340404285518401E-2</v>
      </c>
      <c r="K3620" s="12">
        <v>4.7597844936306498E-2</v>
      </c>
      <c r="L3620" s="12">
        <v>5.1376214894178198E-3</v>
      </c>
      <c r="M3620" s="12">
        <v>5.5087273650511998E-2</v>
      </c>
      <c r="N3620" s="12"/>
      <c r="O3620" s="12"/>
    </row>
    <row r="3621" spans="1:15" x14ac:dyDescent="0.3">
      <c r="A3621" s="11" t="str">
        <f t="shared" si="57"/>
        <v>CONSUMO PER CAPITA (kg ó litros por individuo)Leche Con CacaoDE 20 A 24 AÑOS</v>
      </c>
      <c r="B3621" s="11" t="s">
        <v>55</v>
      </c>
      <c r="C3621" s="11" t="s">
        <v>67</v>
      </c>
      <c r="D3621" s="11" t="s">
        <v>160</v>
      </c>
      <c r="E3621" s="12">
        <v>5.6702577333324899E-2</v>
      </c>
      <c r="F3621" s="12">
        <v>5.117529332285E-2</v>
      </c>
      <c r="G3621" s="12">
        <v>4.8079609896509598E-2</v>
      </c>
      <c r="H3621" s="12">
        <v>4.6651816057002499E-2</v>
      </c>
      <c r="I3621" s="12">
        <v>3.0115527705267701E-2</v>
      </c>
      <c r="J3621" s="12">
        <v>3.0219740509451701E-2</v>
      </c>
      <c r="K3621" s="12">
        <v>6.6518559629003696E-3</v>
      </c>
      <c r="L3621" s="12">
        <v>2.7001479433828399E-2</v>
      </c>
      <c r="M3621" s="12">
        <v>1.52859604812091E-2</v>
      </c>
      <c r="N3621" s="12"/>
      <c r="O3621" s="12"/>
    </row>
    <row r="3622" spans="1:15" x14ac:dyDescent="0.3">
      <c r="A3622" s="11" t="str">
        <f t="shared" si="57"/>
        <v>CONSUMO PER CAPITA (kg ó litros por individuo)Leche Con CacaoDE 25 A 34 AÑOS</v>
      </c>
      <c r="B3622" s="11" t="s">
        <v>55</v>
      </c>
      <c r="C3622" s="11" t="s">
        <v>67</v>
      </c>
      <c r="D3622" s="11" t="s">
        <v>161</v>
      </c>
      <c r="E3622" s="12">
        <v>2.7662519316847101E-2</v>
      </c>
      <c r="F3622" s="12">
        <v>2.8123235910311E-2</v>
      </c>
      <c r="G3622" s="12">
        <v>2.3207255067967E-2</v>
      </c>
      <c r="H3622" s="12">
        <v>2.3561584308265202E-2</v>
      </c>
      <c r="I3622" s="12">
        <v>1.80203623764911E-2</v>
      </c>
      <c r="J3622" s="12">
        <v>2.03883215710156E-2</v>
      </c>
      <c r="K3622" s="12">
        <v>2.5727847049425701E-2</v>
      </c>
      <c r="L3622" s="12">
        <v>1.76379544442525E-2</v>
      </c>
      <c r="M3622" s="12">
        <v>3.02069801900311E-2</v>
      </c>
      <c r="N3622" s="12"/>
      <c r="O3622" s="12"/>
    </row>
    <row r="3623" spans="1:15" x14ac:dyDescent="0.3">
      <c r="A3623" s="11" t="str">
        <f t="shared" si="57"/>
        <v>CONSUMO PER CAPITA (kg ó litros por individuo)Leche Con CacaoDE 35 A 49 AÑOS</v>
      </c>
      <c r="B3623" s="11" t="s">
        <v>55</v>
      </c>
      <c r="C3623" s="11" t="s">
        <v>67</v>
      </c>
      <c r="D3623" s="11" t="s">
        <v>162</v>
      </c>
      <c r="E3623" s="12">
        <v>4.8889579636981102E-2</v>
      </c>
      <c r="F3623" s="12">
        <v>4.6049950064293903E-2</v>
      </c>
      <c r="G3623" s="12">
        <v>5.7997846565812E-2</v>
      </c>
      <c r="H3623" s="12">
        <v>4.27665421107035E-2</v>
      </c>
      <c r="I3623" s="12">
        <v>6.04976175273024E-2</v>
      </c>
      <c r="J3623" s="12">
        <v>4.5089130161224303E-2</v>
      </c>
      <c r="K3623" s="12">
        <v>4.7373477650531903E-2</v>
      </c>
      <c r="L3623" s="12">
        <v>3.7719376973048703E-2</v>
      </c>
      <c r="M3623" s="12">
        <v>5.33891763144703E-2</v>
      </c>
      <c r="N3623" s="12"/>
      <c r="O3623" s="12"/>
    </row>
    <row r="3624" spans="1:15" x14ac:dyDescent="0.3">
      <c r="A3624" s="11" t="str">
        <f t="shared" si="57"/>
        <v>CONSUMO PER CAPITA (kg ó litros por individuo)Leche Con CacaoDE 50 A 59 AÑOS</v>
      </c>
      <c r="B3624" s="11" t="s">
        <v>55</v>
      </c>
      <c r="C3624" s="11" t="s">
        <v>67</v>
      </c>
      <c r="D3624" s="11" t="s">
        <v>163</v>
      </c>
      <c r="E3624" s="12">
        <v>8.4251258614939498E-2</v>
      </c>
      <c r="F3624" s="12">
        <v>5.26315721301251E-2</v>
      </c>
      <c r="G3624" s="12">
        <v>6.6435135824651298E-2</v>
      </c>
      <c r="H3624" s="12">
        <v>6.7788926196910307E-2</v>
      </c>
      <c r="I3624" s="12">
        <v>7.3870963711230697E-2</v>
      </c>
      <c r="J3624" s="12">
        <v>4.73043832887826E-2</v>
      </c>
      <c r="K3624" s="12">
        <v>5.85470408633295E-2</v>
      </c>
      <c r="L3624" s="12">
        <v>4.4972940384929501E-2</v>
      </c>
      <c r="M3624" s="12">
        <v>5.9245369567931798E-2</v>
      </c>
      <c r="N3624" s="12"/>
      <c r="O3624" s="12"/>
    </row>
    <row r="3625" spans="1:15" x14ac:dyDescent="0.3">
      <c r="A3625" s="11" t="str">
        <f t="shared" si="57"/>
        <v>CONSUMO PER CAPITA (kg ó litros por individuo)Leche Con CacaoDE 60 A 75 AÑOS</v>
      </c>
      <c r="B3625" s="11" t="s">
        <v>55</v>
      </c>
      <c r="C3625" s="11" t="s">
        <v>67</v>
      </c>
      <c r="D3625" s="11" t="s">
        <v>164</v>
      </c>
      <c r="E3625" s="12">
        <v>0.129737196228907</v>
      </c>
      <c r="F3625" s="12">
        <v>9.6391711676008296E-2</v>
      </c>
      <c r="G3625" s="12">
        <v>0.10004668060138799</v>
      </c>
      <c r="H3625" s="12">
        <v>7.2134886194747797E-2</v>
      </c>
      <c r="I3625" s="12">
        <v>0.106411109142833</v>
      </c>
      <c r="J3625" s="12">
        <v>7.5882435330395001E-2</v>
      </c>
      <c r="K3625" s="12">
        <v>6.1374177077958197E-2</v>
      </c>
      <c r="L3625" s="12">
        <v>7.3296836484081598E-2</v>
      </c>
      <c r="M3625" s="12">
        <v>8.9371236081772401E-2</v>
      </c>
      <c r="N3625" s="12"/>
      <c r="O3625" s="12"/>
    </row>
    <row r="3626" spans="1:15" x14ac:dyDescent="0.3">
      <c r="A3626" s="11" t="str">
        <f t="shared" si="57"/>
        <v>CONSUMO PER CAPITA (kg ó litros por individuo)Leche Con CacaoNIVEL ALTO</v>
      </c>
      <c r="B3626" s="11" t="s">
        <v>55</v>
      </c>
      <c r="C3626" s="11" t="s">
        <v>67</v>
      </c>
      <c r="D3626" s="11" t="s">
        <v>165</v>
      </c>
      <c r="E3626" s="12">
        <v>5.1991805707303503E-2</v>
      </c>
      <c r="F3626" s="12">
        <v>4.1893103783863801E-2</v>
      </c>
      <c r="G3626" s="12">
        <v>5.4967777451842399E-2</v>
      </c>
      <c r="H3626" s="12">
        <v>4.7506258387274902E-2</v>
      </c>
      <c r="I3626" s="12">
        <v>6.8859651654152504E-2</v>
      </c>
      <c r="J3626" s="12">
        <v>4.3328857888461497E-2</v>
      </c>
      <c r="K3626" s="12">
        <v>4.6789915076300301E-2</v>
      </c>
      <c r="L3626" s="12">
        <v>4.8605062800516102E-2</v>
      </c>
      <c r="M3626" s="12">
        <v>5.8616443518436097E-2</v>
      </c>
      <c r="N3626" s="12"/>
      <c r="O3626" s="12"/>
    </row>
    <row r="3627" spans="1:15" x14ac:dyDescent="0.3">
      <c r="A3627" s="11" t="str">
        <f t="shared" si="57"/>
        <v>CONSUMO PER CAPITA (kg ó litros por individuo)Leche Con CacaoNIVEL MEDIO ALTO</v>
      </c>
      <c r="B3627" s="11" t="s">
        <v>55</v>
      </c>
      <c r="C3627" s="11" t="s">
        <v>67</v>
      </c>
      <c r="D3627" s="11" t="s">
        <v>166</v>
      </c>
      <c r="E3627" s="12">
        <v>7.2461565905286698E-2</v>
      </c>
      <c r="F3627" s="12">
        <v>6.3840434193083301E-2</v>
      </c>
      <c r="G3627" s="12">
        <v>4.9315118761782302E-2</v>
      </c>
      <c r="H3627" s="12">
        <v>4.0972746448316E-2</v>
      </c>
      <c r="I3627" s="12">
        <v>5.1840673015199401E-2</v>
      </c>
      <c r="J3627" s="12">
        <v>3.90170348053182E-2</v>
      </c>
      <c r="K3627" s="12">
        <v>3.9701050768030301E-2</v>
      </c>
      <c r="L3627" s="12">
        <v>3.3233083509322997E-2</v>
      </c>
      <c r="M3627" s="12">
        <v>4.7083098766232102E-2</v>
      </c>
      <c r="N3627" s="12"/>
      <c r="O3627" s="12"/>
    </row>
    <row r="3628" spans="1:15" x14ac:dyDescent="0.3">
      <c r="A3628" s="11" t="str">
        <f t="shared" si="57"/>
        <v>CONSUMO PER CAPITA (kg ó litros por individuo)Leche Con CacaoNIVEL MEDIO</v>
      </c>
      <c r="B3628" s="11" t="s">
        <v>55</v>
      </c>
      <c r="C3628" s="11" t="s">
        <v>67</v>
      </c>
      <c r="D3628" s="11" t="s">
        <v>167</v>
      </c>
      <c r="E3628" s="12">
        <v>3.4056013520719998E-2</v>
      </c>
      <c r="F3628" s="12">
        <v>3.4122393221151598E-2</v>
      </c>
      <c r="G3628" s="12">
        <v>4.1074640197173801E-2</v>
      </c>
      <c r="H3628" s="12">
        <v>3.1433140970603603E-2</v>
      </c>
      <c r="I3628" s="12">
        <v>3.77652291704672E-2</v>
      </c>
      <c r="J3628" s="12">
        <v>3.3593509928896703E-2</v>
      </c>
      <c r="K3628" s="12">
        <v>5.6587677579502497E-2</v>
      </c>
      <c r="L3628" s="12">
        <v>4.7768060753114197E-2</v>
      </c>
      <c r="M3628" s="12">
        <v>7.2657450696039003E-2</v>
      </c>
      <c r="N3628" s="12"/>
      <c r="O3628" s="12"/>
    </row>
    <row r="3629" spans="1:15" x14ac:dyDescent="0.3">
      <c r="A3629" s="11" t="str">
        <f t="shared" si="57"/>
        <v>CONSUMO PER CAPITA (kg ó litros por individuo)Leche Con CacaoNIVEL MEDIO BAJO</v>
      </c>
      <c r="B3629" s="11" t="s">
        <v>55</v>
      </c>
      <c r="C3629" s="11" t="s">
        <v>67</v>
      </c>
      <c r="D3629" s="11" t="s">
        <v>168</v>
      </c>
      <c r="E3629" s="12">
        <v>8.1991703028695295E-2</v>
      </c>
      <c r="F3629" s="12">
        <v>6.4432529553627202E-2</v>
      </c>
      <c r="G3629" s="12">
        <v>5.8013552909249297E-2</v>
      </c>
      <c r="H3629" s="12">
        <v>7.2402678860175207E-2</v>
      </c>
      <c r="I3629" s="12">
        <v>8.6736913303390201E-2</v>
      </c>
      <c r="J3629" s="12">
        <v>6.3014088518750802E-2</v>
      </c>
      <c r="K3629" s="12">
        <v>5.1670446168353201E-2</v>
      </c>
      <c r="L3629" s="12">
        <v>4.7874764848504503E-2</v>
      </c>
      <c r="M3629" s="12">
        <v>7.2232889581383894E-2</v>
      </c>
      <c r="N3629" s="12"/>
      <c r="O3629" s="12"/>
    </row>
    <row r="3630" spans="1:15" x14ac:dyDescent="0.3">
      <c r="A3630" s="11" t="str">
        <f t="shared" si="57"/>
        <v>CONSUMO PER CAPITA (kg ó litros por individuo)Leche Con CacaoNIVEL BAJO</v>
      </c>
      <c r="B3630" s="11" t="s">
        <v>55</v>
      </c>
      <c r="C3630" s="11" t="s">
        <v>67</v>
      </c>
      <c r="D3630" s="11" t="s">
        <v>169</v>
      </c>
      <c r="E3630" s="12">
        <v>0.116553118007171</v>
      </c>
      <c r="F3630" s="12">
        <v>7.9082402034039698E-2</v>
      </c>
      <c r="G3630" s="12">
        <v>9.2769831302343897E-2</v>
      </c>
      <c r="H3630" s="12">
        <v>6.2386769123221601E-2</v>
      </c>
      <c r="I3630" s="12">
        <v>7.9485636519846095E-2</v>
      </c>
      <c r="J3630" s="12">
        <v>6.2378465531989197E-2</v>
      </c>
      <c r="K3630" s="12">
        <v>3.75815490105154E-2</v>
      </c>
      <c r="L3630" s="12">
        <v>2.87742862042893E-2</v>
      </c>
      <c r="M3630" s="12">
        <v>3.4508918616166201E-2</v>
      </c>
      <c r="N3630" s="12"/>
      <c r="O3630" s="12"/>
    </row>
    <row r="3631" spans="1:15" x14ac:dyDescent="0.3">
      <c r="A3631" s="11" t="str">
        <f t="shared" si="57"/>
        <v>CONSUMO PER CAPITA (kg ó litros por individuo)Leche Con CacaoHOMBRE</v>
      </c>
      <c r="B3631" s="11" t="s">
        <v>55</v>
      </c>
      <c r="C3631" s="11" t="s">
        <v>67</v>
      </c>
      <c r="D3631" s="11" t="s">
        <v>170</v>
      </c>
      <c r="E3631" s="12">
        <v>9.1372352603204907E-2</v>
      </c>
      <c r="F3631" s="12">
        <v>6.7883637146327197E-2</v>
      </c>
      <c r="G3631" s="12">
        <v>7.4871661660355096E-2</v>
      </c>
      <c r="H3631" s="12">
        <v>6.0407253035442199E-2</v>
      </c>
      <c r="I3631" s="12">
        <v>8.3651184858901495E-2</v>
      </c>
      <c r="J3631" s="12">
        <v>6.0034786995077402E-2</v>
      </c>
      <c r="K3631" s="12">
        <v>5.4406115447714197E-2</v>
      </c>
      <c r="L3631" s="12">
        <v>5.2253425615544503E-2</v>
      </c>
      <c r="M3631" s="12">
        <v>7.5359268102732496E-2</v>
      </c>
      <c r="N3631" s="12"/>
      <c r="O3631" s="12"/>
    </row>
    <row r="3632" spans="1:15" x14ac:dyDescent="0.3">
      <c r="A3632" s="11" t="str">
        <f t="shared" si="57"/>
        <v>CONSUMO PER CAPITA (kg ó litros por individuo)Leche Con CacaoMUJER</v>
      </c>
      <c r="B3632" s="11" t="s">
        <v>55</v>
      </c>
      <c r="C3632" s="11" t="s">
        <v>67</v>
      </c>
      <c r="D3632" s="11" t="s">
        <v>171</v>
      </c>
      <c r="E3632" s="12">
        <v>4.8092100033061698E-2</v>
      </c>
      <c r="F3632" s="12">
        <v>4.2251369612494899E-2</v>
      </c>
      <c r="G3632" s="12">
        <v>4.4608106337860998E-2</v>
      </c>
      <c r="H3632" s="12">
        <v>3.8801143873637201E-2</v>
      </c>
      <c r="I3632" s="12">
        <v>4.3897850350025601E-2</v>
      </c>
      <c r="J3632" s="12">
        <v>3.5124750377172102E-2</v>
      </c>
      <c r="K3632" s="12">
        <v>3.9463061248162401E-2</v>
      </c>
      <c r="L3632" s="12">
        <v>3.0873028423055001E-2</v>
      </c>
      <c r="M3632" s="12">
        <v>3.8894396013256602E-2</v>
      </c>
      <c r="N3632" s="12"/>
      <c r="O3632" s="12"/>
    </row>
    <row r="3633" spans="1:15" x14ac:dyDescent="0.3">
      <c r="A3633" s="11" t="str">
        <f t="shared" si="57"/>
        <v>CONSUMO PER CAPITA (kg ó litros por individuo)Leche Con CafeT.ESPAÑA</v>
      </c>
      <c r="B3633" s="11" t="s">
        <v>55</v>
      </c>
      <c r="C3633" s="11" t="s">
        <v>70</v>
      </c>
      <c r="D3633" s="11" t="s">
        <v>142</v>
      </c>
      <c r="E3633" s="12">
        <v>1.3401875372405501</v>
      </c>
      <c r="F3633" s="12">
        <v>1.11049740158475</v>
      </c>
      <c r="G3633" s="12">
        <v>1.13312930788917</v>
      </c>
      <c r="H3633" s="12">
        <v>1.08641972308648</v>
      </c>
      <c r="I3633" s="12">
        <v>1.30695846940226</v>
      </c>
      <c r="J3633" s="12">
        <v>1.05954124075278</v>
      </c>
      <c r="K3633" s="12">
        <v>1.04176255503278</v>
      </c>
      <c r="L3633" s="12">
        <v>0.98200212212024596</v>
      </c>
      <c r="M3633" s="12">
        <v>1.1939716008294099</v>
      </c>
      <c r="N3633" s="12"/>
      <c r="O3633" s="12"/>
    </row>
    <row r="3634" spans="1:15" x14ac:dyDescent="0.3">
      <c r="A3634" s="11" t="str">
        <f t="shared" si="57"/>
        <v>CONSUMO PER CAPITA (kg ó litros por individuo)Leche Con CafeBCN AM</v>
      </c>
      <c r="B3634" s="11" t="s">
        <v>55</v>
      </c>
      <c r="C3634" s="11" t="s">
        <v>70</v>
      </c>
      <c r="D3634" s="11" t="s">
        <v>143</v>
      </c>
      <c r="E3634" s="12">
        <v>1.28107438670782</v>
      </c>
      <c r="F3634" s="12">
        <v>1.0378423582007801</v>
      </c>
      <c r="G3634" s="12">
        <v>0.94832916102766496</v>
      </c>
      <c r="H3634" s="12">
        <v>0.99123014775928098</v>
      </c>
      <c r="I3634" s="12">
        <v>1.2144127028040099</v>
      </c>
      <c r="J3634" s="12">
        <v>1.1283944679715701</v>
      </c>
      <c r="K3634" s="12">
        <v>1.0105311958035199</v>
      </c>
      <c r="L3634" s="12">
        <v>1.0295585029462899</v>
      </c>
      <c r="M3634" s="12">
        <v>1.25850655070853</v>
      </c>
      <c r="N3634" s="12"/>
      <c r="O3634" s="12"/>
    </row>
    <row r="3635" spans="1:15" x14ac:dyDescent="0.3">
      <c r="A3635" s="11" t="str">
        <f t="shared" si="57"/>
        <v>CONSUMO PER CAPITA (kg ó litros por individuo)Leche Con CafeREST.CAT ARAGON</v>
      </c>
      <c r="B3635" s="11" t="s">
        <v>55</v>
      </c>
      <c r="C3635" s="11" t="s">
        <v>70</v>
      </c>
      <c r="D3635" s="11" t="s">
        <v>144</v>
      </c>
      <c r="E3635" s="12">
        <v>0.87910328717921105</v>
      </c>
      <c r="F3635" s="12">
        <v>0.78279701363984699</v>
      </c>
      <c r="G3635" s="12">
        <v>0.82093620761660602</v>
      </c>
      <c r="H3635" s="12">
        <v>0.73412696467029703</v>
      </c>
      <c r="I3635" s="12">
        <v>0.86462976492333599</v>
      </c>
      <c r="J3635" s="12">
        <v>0.79054432027786203</v>
      </c>
      <c r="K3635" s="12">
        <v>0.79974901885207195</v>
      </c>
      <c r="L3635" s="12">
        <v>0.72820075110148197</v>
      </c>
      <c r="M3635" s="12">
        <v>0.84927216288895802</v>
      </c>
      <c r="N3635" s="12"/>
      <c r="O3635" s="12"/>
    </row>
    <row r="3636" spans="1:15" x14ac:dyDescent="0.3">
      <c r="A3636" s="11" t="str">
        <f t="shared" si="57"/>
        <v>CONSUMO PER CAPITA (kg ó litros por individuo)Leche Con CafeLEVANTE</v>
      </c>
      <c r="B3636" s="11" t="s">
        <v>55</v>
      </c>
      <c r="C3636" s="11" t="s">
        <v>70</v>
      </c>
      <c r="D3636" s="11" t="s">
        <v>145</v>
      </c>
      <c r="E3636" s="12">
        <v>0.88482220616738005</v>
      </c>
      <c r="F3636" s="12">
        <v>0.74601237318531599</v>
      </c>
      <c r="G3636" s="12">
        <v>0.74449784245425799</v>
      </c>
      <c r="H3636" s="12">
        <v>0.72278872779666603</v>
      </c>
      <c r="I3636" s="12">
        <v>0.87316768077797802</v>
      </c>
      <c r="J3636" s="12">
        <v>0.70734961529934703</v>
      </c>
      <c r="K3636" s="12">
        <v>0.68791256724467698</v>
      </c>
      <c r="L3636" s="12">
        <v>0.59006449725846499</v>
      </c>
      <c r="M3636" s="12">
        <v>0.70671658628033596</v>
      </c>
      <c r="N3636" s="12"/>
      <c r="O3636" s="12"/>
    </row>
    <row r="3637" spans="1:15" x14ac:dyDescent="0.3">
      <c r="A3637" s="11" t="str">
        <f t="shared" si="57"/>
        <v>CONSUMO PER CAPITA (kg ó litros por individuo)Leche Con CafeANDALUCIA</v>
      </c>
      <c r="B3637" s="11" t="s">
        <v>55</v>
      </c>
      <c r="C3637" s="11" t="s">
        <v>70</v>
      </c>
      <c r="D3637" s="11" t="s">
        <v>146</v>
      </c>
      <c r="E3637" s="12">
        <v>1.34282533740791</v>
      </c>
      <c r="F3637" s="12">
        <v>1.1178537031134099</v>
      </c>
      <c r="G3637" s="12">
        <v>1.1833662662173201</v>
      </c>
      <c r="H3637" s="12">
        <v>1.0642188757049</v>
      </c>
      <c r="I3637" s="12">
        <v>1.33043974196342</v>
      </c>
      <c r="J3637" s="12">
        <v>0.92818619029970295</v>
      </c>
      <c r="K3637" s="12">
        <v>0.97532093864759295</v>
      </c>
      <c r="L3637" s="12">
        <v>0.95678073787890705</v>
      </c>
      <c r="M3637" s="12">
        <v>1.15196128821733</v>
      </c>
      <c r="N3637" s="12"/>
      <c r="O3637" s="12"/>
    </row>
    <row r="3638" spans="1:15" x14ac:dyDescent="0.3">
      <c r="A3638" s="11" t="str">
        <f t="shared" si="57"/>
        <v>CONSUMO PER CAPITA (kg ó litros por individuo)Leche Con CafeMDD AM</v>
      </c>
      <c r="B3638" s="11" t="s">
        <v>55</v>
      </c>
      <c r="C3638" s="11" t="s">
        <v>70</v>
      </c>
      <c r="D3638" s="11" t="s">
        <v>147</v>
      </c>
      <c r="E3638" s="12">
        <v>1.34284593169704</v>
      </c>
      <c r="F3638" s="12">
        <v>1.13558121040306</v>
      </c>
      <c r="G3638" s="12">
        <v>1.1662288687486799</v>
      </c>
      <c r="H3638" s="12">
        <v>1.1266080052735901</v>
      </c>
      <c r="I3638" s="12">
        <v>1.28682892632211</v>
      </c>
      <c r="J3638" s="12">
        <v>1.09447507963885</v>
      </c>
      <c r="K3638" s="12">
        <v>0.98368304618417401</v>
      </c>
      <c r="L3638" s="12">
        <v>0.95853748631898805</v>
      </c>
      <c r="M3638" s="12">
        <v>1.14409470981362</v>
      </c>
      <c r="N3638" s="12"/>
      <c r="O3638" s="12"/>
    </row>
    <row r="3639" spans="1:15" x14ac:dyDescent="0.3">
      <c r="A3639" s="11" t="str">
        <f t="shared" si="57"/>
        <v>CONSUMO PER CAPITA (kg ó litros por individuo)Leche Con CafeRTO CENTRO</v>
      </c>
      <c r="B3639" s="11" t="s">
        <v>55</v>
      </c>
      <c r="C3639" s="11" t="s">
        <v>70</v>
      </c>
      <c r="D3639" s="11" t="s">
        <v>148</v>
      </c>
      <c r="E3639" s="12">
        <v>1.31784779002762</v>
      </c>
      <c r="F3639" s="12">
        <v>1.08290904231448</v>
      </c>
      <c r="G3639" s="12">
        <v>1.04531262174137</v>
      </c>
      <c r="H3639" s="12">
        <v>1.01925115788847</v>
      </c>
      <c r="I3639" s="12">
        <v>1.17947403189759</v>
      </c>
      <c r="J3639" s="12">
        <v>1.05355610911822</v>
      </c>
      <c r="K3639" s="12">
        <v>1.0779429478649001</v>
      </c>
      <c r="L3639" s="12">
        <v>0.85948323405351601</v>
      </c>
      <c r="M3639" s="12">
        <v>1.05808224504367</v>
      </c>
      <c r="N3639" s="12"/>
      <c r="O3639" s="12"/>
    </row>
    <row r="3640" spans="1:15" x14ac:dyDescent="0.3">
      <c r="A3640" s="11" t="str">
        <f t="shared" si="57"/>
        <v>CONSUMO PER CAPITA (kg ó litros por individuo)Leche Con CafeNORTE-CENTRO</v>
      </c>
      <c r="B3640" s="11" t="s">
        <v>55</v>
      </c>
      <c r="C3640" s="11" t="s">
        <v>70</v>
      </c>
      <c r="D3640" s="11" t="s">
        <v>149</v>
      </c>
      <c r="E3640" s="12">
        <v>1.8265523688012999</v>
      </c>
      <c r="F3640" s="12">
        <v>1.45873123768158</v>
      </c>
      <c r="G3640" s="12">
        <v>1.55550073962107</v>
      </c>
      <c r="H3640" s="12">
        <v>1.60156298304523</v>
      </c>
      <c r="I3640" s="12">
        <v>1.8164963267366301</v>
      </c>
      <c r="J3640" s="12">
        <v>1.4733783892105301</v>
      </c>
      <c r="K3640" s="12">
        <v>1.3535530555405599</v>
      </c>
      <c r="L3640" s="12">
        <v>1.39609799569219</v>
      </c>
      <c r="M3640" s="12">
        <v>1.7385564757393499</v>
      </c>
      <c r="N3640" s="12"/>
      <c r="O3640" s="12"/>
    </row>
    <row r="3641" spans="1:15" x14ac:dyDescent="0.3">
      <c r="A3641" s="11" t="str">
        <f t="shared" ref="A3641:A3704" si="58">B3641&amp;C3641&amp;D3641</f>
        <v>CONSUMO PER CAPITA (kg ó litros por individuo)Leche Con CafeNOROESTE</v>
      </c>
      <c r="B3641" s="11" t="s">
        <v>55</v>
      </c>
      <c r="C3641" s="11" t="s">
        <v>70</v>
      </c>
      <c r="D3641" s="11" t="s">
        <v>150</v>
      </c>
      <c r="E3641" s="12">
        <v>2.3716227676960502</v>
      </c>
      <c r="F3641" s="12">
        <v>1.90988471504779</v>
      </c>
      <c r="G3641" s="12">
        <v>1.97099591724276</v>
      </c>
      <c r="H3641" s="12">
        <v>1.8798675990601501</v>
      </c>
      <c r="I3641" s="12">
        <v>2.4128942995663598</v>
      </c>
      <c r="J3641" s="12">
        <v>1.8305990855126799</v>
      </c>
      <c r="K3641" s="12">
        <v>1.94614749163601</v>
      </c>
      <c r="L3641" s="12">
        <v>1.80357037621689</v>
      </c>
      <c r="M3641" s="12">
        <v>2.2603116455998302</v>
      </c>
      <c r="N3641" s="12"/>
      <c r="O3641" s="12"/>
    </row>
    <row r="3642" spans="1:15" x14ac:dyDescent="0.3">
      <c r="A3642" s="11" t="str">
        <f t="shared" si="58"/>
        <v>CONSUMO PER CAPITA (kg ó litros por individuo)Leche Con Cafe&lt;2MIL</v>
      </c>
      <c r="B3642" s="11" t="s">
        <v>55</v>
      </c>
      <c r="C3642" s="11" t="s">
        <v>70</v>
      </c>
      <c r="D3642" s="11" t="s">
        <v>151</v>
      </c>
      <c r="E3642" s="12">
        <v>1.0430156609804699</v>
      </c>
      <c r="F3642" s="12">
        <v>0.75141243990460405</v>
      </c>
      <c r="G3642" s="12">
        <v>0.82359362575805295</v>
      </c>
      <c r="H3642" s="12">
        <v>0.83956913989742499</v>
      </c>
      <c r="I3642" s="12">
        <v>0.90731273591202499</v>
      </c>
      <c r="J3642" s="12">
        <v>0.84489050166417101</v>
      </c>
      <c r="K3642" s="12">
        <v>0.79476280722806003</v>
      </c>
      <c r="L3642" s="12">
        <v>0.78206251716090303</v>
      </c>
      <c r="M3642" s="12">
        <v>0.94223746760410698</v>
      </c>
      <c r="N3642" s="12"/>
      <c r="O3642" s="12"/>
    </row>
    <row r="3643" spans="1:15" x14ac:dyDescent="0.3">
      <c r="A3643" s="11" t="str">
        <f t="shared" si="58"/>
        <v>CONSUMO PER CAPITA (kg ó litros por individuo)Leche Con Cafe2-5MIL</v>
      </c>
      <c r="B3643" s="11" t="s">
        <v>55</v>
      </c>
      <c r="C3643" s="11" t="s">
        <v>70</v>
      </c>
      <c r="D3643" s="11" t="s">
        <v>152</v>
      </c>
      <c r="E3643" s="12">
        <v>0.84727142593334304</v>
      </c>
      <c r="F3643" s="12">
        <v>0.70262702802384602</v>
      </c>
      <c r="G3643" s="12">
        <v>0.82179488001721401</v>
      </c>
      <c r="H3643" s="12">
        <v>0.75705859894375105</v>
      </c>
      <c r="I3643" s="12">
        <v>0.84199453505440802</v>
      </c>
      <c r="J3643" s="12">
        <v>0.724775562759718</v>
      </c>
      <c r="K3643" s="12">
        <v>0.75636089509945104</v>
      </c>
      <c r="L3643" s="12">
        <v>0.74862898481512297</v>
      </c>
      <c r="M3643" s="12">
        <v>0.86737485858052099</v>
      </c>
      <c r="N3643" s="12"/>
      <c r="O3643" s="12"/>
    </row>
    <row r="3644" spans="1:15" x14ac:dyDescent="0.3">
      <c r="A3644" s="11" t="str">
        <f t="shared" si="58"/>
        <v>CONSUMO PER CAPITA (kg ó litros por individuo)Leche Con Cafe5-10MIL</v>
      </c>
      <c r="B3644" s="11" t="s">
        <v>55</v>
      </c>
      <c r="C3644" s="11" t="s">
        <v>70</v>
      </c>
      <c r="D3644" s="11" t="s">
        <v>153</v>
      </c>
      <c r="E3644" s="12">
        <v>1.1124053729523</v>
      </c>
      <c r="F3644" s="12">
        <v>0.853883941240274</v>
      </c>
      <c r="G3644" s="12">
        <v>0.94517638951369998</v>
      </c>
      <c r="H3644" s="12">
        <v>0.862573366389211</v>
      </c>
      <c r="I3644" s="12">
        <v>0.98345843691815704</v>
      </c>
      <c r="J3644" s="12">
        <v>0.80329640281220804</v>
      </c>
      <c r="K3644" s="12">
        <v>0.85940530623787503</v>
      </c>
      <c r="L3644" s="12">
        <v>0.79806710368728595</v>
      </c>
      <c r="M3644" s="12">
        <v>0.96793162369117502</v>
      </c>
      <c r="N3644" s="12"/>
      <c r="O3644" s="12"/>
    </row>
    <row r="3645" spans="1:15" x14ac:dyDescent="0.3">
      <c r="A3645" s="11" t="str">
        <f t="shared" si="58"/>
        <v>CONSUMO PER CAPITA (kg ó litros por individuo)Leche Con Cafe10-30MIL</v>
      </c>
      <c r="B3645" s="11" t="s">
        <v>55</v>
      </c>
      <c r="C3645" s="11" t="s">
        <v>70</v>
      </c>
      <c r="D3645" s="11" t="s">
        <v>154</v>
      </c>
      <c r="E3645" s="12">
        <v>1.26586452615955</v>
      </c>
      <c r="F3645" s="12">
        <v>1.11955595696495</v>
      </c>
      <c r="G3645" s="12">
        <v>1.0719458727811899</v>
      </c>
      <c r="H3645" s="12">
        <v>1.0744752013428001</v>
      </c>
      <c r="I3645" s="12">
        <v>1.2797436760301599</v>
      </c>
      <c r="J3645" s="12">
        <v>1.02956659086866</v>
      </c>
      <c r="K3645" s="12">
        <v>0.95514279443774697</v>
      </c>
      <c r="L3645" s="12">
        <v>0.90645390869750198</v>
      </c>
      <c r="M3645" s="12">
        <v>1.1104818801660199</v>
      </c>
      <c r="N3645" s="12"/>
      <c r="O3645" s="12"/>
    </row>
    <row r="3646" spans="1:15" x14ac:dyDescent="0.3">
      <c r="A3646" s="11" t="str">
        <f t="shared" si="58"/>
        <v>CONSUMO PER CAPITA (kg ó litros por individuo)Leche Con Cafe30-100MIL</v>
      </c>
      <c r="B3646" s="11" t="s">
        <v>55</v>
      </c>
      <c r="C3646" s="11" t="s">
        <v>70</v>
      </c>
      <c r="D3646" s="11" t="s">
        <v>155</v>
      </c>
      <c r="E3646" s="12">
        <v>1.4339517283827401</v>
      </c>
      <c r="F3646" s="12">
        <v>1.2404939030947899</v>
      </c>
      <c r="G3646" s="12">
        <v>1.2141592932612999</v>
      </c>
      <c r="H3646" s="12">
        <v>1.14079184723556</v>
      </c>
      <c r="I3646" s="12">
        <v>1.43714258400086</v>
      </c>
      <c r="J3646" s="12">
        <v>1.04851336438189</v>
      </c>
      <c r="K3646" s="12">
        <v>1.08521846268961</v>
      </c>
      <c r="L3646" s="12">
        <v>1.0216069518101001</v>
      </c>
      <c r="M3646" s="12">
        <v>1.2452683548426899</v>
      </c>
      <c r="N3646" s="12"/>
      <c r="O3646" s="12"/>
    </row>
    <row r="3647" spans="1:15" x14ac:dyDescent="0.3">
      <c r="A3647" s="11" t="str">
        <f t="shared" si="58"/>
        <v>CONSUMO PER CAPITA (kg ó litros por individuo)Leche Con Cafe100-200MIL</v>
      </c>
      <c r="B3647" s="11" t="s">
        <v>55</v>
      </c>
      <c r="C3647" s="11" t="s">
        <v>70</v>
      </c>
      <c r="D3647" s="11" t="s">
        <v>156</v>
      </c>
      <c r="E3647" s="12">
        <v>1.71946054781756</v>
      </c>
      <c r="F3647" s="12">
        <v>1.34473372320397</v>
      </c>
      <c r="G3647" s="12">
        <v>1.40916077566832</v>
      </c>
      <c r="H3647" s="12">
        <v>1.34693937279957</v>
      </c>
      <c r="I3647" s="12">
        <v>1.63064155753186</v>
      </c>
      <c r="J3647" s="12">
        <v>1.28254932322251</v>
      </c>
      <c r="K3647" s="12">
        <v>1.2150953038509</v>
      </c>
      <c r="L3647" s="12">
        <v>1.08217910638022</v>
      </c>
      <c r="M3647" s="12">
        <v>1.3697159965437999</v>
      </c>
      <c r="N3647" s="12"/>
      <c r="O3647" s="12"/>
    </row>
    <row r="3648" spans="1:15" x14ac:dyDescent="0.3">
      <c r="A3648" s="11" t="str">
        <f t="shared" si="58"/>
        <v>CONSUMO PER CAPITA (kg ó litros por individuo)Leche Con Cafe200-500MIL</v>
      </c>
      <c r="B3648" s="11" t="s">
        <v>55</v>
      </c>
      <c r="C3648" s="11" t="s">
        <v>70</v>
      </c>
      <c r="D3648" s="11" t="s">
        <v>157</v>
      </c>
      <c r="E3648" s="12">
        <v>1.4209564656290099</v>
      </c>
      <c r="F3648" s="12">
        <v>1.0533157262155901</v>
      </c>
      <c r="G3648" s="12">
        <v>1.1247259486853101</v>
      </c>
      <c r="H3648" s="12">
        <v>1.12707181490867</v>
      </c>
      <c r="I3648" s="12">
        <v>1.3814922939643901</v>
      </c>
      <c r="J3648" s="12">
        <v>1.1821845617053399</v>
      </c>
      <c r="K3648" s="12">
        <v>1.1760609887375399</v>
      </c>
      <c r="L3648" s="12">
        <v>1.03164135657389</v>
      </c>
      <c r="M3648" s="12">
        <v>1.26557338168343</v>
      </c>
      <c r="N3648" s="12"/>
      <c r="O3648" s="12"/>
    </row>
    <row r="3649" spans="1:15" x14ac:dyDescent="0.3">
      <c r="A3649" s="11" t="str">
        <f t="shared" si="58"/>
        <v>CONSUMO PER CAPITA (kg ó litros por individuo)Leche Con Cafe&gt;500MIL</v>
      </c>
      <c r="B3649" s="11" t="s">
        <v>55</v>
      </c>
      <c r="C3649" s="11" t="s">
        <v>70</v>
      </c>
      <c r="D3649" s="11" t="s">
        <v>158</v>
      </c>
      <c r="E3649" s="12">
        <v>1.4251155067577099</v>
      </c>
      <c r="F3649" s="12">
        <v>1.2557029886168001</v>
      </c>
      <c r="G3649" s="12">
        <v>1.25462362307877</v>
      </c>
      <c r="H3649" s="12">
        <v>1.1631039436485799</v>
      </c>
      <c r="I3649" s="12">
        <v>1.3959501730248101</v>
      </c>
      <c r="J3649" s="12">
        <v>1.2048982396149699</v>
      </c>
      <c r="K3649" s="12">
        <v>1.15312410725473</v>
      </c>
      <c r="L3649" s="12">
        <v>1.16048332826001</v>
      </c>
      <c r="M3649" s="12">
        <v>1.3770370749649199</v>
      </c>
      <c r="N3649" s="12"/>
      <c r="O3649" s="12"/>
    </row>
    <row r="3650" spans="1:15" x14ac:dyDescent="0.3">
      <c r="A3650" s="11" t="str">
        <f t="shared" si="58"/>
        <v>CONSUMO PER CAPITA (kg ó litros por individuo)Leche Con CafeDE 15 A 19 AÑOS</v>
      </c>
      <c r="B3650" s="11" t="s">
        <v>55</v>
      </c>
      <c r="C3650" s="11" t="s">
        <v>70</v>
      </c>
      <c r="D3650" s="11" t="s">
        <v>159</v>
      </c>
      <c r="E3650" s="12">
        <v>0.16653442571313001</v>
      </c>
      <c r="F3650" s="12">
        <v>0.115926564875258</v>
      </c>
      <c r="G3650" s="12">
        <v>3.0433605678800699E-2</v>
      </c>
      <c r="H3650" s="12">
        <v>6.8133189909125896E-2</v>
      </c>
      <c r="I3650" s="12">
        <v>9.3511466965855494E-2</v>
      </c>
      <c r="J3650" s="12">
        <v>0.18869931843792601</v>
      </c>
      <c r="K3650" s="12">
        <v>6.4182804712270503E-2</v>
      </c>
      <c r="L3650" s="12">
        <v>0.114889670719589</v>
      </c>
      <c r="M3650" s="12">
        <v>9.7513879372344903E-2</v>
      </c>
      <c r="N3650" s="12"/>
      <c r="O3650" s="12"/>
    </row>
    <row r="3651" spans="1:15" x14ac:dyDescent="0.3">
      <c r="A3651" s="11" t="str">
        <f t="shared" si="58"/>
        <v>CONSUMO PER CAPITA (kg ó litros por individuo)Leche Con CafeDE 20 A 24 AÑOS</v>
      </c>
      <c r="B3651" s="11" t="s">
        <v>55</v>
      </c>
      <c r="C3651" s="11" t="s">
        <v>70</v>
      </c>
      <c r="D3651" s="11" t="s">
        <v>160</v>
      </c>
      <c r="E3651" s="12">
        <v>0.28725026292368999</v>
      </c>
      <c r="F3651" s="12">
        <v>0.231460054120353</v>
      </c>
      <c r="G3651" s="12">
        <v>0.239214751768066</v>
      </c>
      <c r="H3651" s="12">
        <v>0.228954301621143</v>
      </c>
      <c r="I3651" s="12">
        <v>0.25687421651088799</v>
      </c>
      <c r="J3651" s="12">
        <v>0.30766120366838401</v>
      </c>
      <c r="K3651" s="12">
        <v>0.27410519301569303</v>
      </c>
      <c r="L3651" s="12">
        <v>0.259039367874703</v>
      </c>
      <c r="M3651" s="12">
        <v>0.29845889684105098</v>
      </c>
      <c r="N3651" s="12"/>
      <c r="O3651" s="12"/>
    </row>
    <row r="3652" spans="1:15" x14ac:dyDescent="0.3">
      <c r="A3652" s="11" t="str">
        <f t="shared" si="58"/>
        <v>CONSUMO PER CAPITA (kg ó litros por individuo)Leche Con CafeDE 25 A 34 AÑOS</v>
      </c>
      <c r="B3652" s="11" t="s">
        <v>55</v>
      </c>
      <c r="C3652" s="11" t="s">
        <v>70</v>
      </c>
      <c r="D3652" s="11" t="s">
        <v>161</v>
      </c>
      <c r="E3652" s="12">
        <v>0.57295899348711998</v>
      </c>
      <c r="F3652" s="12">
        <v>0.482795926692067</v>
      </c>
      <c r="G3652" s="12">
        <v>0.47157363129488</v>
      </c>
      <c r="H3652" s="12">
        <v>0.429508357363448</v>
      </c>
      <c r="I3652" s="12">
        <v>0.49269179200906199</v>
      </c>
      <c r="J3652" s="12">
        <v>0.40671016763748502</v>
      </c>
      <c r="K3652" s="12">
        <v>0.38130443479380099</v>
      </c>
      <c r="L3652" s="12">
        <v>0.37499569085453099</v>
      </c>
      <c r="M3652" s="12">
        <v>0.45038450082403098</v>
      </c>
      <c r="N3652" s="12"/>
      <c r="O3652" s="12"/>
    </row>
    <row r="3653" spans="1:15" x14ac:dyDescent="0.3">
      <c r="A3653" s="11" t="str">
        <f t="shared" si="58"/>
        <v>CONSUMO PER CAPITA (kg ó litros por individuo)Leche Con CafeDE 35 A 49 AÑOS</v>
      </c>
      <c r="B3653" s="11" t="s">
        <v>55</v>
      </c>
      <c r="C3653" s="11" t="s">
        <v>70</v>
      </c>
      <c r="D3653" s="11" t="s">
        <v>162</v>
      </c>
      <c r="E3653" s="12">
        <v>1.2343100637553199</v>
      </c>
      <c r="F3653" s="12">
        <v>1.0091855298533301</v>
      </c>
      <c r="G3653" s="12">
        <v>1.00914152835587</v>
      </c>
      <c r="H3653" s="12">
        <v>0.90102817471339902</v>
      </c>
      <c r="I3653" s="12">
        <v>1.10742951526974</v>
      </c>
      <c r="J3653" s="12">
        <v>0.92351289556048199</v>
      </c>
      <c r="K3653" s="12">
        <v>0.884588463644297</v>
      </c>
      <c r="L3653" s="12">
        <v>0.83118991717775603</v>
      </c>
      <c r="M3653" s="12">
        <v>1.01598941908542</v>
      </c>
      <c r="N3653" s="12"/>
      <c r="O3653" s="12"/>
    </row>
    <row r="3654" spans="1:15" x14ac:dyDescent="0.3">
      <c r="A3654" s="11" t="str">
        <f t="shared" si="58"/>
        <v>CONSUMO PER CAPITA (kg ó litros por individuo)Leche Con CafeDE 50 A 59 AÑOS</v>
      </c>
      <c r="B3654" s="11" t="s">
        <v>55</v>
      </c>
      <c r="C3654" s="11" t="s">
        <v>70</v>
      </c>
      <c r="D3654" s="11" t="s">
        <v>163</v>
      </c>
      <c r="E3654" s="12">
        <v>1.7413281575295401</v>
      </c>
      <c r="F3654" s="12">
        <v>1.51272508407192</v>
      </c>
      <c r="G3654" s="12">
        <v>1.64586424990419</v>
      </c>
      <c r="H3654" s="12">
        <v>1.53179392868139</v>
      </c>
      <c r="I3654" s="12">
        <v>1.81037916007429</v>
      </c>
      <c r="J3654" s="12">
        <v>1.4281655906963999</v>
      </c>
      <c r="K3654" s="12">
        <v>1.4351074541238</v>
      </c>
      <c r="L3654" s="12">
        <v>1.3381430103320699</v>
      </c>
      <c r="M3654" s="12">
        <v>1.5820461977206</v>
      </c>
      <c r="N3654" s="12"/>
      <c r="O3654" s="12"/>
    </row>
    <row r="3655" spans="1:15" x14ac:dyDescent="0.3">
      <c r="A3655" s="11" t="str">
        <f t="shared" si="58"/>
        <v>CONSUMO PER CAPITA (kg ó litros por individuo)Leche Con CafeDE 60 A 75 AÑOS</v>
      </c>
      <c r="B3655" s="11" t="s">
        <v>55</v>
      </c>
      <c r="C3655" s="11" t="s">
        <v>70</v>
      </c>
      <c r="D3655" s="11" t="s">
        <v>164</v>
      </c>
      <c r="E3655" s="12">
        <v>2.2726386685032298</v>
      </c>
      <c r="F3655" s="12">
        <v>1.84368013536429</v>
      </c>
      <c r="G3655" s="12">
        <v>1.8575574573192399</v>
      </c>
      <c r="H3655" s="12">
        <v>1.90922457583125</v>
      </c>
      <c r="I3655" s="12">
        <v>2.3119244055130901</v>
      </c>
      <c r="J3655" s="12">
        <v>1.8078586870617599</v>
      </c>
      <c r="K3655" s="12">
        <v>1.8298965823053199</v>
      </c>
      <c r="L3655" s="12">
        <v>1.71581642136952</v>
      </c>
      <c r="M3655" s="12">
        <v>2.13863989561731</v>
      </c>
      <c r="N3655" s="12"/>
      <c r="O3655" s="12"/>
    </row>
    <row r="3656" spans="1:15" x14ac:dyDescent="0.3">
      <c r="A3656" s="11" t="str">
        <f t="shared" si="58"/>
        <v>CONSUMO PER CAPITA (kg ó litros por individuo)Leche Con CafeNIVEL ALTO</v>
      </c>
      <c r="B3656" s="11" t="s">
        <v>55</v>
      </c>
      <c r="C3656" s="11" t="s">
        <v>70</v>
      </c>
      <c r="D3656" s="11" t="s">
        <v>165</v>
      </c>
      <c r="E3656" s="12">
        <v>1.4690837033778701</v>
      </c>
      <c r="F3656" s="12">
        <v>1.2114119667013401</v>
      </c>
      <c r="G3656" s="12">
        <v>1.22632151326649</v>
      </c>
      <c r="H3656" s="12">
        <v>1.1910537540596799</v>
      </c>
      <c r="I3656" s="12">
        <v>1.4642899639029301</v>
      </c>
      <c r="J3656" s="12">
        <v>1.2157956743807199</v>
      </c>
      <c r="K3656" s="12">
        <v>1.1336941290007501</v>
      </c>
      <c r="L3656" s="12">
        <v>1.0891877442152</v>
      </c>
      <c r="M3656" s="12">
        <v>1.36368467097987</v>
      </c>
      <c r="N3656" s="12"/>
      <c r="O3656" s="12"/>
    </row>
    <row r="3657" spans="1:15" x14ac:dyDescent="0.3">
      <c r="A3657" s="11" t="str">
        <f t="shared" si="58"/>
        <v>CONSUMO PER CAPITA (kg ó litros por individuo)Leche Con CafeNIVEL MEDIO ALTO</v>
      </c>
      <c r="B3657" s="11" t="s">
        <v>55</v>
      </c>
      <c r="C3657" s="11" t="s">
        <v>70</v>
      </c>
      <c r="D3657" s="11" t="s">
        <v>166</v>
      </c>
      <c r="E3657" s="12">
        <v>1.2949632777861499</v>
      </c>
      <c r="F3657" s="12">
        <v>0.96251977175108505</v>
      </c>
      <c r="G3657" s="12">
        <v>1.0082983067728299</v>
      </c>
      <c r="H3657" s="12">
        <v>0.86941911131795702</v>
      </c>
      <c r="I3657" s="12">
        <v>1.03025369722277</v>
      </c>
      <c r="J3657" s="12">
        <v>0.85346840294891002</v>
      </c>
      <c r="K3657" s="12">
        <v>0.89851143410474399</v>
      </c>
      <c r="L3657" s="12">
        <v>0.85585378773260701</v>
      </c>
      <c r="M3657" s="12">
        <v>0.93533450230741999</v>
      </c>
      <c r="N3657" s="12"/>
      <c r="O3657" s="12"/>
    </row>
    <row r="3658" spans="1:15" x14ac:dyDescent="0.3">
      <c r="A3658" s="11" t="str">
        <f t="shared" si="58"/>
        <v>CONSUMO PER CAPITA (kg ó litros por individuo)Leche Con CafeNIVEL MEDIO</v>
      </c>
      <c r="B3658" s="11" t="s">
        <v>55</v>
      </c>
      <c r="C3658" s="11" t="s">
        <v>70</v>
      </c>
      <c r="D3658" s="11" t="s">
        <v>167</v>
      </c>
      <c r="E3658" s="12">
        <v>1.2242591591782499</v>
      </c>
      <c r="F3658" s="12">
        <v>1.0302011121483901</v>
      </c>
      <c r="G3658" s="12">
        <v>1.01258519395323</v>
      </c>
      <c r="H3658" s="12">
        <v>1.0137045788187</v>
      </c>
      <c r="I3658" s="12">
        <v>1.2848789343123801</v>
      </c>
      <c r="J3658" s="12">
        <v>1.0322601289761999</v>
      </c>
      <c r="K3658" s="12">
        <v>1.0746583323852199</v>
      </c>
      <c r="L3658" s="12">
        <v>0.94650517019262204</v>
      </c>
      <c r="M3658" s="12">
        <v>1.2131133312167299</v>
      </c>
      <c r="N3658" s="12"/>
      <c r="O3658" s="12"/>
    </row>
    <row r="3659" spans="1:15" x14ac:dyDescent="0.3">
      <c r="A3659" s="11" t="str">
        <f t="shared" si="58"/>
        <v>CONSUMO PER CAPITA (kg ó litros por individuo)Leche Con CafeNIVEL MEDIO BAJO</v>
      </c>
      <c r="B3659" s="11" t="s">
        <v>55</v>
      </c>
      <c r="C3659" s="11" t="s">
        <v>70</v>
      </c>
      <c r="D3659" s="11" t="s">
        <v>168</v>
      </c>
      <c r="E3659" s="12">
        <v>1.50925171374488</v>
      </c>
      <c r="F3659" s="12">
        <v>1.2349569684895101</v>
      </c>
      <c r="G3659" s="12">
        <v>1.30779326054473</v>
      </c>
      <c r="H3659" s="12">
        <v>1.2574505047395199</v>
      </c>
      <c r="I3659" s="12">
        <v>1.4806449744546499</v>
      </c>
      <c r="J3659" s="12">
        <v>1.2104928603374401</v>
      </c>
      <c r="K3659" s="12">
        <v>1.223616013834</v>
      </c>
      <c r="L3659" s="12">
        <v>1.11407810278469</v>
      </c>
      <c r="M3659" s="12">
        <v>1.3132591597865599</v>
      </c>
      <c r="N3659" s="12"/>
      <c r="O3659" s="12"/>
    </row>
    <row r="3660" spans="1:15" x14ac:dyDescent="0.3">
      <c r="A3660" s="11" t="str">
        <f t="shared" si="58"/>
        <v>CONSUMO PER CAPITA (kg ó litros por individuo)Leche Con CafeNIVEL BAJO</v>
      </c>
      <c r="B3660" s="11" t="s">
        <v>55</v>
      </c>
      <c r="C3660" s="11" t="s">
        <v>70</v>
      </c>
      <c r="D3660" s="11" t="s">
        <v>169</v>
      </c>
      <c r="E3660" s="12">
        <v>1.25859677447267</v>
      </c>
      <c r="F3660" s="12">
        <v>1.1145638546388099</v>
      </c>
      <c r="G3660" s="12">
        <v>1.1393217726020901</v>
      </c>
      <c r="H3660" s="12">
        <v>1.0960744639484801</v>
      </c>
      <c r="I3660" s="12">
        <v>1.2413075959172599</v>
      </c>
      <c r="J3660" s="12">
        <v>0.96882533907398405</v>
      </c>
      <c r="K3660" s="12">
        <v>0.88385614202805796</v>
      </c>
      <c r="L3660" s="12">
        <v>0.91059486069936901</v>
      </c>
      <c r="M3660" s="12">
        <v>1.09456330046971</v>
      </c>
      <c r="N3660" s="12"/>
      <c r="O3660" s="12"/>
    </row>
    <row r="3661" spans="1:15" x14ac:dyDescent="0.3">
      <c r="A3661" s="11" t="str">
        <f t="shared" si="58"/>
        <v>CONSUMO PER CAPITA (kg ó litros por individuo)Leche Con CafeHOMBRE</v>
      </c>
      <c r="B3661" s="11" t="s">
        <v>55</v>
      </c>
      <c r="C3661" s="11" t="s">
        <v>70</v>
      </c>
      <c r="D3661" s="11" t="s">
        <v>170</v>
      </c>
      <c r="E3661" s="12">
        <v>1.6616328973147201</v>
      </c>
      <c r="F3661" s="12">
        <v>1.32568695446894</v>
      </c>
      <c r="G3661" s="12">
        <v>1.3561739881114501</v>
      </c>
      <c r="H3661" s="12">
        <v>1.32564079516501</v>
      </c>
      <c r="I3661" s="12">
        <v>1.6209659202095299</v>
      </c>
      <c r="J3661" s="12">
        <v>1.2678905996369101</v>
      </c>
      <c r="K3661" s="12">
        <v>1.26169103429673</v>
      </c>
      <c r="L3661" s="12">
        <v>1.2021815488243299</v>
      </c>
      <c r="M3661" s="12">
        <v>1.4989254048938601</v>
      </c>
      <c r="N3661" s="12"/>
      <c r="O3661" s="12"/>
    </row>
    <row r="3662" spans="1:15" x14ac:dyDescent="0.3">
      <c r="A3662" s="11" t="str">
        <f t="shared" si="58"/>
        <v>CONSUMO PER CAPITA (kg ó litros por individuo)Leche Con CafeMUJER</v>
      </c>
      <c r="B3662" s="11" t="s">
        <v>55</v>
      </c>
      <c r="C3662" s="11" t="s">
        <v>70</v>
      </c>
      <c r="D3662" s="11" t="s">
        <v>171</v>
      </c>
      <c r="E3662" s="12">
        <v>1.0225719584452</v>
      </c>
      <c r="F3662" s="12">
        <v>0.89786970900511998</v>
      </c>
      <c r="G3662" s="12">
        <v>0.91292132658815905</v>
      </c>
      <c r="H3662" s="12">
        <v>0.85023674349748601</v>
      </c>
      <c r="I3662" s="12">
        <v>0.99686992702147903</v>
      </c>
      <c r="J3662" s="12">
        <v>0.85388194102594706</v>
      </c>
      <c r="K3662" s="12">
        <v>0.82410807584830603</v>
      </c>
      <c r="L3662" s="12">
        <v>0.76410229206508296</v>
      </c>
      <c r="M3662" s="12">
        <v>0.89216433915828897</v>
      </c>
      <c r="N3662" s="12"/>
      <c r="O3662" s="12"/>
    </row>
    <row r="3663" spans="1:15" x14ac:dyDescent="0.3">
      <c r="A3663" s="11" t="str">
        <f t="shared" si="58"/>
        <v>CONSUMO PER CAPITA (kg ó litros por individuo)Bebidas VegetalesT.ESPAÑA</v>
      </c>
      <c r="B3663" s="11" t="s">
        <v>55</v>
      </c>
      <c r="C3663" s="11" t="s">
        <v>72</v>
      </c>
      <c r="D3663" s="11" t="s">
        <v>142</v>
      </c>
      <c r="E3663" s="12">
        <v>0.11205861955595101</v>
      </c>
      <c r="F3663" s="12">
        <v>8.8350716682707303E-2</v>
      </c>
      <c r="G3663" s="12">
        <v>8.9392611715007397E-2</v>
      </c>
      <c r="H3663" s="12">
        <v>9.1220976843866902E-2</v>
      </c>
      <c r="I3663" s="12">
        <v>0.105266325407411</v>
      </c>
      <c r="J3663" s="12">
        <v>9.5846023834890895E-2</v>
      </c>
      <c r="K3663" s="12">
        <v>9.80779669495742E-2</v>
      </c>
      <c r="L3663" s="12">
        <v>8.8877960184317498E-2</v>
      </c>
      <c r="M3663" s="12">
        <v>0.10323773901093999</v>
      </c>
      <c r="N3663" s="12"/>
      <c r="O3663" s="12"/>
    </row>
    <row r="3664" spans="1:15" x14ac:dyDescent="0.3">
      <c r="A3664" s="11" t="str">
        <f t="shared" si="58"/>
        <v>CONSUMO PER CAPITA (kg ó litros por individuo)Bebidas VegetalesBCN AM</v>
      </c>
      <c r="B3664" s="11" t="s">
        <v>55</v>
      </c>
      <c r="C3664" s="11" t="s">
        <v>72</v>
      </c>
      <c r="D3664" s="11" t="s">
        <v>143</v>
      </c>
      <c r="E3664" s="12">
        <v>0.20090382499343901</v>
      </c>
      <c r="F3664" s="12">
        <v>0.196195669449752</v>
      </c>
      <c r="G3664" s="12">
        <v>0.13557260864496701</v>
      </c>
      <c r="H3664" s="12">
        <v>0.11977509565123901</v>
      </c>
      <c r="I3664" s="12">
        <v>0.12354600479898099</v>
      </c>
      <c r="J3664" s="12">
        <v>0.11766106088931599</v>
      </c>
      <c r="K3664" s="12">
        <v>0.11757961394706699</v>
      </c>
      <c r="L3664" s="12">
        <v>9.6467528654236107E-2</v>
      </c>
      <c r="M3664" s="12">
        <v>0.14112744093017399</v>
      </c>
      <c r="N3664" s="12"/>
      <c r="O3664" s="12"/>
    </row>
    <row r="3665" spans="1:15" x14ac:dyDescent="0.3">
      <c r="A3665" s="11" t="str">
        <f t="shared" si="58"/>
        <v>CONSUMO PER CAPITA (kg ó litros por individuo)Bebidas VegetalesREST.CAT ARAGON</v>
      </c>
      <c r="B3665" s="11" t="s">
        <v>55</v>
      </c>
      <c r="C3665" s="11" t="s">
        <v>72</v>
      </c>
      <c r="D3665" s="11" t="s">
        <v>144</v>
      </c>
      <c r="E3665" s="12">
        <v>0.31164451310262897</v>
      </c>
      <c r="F3665" s="12">
        <v>0.2278513870958</v>
      </c>
      <c r="G3665" s="12">
        <v>0.25076531298189397</v>
      </c>
      <c r="H3665" s="12">
        <v>0.26196413266705598</v>
      </c>
      <c r="I3665" s="12">
        <v>0.21977414589139399</v>
      </c>
      <c r="J3665" s="12">
        <v>0.21457679629922499</v>
      </c>
      <c r="K3665" s="12">
        <v>0.187072001983424</v>
      </c>
      <c r="L3665" s="12">
        <v>0.18300545321568601</v>
      </c>
      <c r="M3665" s="12">
        <v>0.230219228282175</v>
      </c>
      <c r="N3665" s="12"/>
      <c r="O3665" s="12"/>
    </row>
    <row r="3666" spans="1:15" x14ac:dyDescent="0.3">
      <c r="A3666" s="11" t="str">
        <f t="shared" si="58"/>
        <v>CONSUMO PER CAPITA (kg ó litros por individuo)Bebidas VegetalesLEVANTE</v>
      </c>
      <c r="B3666" s="11" t="s">
        <v>55</v>
      </c>
      <c r="C3666" s="11" t="s">
        <v>72</v>
      </c>
      <c r="D3666" s="11" t="s">
        <v>145</v>
      </c>
      <c r="E3666" s="12">
        <v>8.7878567957950404E-2</v>
      </c>
      <c r="F3666" s="12">
        <v>5.36084939688748E-2</v>
      </c>
      <c r="G3666" s="12">
        <v>7.2301738072820407E-2</v>
      </c>
      <c r="H3666" s="12">
        <v>7.8373117114577201E-2</v>
      </c>
      <c r="I3666" s="12">
        <v>8.6968536324026804E-2</v>
      </c>
      <c r="J3666" s="12">
        <v>8.1394811853258697E-2</v>
      </c>
      <c r="K3666" s="12">
        <v>7.3151793241034102E-2</v>
      </c>
      <c r="L3666" s="12">
        <v>8.2709263342922598E-2</v>
      </c>
      <c r="M3666" s="12">
        <v>9.2533983885517299E-2</v>
      </c>
      <c r="N3666" s="12"/>
      <c r="O3666" s="12"/>
    </row>
    <row r="3667" spans="1:15" x14ac:dyDescent="0.3">
      <c r="A3667" s="11" t="str">
        <f t="shared" si="58"/>
        <v>CONSUMO PER CAPITA (kg ó litros por individuo)Bebidas VegetalesANDALUCIA</v>
      </c>
      <c r="B3667" s="11" t="s">
        <v>55</v>
      </c>
      <c r="C3667" s="11" t="s">
        <v>72</v>
      </c>
      <c r="D3667" s="11" t="s">
        <v>146</v>
      </c>
      <c r="E3667" s="12">
        <v>2.9980710663962299E-2</v>
      </c>
      <c r="F3667" s="12">
        <v>1.7859314808543799E-2</v>
      </c>
      <c r="G3667" s="12">
        <v>2.3942262620102499E-2</v>
      </c>
      <c r="H3667" s="12">
        <v>1.9977050349011899E-2</v>
      </c>
      <c r="I3667" s="12">
        <v>5.54193986102203E-2</v>
      </c>
      <c r="J3667" s="12">
        <v>4.1050388188577203E-2</v>
      </c>
      <c r="K3667" s="12">
        <v>3.7101146604706502E-2</v>
      </c>
      <c r="L3667" s="12">
        <v>4.3269733991448699E-2</v>
      </c>
      <c r="M3667" s="12">
        <v>4.1780975442985799E-2</v>
      </c>
      <c r="N3667" s="12"/>
      <c r="O3667" s="12"/>
    </row>
    <row r="3668" spans="1:15" x14ac:dyDescent="0.3">
      <c r="A3668" s="11" t="str">
        <f t="shared" si="58"/>
        <v>CONSUMO PER CAPITA (kg ó litros por individuo)Bebidas VegetalesMDD AM</v>
      </c>
      <c r="B3668" s="11" t="s">
        <v>55</v>
      </c>
      <c r="C3668" s="11" t="s">
        <v>72</v>
      </c>
      <c r="D3668" s="11" t="s">
        <v>147</v>
      </c>
      <c r="E3668" s="12">
        <v>7.1095566274516395E-2</v>
      </c>
      <c r="F3668" s="12">
        <v>7.5150353708090201E-2</v>
      </c>
      <c r="G3668" s="12">
        <v>5.1013420114306901E-2</v>
      </c>
      <c r="H3668" s="12">
        <v>6.1888351689464001E-2</v>
      </c>
      <c r="I3668" s="12">
        <v>6.6381218574134898E-2</v>
      </c>
      <c r="J3668" s="12">
        <v>7.3505968278540307E-2</v>
      </c>
      <c r="K3668" s="12">
        <v>7.7923673245450104E-2</v>
      </c>
      <c r="L3668" s="12">
        <v>8.7863797071956004E-2</v>
      </c>
      <c r="M3668" s="12">
        <v>8.7186312745706304E-2</v>
      </c>
      <c r="N3668" s="12"/>
      <c r="O3668" s="12"/>
    </row>
    <row r="3669" spans="1:15" x14ac:dyDescent="0.3">
      <c r="A3669" s="11" t="str">
        <f t="shared" si="58"/>
        <v>CONSUMO PER CAPITA (kg ó litros por individuo)Bebidas VegetalesRTO CENTRO</v>
      </c>
      <c r="B3669" s="11" t="s">
        <v>55</v>
      </c>
      <c r="C3669" s="11" t="s">
        <v>72</v>
      </c>
      <c r="D3669" s="11" t="s">
        <v>148</v>
      </c>
      <c r="E3669" s="12">
        <v>3.2515870154128303E-2</v>
      </c>
      <c r="F3669" s="12">
        <v>2.3788306451712302E-2</v>
      </c>
      <c r="G3669" s="12">
        <v>2.4591368838570601E-2</v>
      </c>
      <c r="H3669" s="12">
        <v>2.74175900572864E-2</v>
      </c>
      <c r="I3669" s="12">
        <v>2.62210687849453E-2</v>
      </c>
      <c r="J3669" s="12">
        <v>2.55038022989812E-2</v>
      </c>
      <c r="K3669" s="12">
        <v>3.1890946560269202E-2</v>
      </c>
      <c r="L3669" s="12">
        <v>3.3811909797690699E-2</v>
      </c>
      <c r="M3669" s="12">
        <v>3.8675332914964403E-2</v>
      </c>
      <c r="N3669" s="12"/>
      <c r="O3669" s="12"/>
    </row>
    <row r="3670" spans="1:15" x14ac:dyDescent="0.3">
      <c r="A3670" s="11" t="str">
        <f t="shared" si="58"/>
        <v>CONSUMO PER CAPITA (kg ó litros por individuo)Bebidas VegetalesNORTE-CENTRO</v>
      </c>
      <c r="B3670" s="11" t="s">
        <v>55</v>
      </c>
      <c r="C3670" s="11" t="s">
        <v>72</v>
      </c>
      <c r="D3670" s="11" t="s">
        <v>149</v>
      </c>
      <c r="E3670" s="12">
        <v>0.118100052295543</v>
      </c>
      <c r="F3670" s="12">
        <v>7.0692028604399798E-2</v>
      </c>
      <c r="G3670" s="12">
        <v>5.8560577762855601E-2</v>
      </c>
      <c r="H3670" s="12">
        <v>5.69473061610484E-2</v>
      </c>
      <c r="I3670" s="12">
        <v>9.3808191817712397E-2</v>
      </c>
      <c r="J3670" s="12">
        <v>8.4379998487181598E-2</v>
      </c>
      <c r="K3670" s="12">
        <v>8.7727381362396703E-2</v>
      </c>
      <c r="L3670" s="12">
        <v>6.69544339590393E-2</v>
      </c>
      <c r="M3670" s="12">
        <v>7.5725154419924307E-2</v>
      </c>
      <c r="N3670" s="12"/>
      <c r="O3670" s="12"/>
    </row>
    <row r="3671" spans="1:15" x14ac:dyDescent="0.3">
      <c r="A3671" s="11" t="str">
        <f t="shared" si="58"/>
        <v>CONSUMO PER CAPITA (kg ó litros por individuo)Bebidas VegetalesNOROESTE</v>
      </c>
      <c r="B3671" s="11" t="s">
        <v>55</v>
      </c>
      <c r="C3671" s="11" t="s">
        <v>72</v>
      </c>
      <c r="D3671" s="11" t="s">
        <v>150</v>
      </c>
      <c r="E3671" s="12">
        <v>9.5431860497100895E-2</v>
      </c>
      <c r="F3671" s="12">
        <v>9.8965862996878401E-2</v>
      </c>
      <c r="G3671" s="12">
        <v>0.13929740827640599</v>
      </c>
      <c r="H3671" s="12">
        <v>0.140585529737249</v>
      </c>
      <c r="I3671" s="12">
        <v>0.217139063384482</v>
      </c>
      <c r="J3671" s="12">
        <v>0.16810780272297199</v>
      </c>
      <c r="K3671" s="12">
        <v>0.24118942228210999</v>
      </c>
      <c r="L3671" s="12">
        <v>0.13918483567380199</v>
      </c>
      <c r="M3671" s="12">
        <v>0.15532145263922301</v>
      </c>
      <c r="N3671" s="12"/>
      <c r="O3671" s="12"/>
    </row>
    <row r="3672" spans="1:15" x14ac:dyDescent="0.3">
      <c r="A3672" s="11" t="str">
        <f t="shared" si="58"/>
        <v>CONSUMO PER CAPITA (kg ó litros por individuo)Bebidas Vegetales&lt;2MIL</v>
      </c>
      <c r="B3672" s="11" t="s">
        <v>55</v>
      </c>
      <c r="C3672" s="11" t="s">
        <v>72</v>
      </c>
      <c r="D3672" s="11" t="s">
        <v>151</v>
      </c>
      <c r="E3672" s="12">
        <v>0.47438836788800098</v>
      </c>
      <c r="F3672" s="12">
        <v>0.33169501790389799</v>
      </c>
      <c r="G3672" s="12">
        <v>0.30434599080056601</v>
      </c>
      <c r="H3672" s="12">
        <v>0.38397735897463903</v>
      </c>
      <c r="I3672" s="12">
        <v>0.27355092247750401</v>
      </c>
      <c r="J3672" s="12">
        <v>0.21084822463865099</v>
      </c>
      <c r="K3672" s="12">
        <v>0.188840032516192</v>
      </c>
      <c r="L3672" s="12">
        <v>0.16438306777324299</v>
      </c>
      <c r="M3672" s="12">
        <v>0.221553353531839</v>
      </c>
      <c r="N3672" s="12"/>
      <c r="O3672" s="12"/>
    </row>
    <row r="3673" spans="1:15" x14ac:dyDescent="0.3">
      <c r="A3673" s="11" t="str">
        <f t="shared" si="58"/>
        <v>CONSUMO PER CAPITA (kg ó litros por individuo)Bebidas Vegetales2-5MIL</v>
      </c>
      <c r="B3673" s="11" t="s">
        <v>55</v>
      </c>
      <c r="C3673" s="11" t="s">
        <v>72</v>
      </c>
      <c r="D3673" s="11" t="s">
        <v>152</v>
      </c>
      <c r="E3673" s="12">
        <v>2.90822715429928E-2</v>
      </c>
      <c r="F3673" s="12">
        <v>2.60235277026937E-2</v>
      </c>
      <c r="G3673" s="12">
        <v>2.3120215447846398E-2</v>
      </c>
      <c r="H3673" s="12">
        <v>3.01322981240735E-2</v>
      </c>
      <c r="I3673" s="12">
        <v>2.2920144900036899E-2</v>
      </c>
      <c r="J3673" s="12">
        <v>2.4746822811193302E-2</v>
      </c>
      <c r="K3673" s="12">
        <v>2.70526156495484E-2</v>
      </c>
      <c r="L3673" s="12">
        <v>3.7565355435058602E-2</v>
      </c>
      <c r="M3673" s="12">
        <v>2.31523520795122E-2</v>
      </c>
      <c r="N3673" s="12"/>
      <c r="O3673" s="12"/>
    </row>
    <row r="3674" spans="1:15" x14ac:dyDescent="0.3">
      <c r="A3674" s="11" t="str">
        <f t="shared" si="58"/>
        <v>CONSUMO PER CAPITA (kg ó litros por individuo)Bebidas Vegetales5-10MIL</v>
      </c>
      <c r="B3674" s="11" t="s">
        <v>55</v>
      </c>
      <c r="C3674" s="11" t="s">
        <v>72</v>
      </c>
      <c r="D3674" s="11" t="s">
        <v>153</v>
      </c>
      <c r="E3674" s="12">
        <v>0.102141409165259</v>
      </c>
      <c r="F3674" s="12">
        <v>6.7088787012116693E-2</v>
      </c>
      <c r="G3674" s="12">
        <v>9.3725354725508095E-2</v>
      </c>
      <c r="H3674" s="12">
        <v>0.102877138735192</v>
      </c>
      <c r="I3674" s="12">
        <v>0.15243470159470601</v>
      </c>
      <c r="J3674" s="12">
        <v>0.12359915364478</v>
      </c>
      <c r="K3674" s="12">
        <v>0.117727495438696</v>
      </c>
      <c r="L3674" s="12">
        <v>0.12051212005872999</v>
      </c>
      <c r="M3674" s="12">
        <v>0.14458742362449301</v>
      </c>
      <c r="N3674" s="12"/>
      <c r="O3674" s="12"/>
    </row>
    <row r="3675" spans="1:15" x14ac:dyDescent="0.3">
      <c r="A3675" s="11" t="str">
        <f t="shared" si="58"/>
        <v>CONSUMO PER CAPITA (kg ó litros por individuo)Bebidas Vegetales10-30MIL</v>
      </c>
      <c r="B3675" s="11" t="s">
        <v>55</v>
      </c>
      <c r="C3675" s="11" t="s">
        <v>72</v>
      </c>
      <c r="D3675" s="11" t="s">
        <v>154</v>
      </c>
      <c r="E3675" s="12">
        <v>5.8775785202804999E-2</v>
      </c>
      <c r="F3675" s="12">
        <v>4.1337048184458797E-2</v>
      </c>
      <c r="G3675" s="12">
        <v>4.89861414125944E-2</v>
      </c>
      <c r="H3675" s="12">
        <v>4.0076753181132303E-2</v>
      </c>
      <c r="I3675" s="12">
        <v>7.0950439879029895E-2</v>
      </c>
      <c r="J3675" s="12">
        <v>5.6844338186445097E-2</v>
      </c>
      <c r="K3675" s="12">
        <v>6.2519430103559703E-2</v>
      </c>
      <c r="L3675" s="12">
        <v>6.1019100164945501E-2</v>
      </c>
      <c r="M3675" s="12">
        <v>7.1083919395182202E-2</v>
      </c>
      <c r="N3675" s="12"/>
      <c r="O3675" s="12"/>
    </row>
    <row r="3676" spans="1:15" x14ac:dyDescent="0.3">
      <c r="A3676" s="11" t="str">
        <f t="shared" si="58"/>
        <v>CONSUMO PER CAPITA (kg ó litros por individuo)Bebidas Vegetales30-100MIL</v>
      </c>
      <c r="B3676" s="11" t="s">
        <v>55</v>
      </c>
      <c r="C3676" s="11" t="s">
        <v>72</v>
      </c>
      <c r="D3676" s="11" t="s">
        <v>155</v>
      </c>
      <c r="E3676" s="12">
        <v>0.136700688749229</v>
      </c>
      <c r="F3676" s="12">
        <v>9.3912632592646497E-2</v>
      </c>
      <c r="G3676" s="12">
        <v>9.2582781282167695E-2</v>
      </c>
      <c r="H3676" s="12">
        <v>9.5918607196772906E-2</v>
      </c>
      <c r="I3676" s="12">
        <v>0.1180638116445</v>
      </c>
      <c r="J3676" s="12">
        <v>0.10271259560771299</v>
      </c>
      <c r="K3676" s="12">
        <v>0.119983935090942</v>
      </c>
      <c r="L3676" s="12">
        <v>0.10933325520645799</v>
      </c>
      <c r="M3676" s="12">
        <v>0.13329886225728699</v>
      </c>
      <c r="N3676" s="12"/>
      <c r="O3676" s="12"/>
    </row>
    <row r="3677" spans="1:15" x14ac:dyDescent="0.3">
      <c r="A3677" s="11" t="str">
        <f t="shared" si="58"/>
        <v>CONSUMO PER CAPITA (kg ó litros por individuo)Bebidas Vegetales100-200MIL</v>
      </c>
      <c r="B3677" s="11" t="s">
        <v>55</v>
      </c>
      <c r="C3677" s="11" t="s">
        <v>72</v>
      </c>
      <c r="D3677" s="11" t="s">
        <v>156</v>
      </c>
      <c r="E3677" s="12">
        <v>0.12026420377335099</v>
      </c>
      <c r="F3677" s="12">
        <v>0.100134526328407</v>
      </c>
      <c r="G3677" s="12">
        <v>0.10886826786010199</v>
      </c>
      <c r="H3677" s="12">
        <v>9.7569375710501602E-2</v>
      </c>
      <c r="I3677" s="12">
        <v>0.114860884885681</v>
      </c>
      <c r="J3677" s="12">
        <v>0.105136928598683</v>
      </c>
      <c r="K3677" s="12">
        <v>0.12431134970417899</v>
      </c>
      <c r="L3677" s="12">
        <v>9.9267372627485598E-2</v>
      </c>
      <c r="M3677" s="12">
        <v>0.103866778584828</v>
      </c>
      <c r="N3677" s="12"/>
      <c r="O3677" s="12"/>
    </row>
    <row r="3678" spans="1:15" x14ac:dyDescent="0.3">
      <c r="A3678" s="11" t="str">
        <f t="shared" si="58"/>
        <v>CONSUMO PER CAPITA (kg ó litros por individuo)Bebidas Vegetales200-500MIL</v>
      </c>
      <c r="B3678" s="11" t="s">
        <v>55</v>
      </c>
      <c r="C3678" s="11" t="s">
        <v>72</v>
      </c>
      <c r="D3678" s="11" t="s">
        <v>157</v>
      </c>
      <c r="E3678" s="12">
        <v>8.1273808182956403E-2</v>
      </c>
      <c r="F3678" s="12">
        <v>8.4912862224719304E-2</v>
      </c>
      <c r="G3678" s="12">
        <v>0.10219773943110699</v>
      </c>
      <c r="H3678" s="12">
        <v>9.7328101526690497E-2</v>
      </c>
      <c r="I3678" s="12">
        <v>0.119573820551438</v>
      </c>
      <c r="J3678" s="12">
        <v>0.12692706788112201</v>
      </c>
      <c r="K3678" s="12">
        <v>0.11465119620063299</v>
      </c>
      <c r="L3678" s="12">
        <v>7.4720882584279003E-2</v>
      </c>
      <c r="M3678" s="12">
        <v>7.0452360765633396E-2</v>
      </c>
      <c r="N3678" s="12"/>
      <c r="O3678" s="12"/>
    </row>
    <row r="3679" spans="1:15" x14ac:dyDescent="0.3">
      <c r="A3679" s="11" t="str">
        <f t="shared" si="58"/>
        <v>CONSUMO PER CAPITA (kg ó litros por individuo)Bebidas Vegetales&gt;500MIL</v>
      </c>
      <c r="B3679" s="11" t="s">
        <v>55</v>
      </c>
      <c r="C3679" s="11" t="s">
        <v>72</v>
      </c>
      <c r="D3679" s="11" t="s">
        <v>158</v>
      </c>
      <c r="E3679" s="12">
        <v>6.8303138351120701E-2</v>
      </c>
      <c r="F3679" s="12">
        <v>7.6770546094957995E-2</v>
      </c>
      <c r="G3679" s="12">
        <v>5.6645261385870803E-2</v>
      </c>
      <c r="H3679" s="12">
        <v>4.9284941268372497E-2</v>
      </c>
      <c r="I3679" s="12">
        <v>6.0386621220116801E-2</v>
      </c>
      <c r="J3679" s="12">
        <v>7.4777295658562795E-2</v>
      </c>
      <c r="K3679" s="12">
        <v>6.7666850583986901E-2</v>
      </c>
      <c r="L3679" s="12">
        <v>7.6996215896956599E-2</v>
      </c>
      <c r="M3679" s="12">
        <v>9.6104048483663496E-2</v>
      </c>
      <c r="N3679" s="12"/>
      <c r="O3679" s="12"/>
    </row>
    <row r="3680" spans="1:15" x14ac:dyDescent="0.3">
      <c r="A3680" s="11" t="str">
        <f t="shared" si="58"/>
        <v>CONSUMO PER CAPITA (kg ó litros por individuo)Bebidas VegetalesDE 15 A 19 AÑOS</v>
      </c>
      <c r="B3680" s="11" t="s">
        <v>55</v>
      </c>
      <c r="C3680" s="11" t="s">
        <v>72</v>
      </c>
      <c r="D3680" s="11" t="s">
        <v>159</v>
      </c>
      <c r="E3680" s="12">
        <v>1.1618355912845E-2</v>
      </c>
      <c r="F3680" s="12" t="s">
        <v>134</v>
      </c>
      <c r="G3680" s="12">
        <v>1.6824326215028499E-2</v>
      </c>
      <c r="H3680" s="12" t="s">
        <v>134</v>
      </c>
      <c r="I3680" s="12">
        <v>6.1280638760017499E-2</v>
      </c>
      <c r="J3680" s="12" t="s">
        <v>134</v>
      </c>
      <c r="K3680" s="12">
        <v>4.6911767697850699E-3</v>
      </c>
      <c r="L3680" s="12">
        <v>5.8983663866797702E-3</v>
      </c>
      <c r="M3680" s="12" t="s">
        <v>134</v>
      </c>
      <c r="N3680" s="12"/>
      <c r="O3680" s="12"/>
    </row>
    <row r="3681" spans="1:15" x14ac:dyDescent="0.3">
      <c r="A3681" s="11" t="str">
        <f t="shared" si="58"/>
        <v>CONSUMO PER CAPITA (kg ó litros por individuo)Bebidas VegetalesDE 20 A 24 AÑOS</v>
      </c>
      <c r="B3681" s="11" t="s">
        <v>55</v>
      </c>
      <c r="C3681" s="11" t="s">
        <v>72</v>
      </c>
      <c r="D3681" s="11" t="s">
        <v>160</v>
      </c>
      <c r="E3681" s="12">
        <v>3.5299572321977599E-2</v>
      </c>
      <c r="F3681" s="12">
        <v>2.9401827236746999E-2</v>
      </c>
      <c r="G3681" s="12">
        <v>2.2869252488503501E-2</v>
      </c>
      <c r="H3681" s="12">
        <v>1.4831722843826001E-2</v>
      </c>
      <c r="I3681" s="12">
        <v>2.5107671273626401E-2</v>
      </c>
      <c r="J3681" s="12">
        <v>4.2468887464911197E-2</v>
      </c>
      <c r="K3681" s="12">
        <v>1.7166527166223799E-2</v>
      </c>
      <c r="L3681" s="12">
        <v>1.1118056323169799E-2</v>
      </c>
      <c r="M3681" s="12">
        <v>2.6954645032865598E-2</v>
      </c>
      <c r="N3681" s="12"/>
      <c r="O3681" s="12"/>
    </row>
    <row r="3682" spans="1:15" x14ac:dyDescent="0.3">
      <c r="A3682" s="11" t="str">
        <f t="shared" si="58"/>
        <v>CONSUMO PER CAPITA (kg ó litros por individuo)Bebidas VegetalesDE 25 A 34 AÑOS</v>
      </c>
      <c r="B3682" s="11" t="s">
        <v>55</v>
      </c>
      <c r="C3682" s="11" t="s">
        <v>72</v>
      </c>
      <c r="D3682" s="11" t="s">
        <v>161</v>
      </c>
      <c r="E3682" s="12">
        <v>9.5460107406073094E-2</v>
      </c>
      <c r="F3682" s="12">
        <v>5.6970098378634301E-2</v>
      </c>
      <c r="G3682" s="12">
        <v>5.5247452390749199E-2</v>
      </c>
      <c r="H3682" s="12">
        <v>2.9244962830957701E-2</v>
      </c>
      <c r="I3682" s="12">
        <v>4.9283158096559601E-2</v>
      </c>
      <c r="J3682" s="12">
        <v>4.3468592056968403E-2</v>
      </c>
      <c r="K3682" s="12">
        <v>5.45450331406803E-2</v>
      </c>
      <c r="L3682" s="12">
        <v>4.9571438082937999E-2</v>
      </c>
      <c r="M3682" s="12">
        <v>5.0481988654009699E-2</v>
      </c>
      <c r="N3682" s="12"/>
      <c r="O3682" s="12"/>
    </row>
    <row r="3683" spans="1:15" x14ac:dyDescent="0.3">
      <c r="A3683" s="11" t="str">
        <f t="shared" si="58"/>
        <v>CONSUMO PER CAPITA (kg ó litros por individuo)Bebidas VegetalesDE 35 A 49 AÑOS</v>
      </c>
      <c r="B3683" s="11" t="s">
        <v>55</v>
      </c>
      <c r="C3683" s="11" t="s">
        <v>72</v>
      </c>
      <c r="D3683" s="11" t="s">
        <v>162</v>
      </c>
      <c r="E3683" s="12">
        <v>8.0239612692632606E-2</v>
      </c>
      <c r="F3683" s="12">
        <v>8.3869310189780097E-2</v>
      </c>
      <c r="G3683" s="12">
        <v>7.7137091962823603E-2</v>
      </c>
      <c r="H3683" s="12">
        <v>7.1954777374451204E-2</v>
      </c>
      <c r="I3683" s="12">
        <v>6.7558622975772198E-2</v>
      </c>
      <c r="J3683" s="12">
        <v>7.6033232862748101E-2</v>
      </c>
      <c r="K3683" s="12">
        <v>6.1089736459837E-2</v>
      </c>
      <c r="L3683" s="12">
        <v>6.4641994468360595E-2</v>
      </c>
      <c r="M3683" s="12">
        <v>6.6040532867193302E-2</v>
      </c>
      <c r="N3683" s="12"/>
      <c r="O3683" s="12"/>
    </row>
    <row r="3684" spans="1:15" x14ac:dyDescent="0.3">
      <c r="A3684" s="11" t="str">
        <f t="shared" si="58"/>
        <v>CONSUMO PER CAPITA (kg ó litros por individuo)Bebidas VegetalesDE 50 A 59 AÑOS</v>
      </c>
      <c r="B3684" s="11" t="s">
        <v>55</v>
      </c>
      <c r="C3684" s="11" t="s">
        <v>72</v>
      </c>
      <c r="D3684" s="11" t="s">
        <v>163</v>
      </c>
      <c r="E3684" s="12">
        <v>0.100071892226995</v>
      </c>
      <c r="F3684" s="12">
        <v>7.3486402190019298E-2</v>
      </c>
      <c r="G3684" s="12">
        <v>9.5572922345773095E-2</v>
      </c>
      <c r="H3684" s="12">
        <v>0.106659117160705</v>
      </c>
      <c r="I3684" s="12">
        <v>0.14917407815599101</v>
      </c>
      <c r="J3684" s="12">
        <v>0.136523809408331</v>
      </c>
      <c r="K3684" s="12">
        <v>0.1510150593788</v>
      </c>
      <c r="L3684" s="12">
        <v>0.16490858153004501</v>
      </c>
      <c r="M3684" s="12">
        <v>0.19204170258337799</v>
      </c>
      <c r="N3684" s="12"/>
      <c r="O3684" s="12"/>
    </row>
    <row r="3685" spans="1:15" x14ac:dyDescent="0.3">
      <c r="A3685" s="11" t="str">
        <f t="shared" si="58"/>
        <v>CONSUMO PER CAPITA (kg ó litros por individuo)Bebidas VegetalesDE 60 A 75 AÑOS</v>
      </c>
      <c r="B3685" s="11" t="s">
        <v>55</v>
      </c>
      <c r="C3685" s="11" t="s">
        <v>72</v>
      </c>
      <c r="D3685" s="11" t="s">
        <v>164</v>
      </c>
      <c r="E3685" s="12">
        <v>0.22680670425014601</v>
      </c>
      <c r="F3685" s="12">
        <v>0.170549844546589</v>
      </c>
      <c r="G3685" s="12">
        <v>0.16239043763496</v>
      </c>
      <c r="H3685" s="12">
        <v>0.19122321162976599</v>
      </c>
      <c r="I3685" s="12">
        <v>0.18698700767915499</v>
      </c>
      <c r="J3685" s="12">
        <v>0.16332997770684299</v>
      </c>
      <c r="K3685" s="12">
        <v>0.17705266358916599</v>
      </c>
      <c r="L3685" s="12">
        <v>0.12594484474658499</v>
      </c>
      <c r="M3685" s="12">
        <v>0.159192754184761</v>
      </c>
      <c r="N3685" s="12"/>
      <c r="O3685" s="12"/>
    </row>
    <row r="3686" spans="1:15" x14ac:dyDescent="0.3">
      <c r="A3686" s="11" t="str">
        <f t="shared" si="58"/>
        <v>CONSUMO PER CAPITA (kg ó litros por individuo)Bebidas VegetalesNIVEL ALTO</v>
      </c>
      <c r="B3686" s="11" t="s">
        <v>55</v>
      </c>
      <c r="C3686" s="11" t="s">
        <v>72</v>
      </c>
      <c r="D3686" s="11" t="s">
        <v>165</v>
      </c>
      <c r="E3686" s="12">
        <v>5.3867869501003598E-2</v>
      </c>
      <c r="F3686" s="12">
        <v>4.72275993230677E-2</v>
      </c>
      <c r="G3686" s="12">
        <v>7.4067182407465904E-2</v>
      </c>
      <c r="H3686" s="12">
        <v>6.8079326041412105E-2</v>
      </c>
      <c r="I3686" s="12">
        <v>8.1570117257440997E-2</v>
      </c>
      <c r="J3686" s="12">
        <v>6.3117485575316906E-2</v>
      </c>
      <c r="K3686" s="12">
        <v>7.5414460250366494E-2</v>
      </c>
      <c r="L3686" s="12">
        <v>5.7332681228444003E-2</v>
      </c>
      <c r="M3686" s="12">
        <v>8.4651703784551599E-2</v>
      </c>
      <c r="N3686" s="12"/>
      <c r="O3686" s="12"/>
    </row>
    <row r="3687" spans="1:15" x14ac:dyDescent="0.3">
      <c r="A3687" s="11" t="str">
        <f t="shared" si="58"/>
        <v>CONSUMO PER CAPITA (kg ó litros por individuo)Bebidas VegetalesNIVEL MEDIO ALTO</v>
      </c>
      <c r="B3687" s="11" t="s">
        <v>55</v>
      </c>
      <c r="C3687" s="11" t="s">
        <v>72</v>
      </c>
      <c r="D3687" s="11" t="s">
        <v>166</v>
      </c>
      <c r="E3687" s="12">
        <v>0.109475633613732</v>
      </c>
      <c r="F3687" s="12">
        <v>8.7811928539814205E-2</v>
      </c>
      <c r="G3687" s="12">
        <v>8.9428037181224801E-2</v>
      </c>
      <c r="H3687" s="12">
        <v>0.11599375618325</v>
      </c>
      <c r="I3687" s="12">
        <v>6.3811909314990603E-2</v>
      </c>
      <c r="J3687" s="12">
        <v>8.7031548851916204E-2</v>
      </c>
      <c r="K3687" s="12">
        <v>8.7531053986617105E-2</v>
      </c>
      <c r="L3687" s="12">
        <v>8.0381313861795506E-2</v>
      </c>
      <c r="M3687" s="12">
        <v>0.108176888119528</v>
      </c>
      <c r="N3687" s="12"/>
      <c r="O3687" s="12"/>
    </row>
    <row r="3688" spans="1:15" x14ac:dyDescent="0.3">
      <c r="A3688" s="11" t="str">
        <f t="shared" si="58"/>
        <v>CONSUMO PER CAPITA (kg ó litros por individuo)Bebidas VegetalesNIVEL MEDIO</v>
      </c>
      <c r="B3688" s="11" t="s">
        <v>55</v>
      </c>
      <c r="C3688" s="11" t="s">
        <v>72</v>
      </c>
      <c r="D3688" s="11" t="s">
        <v>167</v>
      </c>
      <c r="E3688" s="12">
        <v>0.10159638301344801</v>
      </c>
      <c r="F3688" s="12">
        <v>8.9874471538625697E-2</v>
      </c>
      <c r="G3688" s="12">
        <v>6.7498004546935497E-2</v>
      </c>
      <c r="H3688" s="12">
        <v>6.1212624979973103E-2</v>
      </c>
      <c r="I3688" s="12">
        <v>6.9497767618853595E-2</v>
      </c>
      <c r="J3688" s="12">
        <v>5.4150642306151797E-2</v>
      </c>
      <c r="K3688" s="12">
        <v>6.6725074499055501E-2</v>
      </c>
      <c r="L3688" s="12">
        <v>6.2498514544911003E-2</v>
      </c>
      <c r="M3688" s="12">
        <v>6.3796813302189198E-2</v>
      </c>
      <c r="N3688" s="12"/>
      <c r="O3688" s="12"/>
    </row>
    <row r="3689" spans="1:15" x14ac:dyDescent="0.3">
      <c r="A3689" s="11" t="str">
        <f t="shared" si="58"/>
        <v>CONSUMO PER CAPITA (kg ó litros por individuo)Bebidas VegetalesNIVEL MEDIO BAJO</v>
      </c>
      <c r="B3689" s="11" t="s">
        <v>55</v>
      </c>
      <c r="C3689" s="11" t="s">
        <v>72</v>
      </c>
      <c r="D3689" s="11" t="s">
        <v>168</v>
      </c>
      <c r="E3689" s="12">
        <v>6.1692186448998397E-2</v>
      </c>
      <c r="F3689" s="12">
        <v>3.7717911609676399E-2</v>
      </c>
      <c r="G3689" s="12">
        <v>5.0287406007603001E-2</v>
      </c>
      <c r="H3689" s="12">
        <v>3.5519978290748301E-2</v>
      </c>
      <c r="I3689" s="12">
        <v>9.9259646488949096E-2</v>
      </c>
      <c r="J3689" s="12">
        <v>8.6906701536705003E-2</v>
      </c>
      <c r="K3689" s="12">
        <v>7.2052437180126494E-2</v>
      </c>
      <c r="L3689" s="12">
        <v>9.9333503155788594E-2</v>
      </c>
      <c r="M3689" s="12">
        <v>8.8060958819065005E-2</v>
      </c>
      <c r="N3689" s="12"/>
      <c r="O3689" s="12"/>
    </row>
    <row r="3690" spans="1:15" x14ac:dyDescent="0.3">
      <c r="A3690" s="11" t="str">
        <f t="shared" si="58"/>
        <v>CONSUMO PER CAPITA (kg ó litros por individuo)Bebidas VegetalesNIVEL BAJO</v>
      </c>
      <c r="B3690" s="11" t="s">
        <v>55</v>
      </c>
      <c r="C3690" s="11" t="s">
        <v>72</v>
      </c>
      <c r="D3690" s="11" t="s">
        <v>169</v>
      </c>
      <c r="E3690" s="12">
        <v>0.216854613569608</v>
      </c>
      <c r="F3690" s="12">
        <v>0.161877679036496</v>
      </c>
      <c r="G3690" s="12">
        <v>0.15506746021029399</v>
      </c>
      <c r="H3690" s="12">
        <v>0.16895513307835799</v>
      </c>
      <c r="I3690" s="12">
        <v>0.20108538672077</v>
      </c>
      <c r="J3690" s="12">
        <v>0.18729650530695</v>
      </c>
      <c r="K3690" s="12">
        <v>0.18185428380833599</v>
      </c>
      <c r="L3690" s="12">
        <v>0.148334680152124</v>
      </c>
      <c r="M3690" s="12">
        <v>0.17247323954678301</v>
      </c>
      <c r="N3690" s="12"/>
      <c r="O3690" s="12"/>
    </row>
    <row r="3691" spans="1:15" x14ac:dyDescent="0.3">
      <c r="A3691" s="11" t="str">
        <f t="shared" si="58"/>
        <v>CONSUMO PER CAPITA (kg ó litros por individuo)Bebidas VegetalesHOMBRE</v>
      </c>
      <c r="B3691" s="11" t="s">
        <v>55</v>
      </c>
      <c r="C3691" s="11" t="s">
        <v>72</v>
      </c>
      <c r="D3691" s="11" t="s">
        <v>170</v>
      </c>
      <c r="E3691" s="12">
        <v>4.8707808502709601E-2</v>
      </c>
      <c r="F3691" s="12">
        <v>3.4811143562634803E-2</v>
      </c>
      <c r="G3691" s="12">
        <v>4.5527042697245203E-2</v>
      </c>
      <c r="H3691" s="12">
        <v>5.1987442404015802E-2</v>
      </c>
      <c r="I3691" s="12">
        <v>6.6672833930242606E-2</v>
      </c>
      <c r="J3691" s="12">
        <v>6.0815306799265001E-2</v>
      </c>
      <c r="K3691" s="12">
        <v>6.8661410736381004E-2</v>
      </c>
      <c r="L3691" s="12">
        <v>5.2916648346405602E-2</v>
      </c>
      <c r="M3691" s="12">
        <v>6.8655136719758203E-2</v>
      </c>
      <c r="N3691" s="12"/>
      <c r="O3691" s="12"/>
    </row>
    <row r="3692" spans="1:15" x14ac:dyDescent="0.3">
      <c r="A3692" s="11" t="str">
        <f t="shared" si="58"/>
        <v>CONSUMO PER CAPITA (kg ó litros por individuo)Bebidas VegetalesMUJER</v>
      </c>
      <c r="B3692" s="11" t="s">
        <v>55</v>
      </c>
      <c r="C3692" s="11" t="s">
        <v>72</v>
      </c>
      <c r="D3692" s="11" t="s">
        <v>171</v>
      </c>
      <c r="E3692" s="12">
        <v>0.17465460739731101</v>
      </c>
      <c r="F3692" s="12">
        <v>0.14125274463797799</v>
      </c>
      <c r="G3692" s="12">
        <v>0.13270041718060999</v>
      </c>
      <c r="H3692" s="12">
        <v>0.12995626359495499</v>
      </c>
      <c r="I3692" s="12">
        <v>0.14337809576841701</v>
      </c>
      <c r="J3692" s="12">
        <v>0.13042441602409199</v>
      </c>
      <c r="K3692" s="12">
        <v>0.12719050105247201</v>
      </c>
      <c r="L3692" s="12">
        <v>0.124466931209385</v>
      </c>
      <c r="M3692" s="12">
        <v>0.13746351840353099</v>
      </c>
      <c r="N3692" s="12"/>
      <c r="O3692" s="12"/>
    </row>
    <row r="3693" spans="1:15" x14ac:dyDescent="0.3">
      <c r="A3693" s="11" t="str">
        <f t="shared" si="58"/>
        <v>CONSUMO PER CAPITA (kg ó litros por individuo)InfusionesT.ESPAÑA</v>
      </c>
      <c r="B3693" s="11" t="s">
        <v>55</v>
      </c>
      <c r="C3693" s="11" t="s">
        <v>75</v>
      </c>
      <c r="D3693" s="11" t="s">
        <v>142</v>
      </c>
      <c r="E3693" s="12">
        <v>9.1993702991321202E-2</v>
      </c>
      <c r="F3693" s="12">
        <v>9.1161506645885404E-2</v>
      </c>
      <c r="G3693" s="12">
        <v>9.71890033297447E-2</v>
      </c>
      <c r="H3693" s="12">
        <v>8.1710179512413703E-2</v>
      </c>
      <c r="I3693" s="12">
        <v>8.9644123426982095E-2</v>
      </c>
      <c r="J3693" s="12">
        <v>9.4973219267149994E-2</v>
      </c>
      <c r="K3693" s="12">
        <v>0.100578287597287</v>
      </c>
      <c r="L3693" s="12">
        <v>8.0902611118724196E-2</v>
      </c>
      <c r="M3693" s="12">
        <v>8.5343662636288897E-2</v>
      </c>
      <c r="N3693" s="12"/>
      <c r="O3693" s="12"/>
    </row>
    <row r="3694" spans="1:15" x14ac:dyDescent="0.3">
      <c r="A3694" s="11" t="str">
        <f t="shared" si="58"/>
        <v>CONSUMO PER CAPITA (kg ó litros por individuo)InfusionesBCN AM</v>
      </c>
      <c r="B3694" s="11" t="s">
        <v>55</v>
      </c>
      <c r="C3694" s="11" t="s">
        <v>75</v>
      </c>
      <c r="D3694" s="11" t="s">
        <v>143</v>
      </c>
      <c r="E3694" s="12">
        <v>6.7180951090975105E-2</v>
      </c>
      <c r="F3694" s="12">
        <v>8.0827431555557702E-2</v>
      </c>
      <c r="G3694" s="12">
        <v>9.22048146338868E-2</v>
      </c>
      <c r="H3694" s="12">
        <v>8.5711134036592904E-2</v>
      </c>
      <c r="I3694" s="12">
        <v>8.4939470342077397E-2</v>
      </c>
      <c r="J3694" s="12">
        <v>9.9444788625706104E-2</v>
      </c>
      <c r="K3694" s="12">
        <v>7.3924032397560596E-2</v>
      </c>
      <c r="L3694" s="12">
        <v>6.7950832493229196E-2</v>
      </c>
      <c r="M3694" s="12">
        <v>9.5522898865058395E-2</v>
      </c>
      <c r="N3694" s="12"/>
      <c r="O3694" s="12"/>
    </row>
    <row r="3695" spans="1:15" x14ac:dyDescent="0.3">
      <c r="A3695" s="11" t="str">
        <f t="shared" si="58"/>
        <v>CONSUMO PER CAPITA (kg ó litros por individuo)InfusionesREST.CAT ARAGON</v>
      </c>
      <c r="B3695" s="11" t="s">
        <v>55</v>
      </c>
      <c r="C3695" s="11" t="s">
        <v>75</v>
      </c>
      <c r="D3695" s="11" t="s">
        <v>144</v>
      </c>
      <c r="E3695" s="12">
        <v>8.9884975531662997E-2</v>
      </c>
      <c r="F3695" s="12">
        <v>0.116582357276833</v>
      </c>
      <c r="G3695" s="12">
        <v>0.12443972685030601</v>
      </c>
      <c r="H3695" s="12">
        <v>8.5857936774850305E-2</v>
      </c>
      <c r="I3695" s="12">
        <v>7.4480515469500894E-2</v>
      </c>
      <c r="J3695" s="12">
        <v>0.110910214781427</v>
      </c>
      <c r="K3695" s="12">
        <v>0.13006177819825801</v>
      </c>
      <c r="L3695" s="12">
        <v>0.108734852822995</v>
      </c>
      <c r="M3695" s="12">
        <v>0.10755235630828</v>
      </c>
      <c r="N3695" s="12"/>
      <c r="O3695" s="12"/>
    </row>
    <row r="3696" spans="1:15" x14ac:dyDescent="0.3">
      <c r="A3696" s="11" t="str">
        <f t="shared" si="58"/>
        <v>CONSUMO PER CAPITA (kg ó litros por individuo)InfusionesLEVANTE</v>
      </c>
      <c r="B3696" s="11" t="s">
        <v>55</v>
      </c>
      <c r="C3696" s="11" t="s">
        <v>75</v>
      </c>
      <c r="D3696" s="11" t="s">
        <v>145</v>
      </c>
      <c r="E3696" s="12">
        <v>9.6579975760197501E-2</v>
      </c>
      <c r="F3696" s="12">
        <v>9.9603016096122501E-2</v>
      </c>
      <c r="G3696" s="12">
        <v>9.72234728409518E-2</v>
      </c>
      <c r="H3696" s="12">
        <v>7.9276547456990407E-2</v>
      </c>
      <c r="I3696" s="12">
        <v>8.6164306684268097E-2</v>
      </c>
      <c r="J3696" s="12">
        <v>9.0226586127949496E-2</v>
      </c>
      <c r="K3696" s="12">
        <v>9.8366963207067601E-2</v>
      </c>
      <c r="L3696" s="12">
        <v>9.7254988168178694E-2</v>
      </c>
      <c r="M3696" s="12">
        <v>8.4400744636289604E-2</v>
      </c>
      <c r="N3696" s="12"/>
      <c r="O3696" s="12"/>
    </row>
    <row r="3697" spans="1:15" x14ac:dyDescent="0.3">
      <c r="A3697" s="11" t="str">
        <f t="shared" si="58"/>
        <v>CONSUMO PER CAPITA (kg ó litros por individuo)InfusionesANDALUCIA</v>
      </c>
      <c r="B3697" s="11" t="s">
        <v>55</v>
      </c>
      <c r="C3697" s="11" t="s">
        <v>75</v>
      </c>
      <c r="D3697" s="11" t="s">
        <v>146</v>
      </c>
      <c r="E3697" s="12">
        <v>8.4915398167808603E-2</v>
      </c>
      <c r="F3697" s="12">
        <v>7.6776384049307603E-2</v>
      </c>
      <c r="G3697" s="12">
        <v>8.1342191315104395E-2</v>
      </c>
      <c r="H3697" s="12">
        <v>6.7937942909913299E-2</v>
      </c>
      <c r="I3697" s="12">
        <v>7.8088790039830103E-2</v>
      </c>
      <c r="J3697" s="12">
        <v>7.2626183762037097E-2</v>
      </c>
      <c r="K3697" s="12">
        <v>7.3744687446542501E-2</v>
      </c>
      <c r="L3697" s="12">
        <v>5.96063952674276E-2</v>
      </c>
      <c r="M3697" s="12">
        <v>6.2256760131467401E-2</v>
      </c>
      <c r="N3697" s="12"/>
      <c r="O3697" s="12"/>
    </row>
    <row r="3698" spans="1:15" x14ac:dyDescent="0.3">
      <c r="A3698" s="11" t="str">
        <f t="shared" si="58"/>
        <v>CONSUMO PER CAPITA (kg ó litros por individuo)InfusionesMDD AM</v>
      </c>
      <c r="B3698" s="11" t="s">
        <v>55</v>
      </c>
      <c r="C3698" s="11" t="s">
        <v>75</v>
      </c>
      <c r="D3698" s="11" t="s">
        <v>147</v>
      </c>
      <c r="E3698" s="12">
        <v>0.106014068772863</v>
      </c>
      <c r="F3698" s="12">
        <v>7.3726912620649801E-2</v>
      </c>
      <c r="G3698" s="12">
        <v>8.3924542712189895E-2</v>
      </c>
      <c r="H3698" s="12">
        <v>7.6908476977840298E-2</v>
      </c>
      <c r="I3698" s="12">
        <v>8.6303642231847097E-2</v>
      </c>
      <c r="J3698" s="12">
        <v>9.4146276021770003E-2</v>
      </c>
      <c r="K3698" s="12">
        <v>9.0752140759144298E-2</v>
      </c>
      <c r="L3698" s="12">
        <v>7.2129764706554994E-2</v>
      </c>
      <c r="M3698" s="12">
        <v>7.2112817847142699E-2</v>
      </c>
      <c r="N3698" s="12"/>
      <c r="O3698" s="12"/>
    </row>
    <row r="3699" spans="1:15" x14ac:dyDescent="0.3">
      <c r="A3699" s="11" t="str">
        <f t="shared" si="58"/>
        <v>CONSUMO PER CAPITA (kg ó litros por individuo)InfusionesRTO CENTRO</v>
      </c>
      <c r="B3699" s="11" t="s">
        <v>55</v>
      </c>
      <c r="C3699" s="11" t="s">
        <v>75</v>
      </c>
      <c r="D3699" s="11" t="s">
        <v>148</v>
      </c>
      <c r="E3699" s="12">
        <v>4.3972037250803203E-2</v>
      </c>
      <c r="F3699" s="12">
        <v>4.9617084536216903E-2</v>
      </c>
      <c r="G3699" s="12">
        <v>5.7606779636945597E-2</v>
      </c>
      <c r="H3699" s="12">
        <v>5.34380504335406E-2</v>
      </c>
      <c r="I3699" s="12">
        <v>5.9562465429837397E-2</v>
      </c>
      <c r="J3699" s="12">
        <v>6.0238972429856603E-2</v>
      </c>
      <c r="K3699" s="12">
        <v>8.0398163464665801E-2</v>
      </c>
      <c r="L3699" s="12">
        <v>5.6153705681890098E-2</v>
      </c>
      <c r="M3699" s="12">
        <v>5.4941916951016703E-2</v>
      </c>
      <c r="N3699" s="12"/>
      <c r="O3699" s="12"/>
    </row>
    <row r="3700" spans="1:15" x14ac:dyDescent="0.3">
      <c r="A3700" s="11" t="str">
        <f t="shared" si="58"/>
        <v>CONSUMO PER CAPITA (kg ó litros por individuo)InfusionesNORTE-CENTRO</v>
      </c>
      <c r="B3700" s="11" t="s">
        <v>55</v>
      </c>
      <c r="C3700" s="11" t="s">
        <v>75</v>
      </c>
      <c r="D3700" s="11" t="s">
        <v>149</v>
      </c>
      <c r="E3700" s="12">
        <v>0.113706050398313</v>
      </c>
      <c r="F3700" s="12">
        <v>0.11139985892457401</v>
      </c>
      <c r="G3700" s="12">
        <v>0.10279382618352501</v>
      </c>
      <c r="H3700" s="12">
        <v>8.3640975302678305E-2</v>
      </c>
      <c r="I3700" s="12">
        <v>0.111971436953367</v>
      </c>
      <c r="J3700" s="12">
        <v>0.107129087587717</v>
      </c>
      <c r="K3700" s="12">
        <v>0.119721806335526</v>
      </c>
      <c r="L3700" s="12">
        <v>7.6799977335718903E-2</v>
      </c>
      <c r="M3700" s="12">
        <v>7.2616015840882203E-2</v>
      </c>
      <c r="N3700" s="12"/>
      <c r="O3700" s="12"/>
    </row>
    <row r="3701" spans="1:15" x14ac:dyDescent="0.3">
      <c r="A3701" s="11" t="str">
        <f t="shared" si="58"/>
        <v>CONSUMO PER CAPITA (kg ó litros por individuo)InfusionesNOROESTE</v>
      </c>
      <c r="B3701" s="11" t="s">
        <v>55</v>
      </c>
      <c r="C3701" s="11" t="s">
        <v>75</v>
      </c>
      <c r="D3701" s="11" t="s">
        <v>150</v>
      </c>
      <c r="E3701" s="12">
        <v>0.13706289110572301</v>
      </c>
      <c r="F3701" s="12">
        <v>0.131963247324695</v>
      </c>
      <c r="G3701" s="12">
        <v>0.154891570389913</v>
      </c>
      <c r="H3701" s="12">
        <v>0.142875899181166</v>
      </c>
      <c r="I3701" s="12">
        <v>0.164064379037623</v>
      </c>
      <c r="J3701" s="12">
        <v>0.15214937781797599</v>
      </c>
      <c r="K3701" s="12">
        <v>0.16724038589544399</v>
      </c>
      <c r="L3701" s="12">
        <v>0.117054662623432</v>
      </c>
      <c r="M3701" s="12">
        <v>0.16206313696865199</v>
      </c>
      <c r="N3701" s="12"/>
      <c r="O3701" s="12"/>
    </row>
    <row r="3702" spans="1:15" x14ac:dyDescent="0.3">
      <c r="A3702" s="11" t="str">
        <f t="shared" si="58"/>
        <v>CONSUMO PER CAPITA (kg ó litros por individuo)Infusiones&lt;2MIL</v>
      </c>
      <c r="B3702" s="11" t="s">
        <v>55</v>
      </c>
      <c r="C3702" s="11" t="s">
        <v>75</v>
      </c>
      <c r="D3702" s="11" t="s">
        <v>151</v>
      </c>
      <c r="E3702" s="12">
        <v>7.3049341223358294E-2</v>
      </c>
      <c r="F3702" s="12">
        <v>6.0571142994615801E-2</v>
      </c>
      <c r="G3702" s="12">
        <v>6.3076198219010102E-2</v>
      </c>
      <c r="H3702" s="12">
        <v>8.0267741455341102E-2</v>
      </c>
      <c r="I3702" s="12">
        <v>7.3546888325096094E-2</v>
      </c>
      <c r="J3702" s="12">
        <v>7.5330335463950099E-2</v>
      </c>
      <c r="K3702" s="12">
        <v>0.117455290152279</v>
      </c>
      <c r="L3702" s="12">
        <v>9.6356606213043997E-2</v>
      </c>
      <c r="M3702" s="12">
        <v>0.10450911205421699</v>
      </c>
      <c r="N3702" s="12"/>
      <c r="O3702" s="12"/>
    </row>
    <row r="3703" spans="1:15" x14ac:dyDescent="0.3">
      <c r="A3703" s="11" t="str">
        <f t="shared" si="58"/>
        <v>CONSUMO PER CAPITA (kg ó litros por individuo)Infusiones2-5MIL</v>
      </c>
      <c r="B3703" s="11" t="s">
        <v>55</v>
      </c>
      <c r="C3703" s="11" t="s">
        <v>75</v>
      </c>
      <c r="D3703" s="11" t="s">
        <v>152</v>
      </c>
      <c r="E3703" s="12">
        <v>4.2835966830234697E-2</v>
      </c>
      <c r="F3703" s="12">
        <v>7.8271098788907104E-2</v>
      </c>
      <c r="G3703" s="12">
        <v>6.1104731345748502E-2</v>
      </c>
      <c r="H3703" s="12">
        <v>4.4197184109075097E-2</v>
      </c>
      <c r="I3703" s="12">
        <v>4.72994083572107E-2</v>
      </c>
      <c r="J3703" s="12">
        <v>4.4987501709747101E-2</v>
      </c>
      <c r="K3703" s="12">
        <v>5.29129506894069E-2</v>
      </c>
      <c r="L3703" s="12">
        <v>3.0114775317283401E-2</v>
      </c>
      <c r="M3703" s="12">
        <v>4.2974547018118099E-2</v>
      </c>
      <c r="N3703" s="12"/>
      <c r="O3703" s="12"/>
    </row>
    <row r="3704" spans="1:15" x14ac:dyDescent="0.3">
      <c r="A3704" s="11" t="str">
        <f t="shared" si="58"/>
        <v>CONSUMO PER CAPITA (kg ó litros por individuo)Infusiones5-10MIL</v>
      </c>
      <c r="B3704" s="11" t="s">
        <v>55</v>
      </c>
      <c r="C3704" s="11" t="s">
        <v>75</v>
      </c>
      <c r="D3704" s="11" t="s">
        <v>153</v>
      </c>
      <c r="E3704" s="12">
        <v>6.5357794843364E-2</v>
      </c>
      <c r="F3704" s="12">
        <v>4.58893055094323E-2</v>
      </c>
      <c r="G3704" s="12">
        <v>6.0554265474748702E-2</v>
      </c>
      <c r="H3704" s="12">
        <v>5.5112285097718802E-2</v>
      </c>
      <c r="I3704" s="12">
        <v>4.5458523926478998E-2</v>
      </c>
      <c r="J3704" s="12">
        <v>5.7537647496750999E-2</v>
      </c>
      <c r="K3704" s="12">
        <v>6.7092099083670295E-2</v>
      </c>
      <c r="L3704" s="12">
        <v>5.74177636338363E-2</v>
      </c>
      <c r="M3704" s="12">
        <v>7.2856103379348294E-2</v>
      </c>
      <c r="N3704" s="12"/>
      <c r="O3704" s="12"/>
    </row>
    <row r="3705" spans="1:15" x14ac:dyDescent="0.3">
      <c r="A3705" s="11" t="str">
        <f t="shared" ref="A3705:A3768" si="59">B3705&amp;C3705&amp;D3705</f>
        <v>CONSUMO PER CAPITA (kg ó litros por individuo)Infusiones10-30MIL</v>
      </c>
      <c r="B3705" s="11" t="s">
        <v>55</v>
      </c>
      <c r="C3705" s="11" t="s">
        <v>75</v>
      </c>
      <c r="D3705" s="11" t="s">
        <v>154</v>
      </c>
      <c r="E3705" s="12">
        <v>0.106437261014417</v>
      </c>
      <c r="F3705" s="12">
        <v>0.107780338588641</v>
      </c>
      <c r="G3705" s="12">
        <v>0.13893688117842501</v>
      </c>
      <c r="H3705" s="12">
        <v>9.7800689643883804E-2</v>
      </c>
      <c r="I3705" s="12">
        <v>0.103561118703123</v>
      </c>
      <c r="J3705" s="12">
        <v>0.106802088343107</v>
      </c>
      <c r="K3705" s="12">
        <v>0.13369684390337899</v>
      </c>
      <c r="L3705" s="12">
        <v>0.110844844789403</v>
      </c>
      <c r="M3705" s="12">
        <v>9.5844459422942896E-2</v>
      </c>
      <c r="N3705" s="12"/>
      <c r="O3705" s="12"/>
    </row>
    <row r="3706" spans="1:15" x14ac:dyDescent="0.3">
      <c r="A3706" s="11" t="str">
        <f t="shared" si="59"/>
        <v>CONSUMO PER CAPITA (kg ó litros por individuo)Infusiones30-100MIL</v>
      </c>
      <c r="B3706" s="11" t="s">
        <v>55</v>
      </c>
      <c r="C3706" s="11" t="s">
        <v>75</v>
      </c>
      <c r="D3706" s="11" t="s">
        <v>155</v>
      </c>
      <c r="E3706" s="12">
        <v>0.107306283844427</v>
      </c>
      <c r="F3706" s="12">
        <v>0.105478653631425</v>
      </c>
      <c r="G3706" s="12">
        <v>9.6642416415122195E-2</v>
      </c>
      <c r="H3706" s="12">
        <v>7.6608251302459004E-2</v>
      </c>
      <c r="I3706" s="12">
        <v>9.6900346674441806E-2</v>
      </c>
      <c r="J3706" s="12">
        <v>0.107532585630505</v>
      </c>
      <c r="K3706" s="12">
        <v>0.101916497391767</v>
      </c>
      <c r="L3706" s="12">
        <v>8.3456345608236907E-2</v>
      </c>
      <c r="M3706" s="12">
        <v>7.8943857673229603E-2</v>
      </c>
      <c r="N3706" s="12"/>
      <c r="O3706" s="12"/>
    </row>
    <row r="3707" spans="1:15" x14ac:dyDescent="0.3">
      <c r="A3707" s="11" t="str">
        <f t="shared" si="59"/>
        <v>CONSUMO PER CAPITA (kg ó litros por individuo)Infusiones100-200MIL</v>
      </c>
      <c r="B3707" s="11" t="s">
        <v>55</v>
      </c>
      <c r="C3707" s="11" t="s">
        <v>75</v>
      </c>
      <c r="D3707" s="11" t="s">
        <v>156</v>
      </c>
      <c r="E3707" s="12">
        <v>7.3504558683842897E-2</v>
      </c>
      <c r="F3707" s="12">
        <v>7.1939850566855507E-2</v>
      </c>
      <c r="G3707" s="12">
        <v>8.1499027781406802E-2</v>
      </c>
      <c r="H3707" s="12">
        <v>7.9101158118450907E-2</v>
      </c>
      <c r="I3707" s="12">
        <v>8.3191684636854502E-2</v>
      </c>
      <c r="J3707" s="12">
        <v>9.3701576199730394E-2</v>
      </c>
      <c r="K3707" s="12">
        <v>7.8214758419297203E-2</v>
      </c>
      <c r="L3707" s="12">
        <v>7.2766514606137297E-2</v>
      </c>
      <c r="M3707" s="12">
        <v>8.8341514353425105E-2</v>
      </c>
      <c r="N3707" s="12"/>
      <c r="O3707" s="12"/>
    </row>
    <row r="3708" spans="1:15" x14ac:dyDescent="0.3">
      <c r="A3708" s="11" t="str">
        <f t="shared" si="59"/>
        <v>CONSUMO PER CAPITA (kg ó litros por individuo)Infusiones200-500MIL</v>
      </c>
      <c r="B3708" s="11" t="s">
        <v>55</v>
      </c>
      <c r="C3708" s="11" t="s">
        <v>75</v>
      </c>
      <c r="D3708" s="11" t="s">
        <v>157</v>
      </c>
      <c r="E3708" s="12">
        <v>0.100812546802937</v>
      </c>
      <c r="F3708" s="12">
        <v>0.107934330008211</v>
      </c>
      <c r="G3708" s="12">
        <v>0.10329049682647801</v>
      </c>
      <c r="H3708" s="12">
        <v>9.9455806899968996E-2</v>
      </c>
      <c r="I3708" s="12">
        <v>0.121931421224713</v>
      </c>
      <c r="J3708" s="12">
        <v>0.119097132441482</v>
      </c>
      <c r="K3708" s="12">
        <v>0.114554382821678</v>
      </c>
      <c r="L3708" s="12">
        <v>7.6876621436342593E-2</v>
      </c>
      <c r="M3708" s="12">
        <v>0.10089767343484</v>
      </c>
      <c r="N3708" s="12"/>
      <c r="O3708" s="12"/>
    </row>
    <row r="3709" spans="1:15" x14ac:dyDescent="0.3">
      <c r="A3709" s="11" t="str">
        <f t="shared" si="59"/>
        <v>CONSUMO PER CAPITA (kg ó litros por individuo)Infusiones&gt;500MIL</v>
      </c>
      <c r="B3709" s="11" t="s">
        <v>55</v>
      </c>
      <c r="C3709" s="11" t="s">
        <v>75</v>
      </c>
      <c r="D3709" s="11" t="s">
        <v>158</v>
      </c>
      <c r="E3709" s="12">
        <v>0.100202300660577</v>
      </c>
      <c r="F3709" s="12">
        <v>9.1933892801657702E-2</v>
      </c>
      <c r="G3709" s="12">
        <v>0.101521845029372</v>
      </c>
      <c r="H3709" s="12">
        <v>8.7108534068623497E-2</v>
      </c>
      <c r="I3709" s="12">
        <v>8.9244310562948403E-2</v>
      </c>
      <c r="J3709" s="12">
        <v>9.4028990968740497E-2</v>
      </c>
      <c r="K3709" s="12">
        <v>9.4766222254352397E-2</v>
      </c>
      <c r="L3709" s="12">
        <v>7.8928507294018194E-2</v>
      </c>
      <c r="M3709" s="12">
        <v>8.3809995473968502E-2</v>
      </c>
      <c r="N3709" s="12"/>
      <c r="O3709" s="12"/>
    </row>
    <row r="3710" spans="1:15" x14ac:dyDescent="0.3">
      <c r="A3710" s="11" t="str">
        <f t="shared" si="59"/>
        <v>CONSUMO PER CAPITA (kg ó litros por individuo)InfusionesDE 15 A 19 AÑOS</v>
      </c>
      <c r="B3710" s="11" t="s">
        <v>55</v>
      </c>
      <c r="C3710" s="11" t="s">
        <v>75</v>
      </c>
      <c r="D3710" s="11" t="s">
        <v>159</v>
      </c>
      <c r="E3710" s="12" t="s">
        <v>134</v>
      </c>
      <c r="F3710" s="12">
        <v>1.13530714508258E-2</v>
      </c>
      <c r="G3710" s="12">
        <v>7.0101326168622398E-3</v>
      </c>
      <c r="H3710" s="12">
        <v>2.5959011027245999E-3</v>
      </c>
      <c r="I3710" s="12">
        <v>9.1275313510152199E-3</v>
      </c>
      <c r="J3710" s="12">
        <v>2.2335285790862299E-2</v>
      </c>
      <c r="K3710" s="12">
        <v>3.6671400678475801E-3</v>
      </c>
      <c r="L3710" s="12" t="s">
        <v>134</v>
      </c>
      <c r="M3710" s="12">
        <v>1.6406155968239799E-2</v>
      </c>
      <c r="N3710" s="12"/>
      <c r="O3710" s="12"/>
    </row>
    <row r="3711" spans="1:15" x14ac:dyDescent="0.3">
      <c r="A3711" s="11" t="str">
        <f t="shared" si="59"/>
        <v>CONSUMO PER CAPITA (kg ó litros por individuo)InfusionesDE 20 A 24 AÑOS</v>
      </c>
      <c r="B3711" s="11" t="s">
        <v>55</v>
      </c>
      <c r="C3711" s="11" t="s">
        <v>75</v>
      </c>
      <c r="D3711" s="11" t="s">
        <v>160</v>
      </c>
      <c r="E3711" s="12">
        <v>3.3553605735203197E-2</v>
      </c>
      <c r="F3711" s="12">
        <v>2.8540803930941199E-2</v>
      </c>
      <c r="G3711" s="12">
        <v>2.2914458282630602E-2</v>
      </c>
      <c r="H3711" s="12">
        <v>2.6184057817926001E-2</v>
      </c>
      <c r="I3711" s="12">
        <v>1.92356650119473E-2</v>
      </c>
      <c r="J3711" s="12">
        <v>3.4773723232241503E-2</v>
      </c>
      <c r="K3711" s="12">
        <v>1.03087693214402E-2</v>
      </c>
      <c r="L3711" s="12">
        <v>2.1551509798633101E-2</v>
      </c>
      <c r="M3711" s="12">
        <v>2.6118558268086799E-2</v>
      </c>
      <c r="N3711" s="12"/>
      <c r="O3711" s="12"/>
    </row>
    <row r="3712" spans="1:15" x14ac:dyDescent="0.3">
      <c r="A3712" s="11" t="str">
        <f t="shared" si="59"/>
        <v>CONSUMO PER CAPITA (kg ó litros por individuo)InfusionesDE 25 A 34 AÑOS</v>
      </c>
      <c r="B3712" s="11" t="s">
        <v>55</v>
      </c>
      <c r="C3712" s="11" t="s">
        <v>75</v>
      </c>
      <c r="D3712" s="11" t="s">
        <v>161</v>
      </c>
      <c r="E3712" s="12">
        <v>6.7129568529194397E-2</v>
      </c>
      <c r="F3712" s="12">
        <v>4.6560163640960599E-2</v>
      </c>
      <c r="G3712" s="12">
        <v>5.1624612888321299E-2</v>
      </c>
      <c r="H3712" s="12">
        <v>3.2687340785796097E-2</v>
      </c>
      <c r="I3712" s="12">
        <v>3.8267767031672201E-2</v>
      </c>
      <c r="J3712" s="12">
        <v>3.3404699174083403E-2</v>
      </c>
      <c r="K3712" s="12">
        <v>4.11562734707452E-2</v>
      </c>
      <c r="L3712" s="12">
        <v>3.37739730974796E-2</v>
      </c>
      <c r="M3712" s="12">
        <v>2.94814807207463E-2</v>
      </c>
      <c r="N3712" s="12"/>
      <c r="O3712" s="12"/>
    </row>
    <row r="3713" spans="1:15" x14ac:dyDescent="0.3">
      <c r="A3713" s="11" t="str">
        <f t="shared" si="59"/>
        <v>CONSUMO PER CAPITA (kg ó litros por individuo)InfusionesDE 35 A 49 AÑOS</v>
      </c>
      <c r="B3713" s="11" t="s">
        <v>55</v>
      </c>
      <c r="C3713" s="11" t="s">
        <v>75</v>
      </c>
      <c r="D3713" s="11" t="s">
        <v>162</v>
      </c>
      <c r="E3713" s="12">
        <v>7.3609287681662097E-2</v>
      </c>
      <c r="F3713" s="12">
        <v>8.0119722731637394E-2</v>
      </c>
      <c r="G3713" s="12">
        <v>8.2104079347512501E-2</v>
      </c>
      <c r="H3713" s="12">
        <v>7.3661848351565404E-2</v>
      </c>
      <c r="I3713" s="12">
        <v>7.2334388673498701E-2</v>
      </c>
      <c r="J3713" s="12">
        <v>8.6471373537259894E-2</v>
      </c>
      <c r="K3713" s="12">
        <v>8.4612944393151104E-2</v>
      </c>
      <c r="L3713" s="12">
        <v>6.7402897148954102E-2</v>
      </c>
      <c r="M3713" s="12">
        <v>7.0559606347546502E-2</v>
      </c>
      <c r="N3713" s="12"/>
      <c r="O3713" s="12"/>
    </row>
    <row r="3714" spans="1:15" x14ac:dyDescent="0.3">
      <c r="A3714" s="11" t="str">
        <f t="shared" si="59"/>
        <v>CONSUMO PER CAPITA (kg ó litros por individuo)InfusionesDE 50 A 59 AÑOS</v>
      </c>
      <c r="B3714" s="11" t="s">
        <v>55</v>
      </c>
      <c r="C3714" s="11" t="s">
        <v>75</v>
      </c>
      <c r="D3714" s="11" t="s">
        <v>163</v>
      </c>
      <c r="E3714" s="12">
        <v>0.13921414588518</v>
      </c>
      <c r="F3714" s="12">
        <v>0.12722347746268201</v>
      </c>
      <c r="G3714" s="12">
        <v>0.12412654163362299</v>
      </c>
      <c r="H3714" s="12">
        <v>0.110586764584062</v>
      </c>
      <c r="I3714" s="12">
        <v>0.12832634825471301</v>
      </c>
      <c r="J3714" s="12">
        <v>0.13424141434241599</v>
      </c>
      <c r="K3714" s="12">
        <v>0.14049290737352799</v>
      </c>
      <c r="L3714" s="12">
        <v>0.116732459210119</v>
      </c>
      <c r="M3714" s="12">
        <v>0.118830597283929</v>
      </c>
      <c r="N3714" s="12"/>
      <c r="O3714" s="12"/>
    </row>
    <row r="3715" spans="1:15" x14ac:dyDescent="0.3">
      <c r="A3715" s="11" t="str">
        <f t="shared" si="59"/>
        <v>CONSUMO PER CAPITA (kg ó litros por individuo)InfusionesDE 60 A 75 AÑOS</v>
      </c>
      <c r="B3715" s="11" t="s">
        <v>55</v>
      </c>
      <c r="C3715" s="11" t="s">
        <v>75</v>
      </c>
      <c r="D3715" s="11" t="s">
        <v>164</v>
      </c>
      <c r="E3715" s="12">
        <v>0.13525324939267899</v>
      </c>
      <c r="F3715" s="12">
        <v>0.14455531831108501</v>
      </c>
      <c r="G3715" s="12">
        <v>0.17059106539960001</v>
      </c>
      <c r="H3715" s="12">
        <v>0.13802621573268001</v>
      </c>
      <c r="I3715" s="12">
        <v>0.15545509911279801</v>
      </c>
      <c r="J3715" s="12">
        <v>0.15018046256200099</v>
      </c>
      <c r="K3715" s="12">
        <v>0.17885590364910101</v>
      </c>
      <c r="L3715" s="12">
        <v>0.138083927502651</v>
      </c>
      <c r="M3715" s="12">
        <v>0.14789231898140801</v>
      </c>
      <c r="N3715" s="12"/>
      <c r="O3715" s="12"/>
    </row>
    <row r="3716" spans="1:15" x14ac:dyDescent="0.3">
      <c r="A3716" s="11" t="str">
        <f t="shared" si="59"/>
        <v>CONSUMO PER CAPITA (kg ó litros por individuo)InfusionesNIVEL ALTO</v>
      </c>
      <c r="B3716" s="11" t="s">
        <v>55</v>
      </c>
      <c r="C3716" s="11" t="s">
        <v>75</v>
      </c>
      <c r="D3716" s="11" t="s">
        <v>165</v>
      </c>
      <c r="E3716" s="12">
        <v>9.5257983862048298E-2</v>
      </c>
      <c r="F3716" s="12">
        <v>8.8530695913609903E-2</v>
      </c>
      <c r="G3716" s="12">
        <v>9.9273322177789697E-2</v>
      </c>
      <c r="H3716" s="12">
        <v>9.0105091309079205E-2</v>
      </c>
      <c r="I3716" s="12">
        <v>9.7999741302047805E-2</v>
      </c>
      <c r="J3716" s="12">
        <v>0.101750948464194</v>
      </c>
      <c r="K3716" s="12">
        <v>0.112488753895525</v>
      </c>
      <c r="L3716" s="12">
        <v>9.6516831262609404E-2</v>
      </c>
      <c r="M3716" s="12">
        <v>7.6460126313742702E-2</v>
      </c>
      <c r="N3716" s="12"/>
      <c r="O3716" s="12"/>
    </row>
    <row r="3717" spans="1:15" x14ac:dyDescent="0.3">
      <c r="A3717" s="11" t="str">
        <f t="shared" si="59"/>
        <v>CONSUMO PER CAPITA (kg ó litros por individuo)InfusionesNIVEL MEDIO ALTO</v>
      </c>
      <c r="B3717" s="11" t="s">
        <v>55</v>
      </c>
      <c r="C3717" s="11" t="s">
        <v>75</v>
      </c>
      <c r="D3717" s="11" t="s">
        <v>166</v>
      </c>
      <c r="E3717" s="12">
        <v>9.6601966409854301E-2</v>
      </c>
      <c r="F3717" s="12">
        <v>9.8384914025814396E-2</v>
      </c>
      <c r="G3717" s="12">
        <v>9.2227056436268703E-2</v>
      </c>
      <c r="H3717" s="12">
        <v>7.2582061448301496E-2</v>
      </c>
      <c r="I3717" s="12">
        <v>8.4503049494291604E-2</v>
      </c>
      <c r="J3717" s="12">
        <v>8.4316158816804002E-2</v>
      </c>
      <c r="K3717" s="12">
        <v>9.9630897878667496E-2</v>
      </c>
      <c r="L3717" s="12">
        <v>7.6663666437749495E-2</v>
      </c>
      <c r="M3717" s="12">
        <v>7.0361353759575307E-2</v>
      </c>
      <c r="N3717" s="12"/>
      <c r="O3717" s="12"/>
    </row>
    <row r="3718" spans="1:15" x14ac:dyDescent="0.3">
      <c r="A3718" s="11" t="str">
        <f t="shared" si="59"/>
        <v>CONSUMO PER CAPITA (kg ó litros por individuo)InfusionesNIVEL MEDIO</v>
      </c>
      <c r="B3718" s="11" t="s">
        <v>55</v>
      </c>
      <c r="C3718" s="11" t="s">
        <v>75</v>
      </c>
      <c r="D3718" s="11" t="s">
        <v>167</v>
      </c>
      <c r="E3718" s="12">
        <v>8.2016805663921805E-2</v>
      </c>
      <c r="F3718" s="12">
        <v>9.1956685189806306E-2</v>
      </c>
      <c r="G3718" s="12">
        <v>9.9416661988561805E-2</v>
      </c>
      <c r="H3718" s="12">
        <v>7.0094335805379299E-2</v>
      </c>
      <c r="I3718" s="12">
        <v>7.2777452781404406E-2</v>
      </c>
      <c r="J3718" s="12">
        <v>9.3516529777140103E-2</v>
      </c>
      <c r="K3718" s="12">
        <v>9.0565799598841298E-2</v>
      </c>
      <c r="L3718" s="12">
        <v>6.76805055465622E-2</v>
      </c>
      <c r="M3718" s="12">
        <v>8.4104002208752193E-2</v>
      </c>
      <c r="N3718" s="12"/>
      <c r="O3718" s="12"/>
    </row>
    <row r="3719" spans="1:15" x14ac:dyDescent="0.3">
      <c r="A3719" s="11" t="str">
        <f t="shared" si="59"/>
        <v>CONSUMO PER CAPITA (kg ó litros por individuo)InfusionesNIVEL MEDIO BAJO</v>
      </c>
      <c r="B3719" s="11" t="s">
        <v>55</v>
      </c>
      <c r="C3719" s="11" t="s">
        <v>75</v>
      </c>
      <c r="D3719" s="11" t="s">
        <v>168</v>
      </c>
      <c r="E3719" s="12">
        <v>7.6789694062090894E-2</v>
      </c>
      <c r="F3719" s="12">
        <v>7.5960247570498296E-2</v>
      </c>
      <c r="G3719" s="12">
        <v>0.106248363422799</v>
      </c>
      <c r="H3719" s="12">
        <v>8.0817021498106503E-2</v>
      </c>
      <c r="I3719" s="12">
        <v>8.5531926115008303E-2</v>
      </c>
      <c r="J3719" s="12">
        <v>7.5757540266840603E-2</v>
      </c>
      <c r="K3719" s="12">
        <v>9.5424280351595503E-2</v>
      </c>
      <c r="L3719" s="12">
        <v>7.1341984879116402E-2</v>
      </c>
      <c r="M3719" s="12">
        <v>8.0170497960350404E-2</v>
      </c>
      <c r="N3719" s="12"/>
      <c r="O3719" s="12"/>
    </row>
    <row r="3720" spans="1:15" x14ac:dyDescent="0.3">
      <c r="A3720" s="11" t="str">
        <f t="shared" si="59"/>
        <v>CONSUMO PER CAPITA (kg ó litros por individuo)InfusionesNIVEL BAJO</v>
      </c>
      <c r="B3720" s="11" t="s">
        <v>55</v>
      </c>
      <c r="C3720" s="11" t="s">
        <v>75</v>
      </c>
      <c r="D3720" s="11" t="s">
        <v>169</v>
      </c>
      <c r="E3720" s="12">
        <v>0.10683608235653599</v>
      </c>
      <c r="F3720" s="12">
        <v>9.8223152581223494E-2</v>
      </c>
      <c r="G3720" s="12">
        <v>8.9877722141256E-2</v>
      </c>
      <c r="H3720" s="12">
        <v>9.3218331296637397E-2</v>
      </c>
      <c r="I3720" s="12">
        <v>0.106220577710889</v>
      </c>
      <c r="J3720" s="12">
        <v>0.10999200031726</v>
      </c>
      <c r="K3720" s="12">
        <v>0.104055793500303</v>
      </c>
      <c r="L3720" s="12">
        <v>8.9160805754667199E-2</v>
      </c>
      <c r="M3720" s="12">
        <v>0.10893399505479</v>
      </c>
      <c r="N3720" s="12"/>
      <c r="O3720" s="12"/>
    </row>
    <row r="3721" spans="1:15" x14ac:dyDescent="0.3">
      <c r="A3721" s="11" t="str">
        <f t="shared" si="59"/>
        <v>CONSUMO PER CAPITA (kg ó litros por individuo)InfusionesHOMBRE</v>
      </c>
      <c r="B3721" s="11" t="s">
        <v>55</v>
      </c>
      <c r="C3721" s="11" t="s">
        <v>75</v>
      </c>
      <c r="D3721" s="11" t="s">
        <v>170</v>
      </c>
      <c r="E3721" s="12">
        <v>8.6757691836586298E-2</v>
      </c>
      <c r="F3721" s="12">
        <v>7.5724719060821497E-2</v>
      </c>
      <c r="G3721" s="12">
        <v>8.72517228254409E-2</v>
      </c>
      <c r="H3721" s="12">
        <v>7.2662018025847194E-2</v>
      </c>
      <c r="I3721" s="12">
        <v>7.9775259902841497E-2</v>
      </c>
      <c r="J3721" s="12">
        <v>7.74031632173212E-2</v>
      </c>
      <c r="K3721" s="12">
        <v>8.9528111890648798E-2</v>
      </c>
      <c r="L3721" s="12">
        <v>7.4991498283893801E-2</v>
      </c>
      <c r="M3721" s="12">
        <v>8.3633655044337105E-2</v>
      </c>
      <c r="N3721" s="12"/>
      <c r="O3721" s="12"/>
    </row>
    <row r="3722" spans="1:15" x14ac:dyDescent="0.3">
      <c r="A3722" s="11" t="str">
        <f t="shared" si="59"/>
        <v>CONSUMO PER CAPITA (kg ó litros por individuo)InfusionesMUJER</v>
      </c>
      <c r="B3722" s="11" t="s">
        <v>55</v>
      </c>
      <c r="C3722" s="11" t="s">
        <v>75</v>
      </c>
      <c r="D3722" s="11" t="s">
        <v>171</v>
      </c>
      <c r="E3722" s="12">
        <v>9.7167296879671905E-2</v>
      </c>
      <c r="F3722" s="12">
        <v>0.106414488667227</v>
      </c>
      <c r="G3722" s="12">
        <v>0.107000027419714</v>
      </c>
      <c r="H3722" s="12">
        <v>9.0643461682331894E-2</v>
      </c>
      <c r="I3722" s="12">
        <v>9.9389797399288202E-2</v>
      </c>
      <c r="J3722" s="12">
        <v>0.11231642380388</v>
      </c>
      <c r="K3722" s="12">
        <v>0.111514334949378</v>
      </c>
      <c r="L3722" s="12">
        <v>8.6752539181545296E-2</v>
      </c>
      <c r="M3722" s="12">
        <v>8.7036021627790297E-2</v>
      </c>
      <c r="N3722" s="12"/>
      <c r="O3722" s="12"/>
    </row>
    <row r="3723" spans="1:15" x14ac:dyDescent="0.3">
      <c r="A3723" s="11" t="str">
        <f t="shared" si="59"/>
        <v>CONSUMO PER CAPITA (kg ó litros por individuo)Resto Bebidas CalienteT.ESPAÑA</v>
      </c>
      <c r="B3723" s="11" t="s">
        <v>55</v>
      </c>
      <c r="C3723" s="11" t="s">
        <v>78</v>
      </c>
      <c r="D3723" s="11" t="s">
        <v>142</v>
      </c>
      <c r="E3723" s="12">
        <v>5.7001902407741001E-2</v>
      </c>
      <c r="F3723" s="12">
        <v>8.06337133224765E-2</v>
      </c>
      <c r="G3723" s="12">
        <v>8.6448810390637204E-2</v>
      </c>
      <c r="H3723" s="12">
        <v>4.1095487048662602E-2</v>
      </c>
      <c r="I3723" s="12">
        <v>5.20331183148037E-2</v>
      </c>
      <c r="J3723" s="12">
        <v>7.5196549385649195E-2</v>
      </c>
      <c r="K3723" s="12">
        <v>7.4976630224035903E-2</v>
      </c>
      <c r="L3723" s="12">
        <v>4.4078261984088901E-2</v>
      </c>
      <c r="M3723" s="12">
        <v>4.5526581009067098E-2</v>
      </c>
      <c r="N3723" s="12"/>
      <c r="O3723" s="12"/>
    </row>
    <row r="3724" spans="1:15" x14ac:dyDescent="0.3">
      <c r="A3724" s="11" t="str">
        <f t="shared" si="59"/>
        <v>CONSUMO PER CAPITA (kg ó litros por individuo)Resto Bebidas CalienteBCN AM</v>
      </c>
      <c r="B3724" s="11" t="s">
        <v>55</v>
      </c>
      <c r="C3724" s="11" t="s">
        <v>78</v>
      </c>
      <c r="D3724" s="11" t="s">
        <v>143</v>
      </c>
      <c r="E3724" s="12">
        <v>5.3631223858896203E-2</v>
      </c>
      <c r="F3724" s="12">
        <v>8.3173925636859505E-2</v>
      </c>
      <c r="G3724" s="12">
        <v>8.6898559806978498E-2</v>
      </c>
      <c r="H3724" s="12">
        <v>3.8847198048609401E-2</v>
      </c>
      <c r="I3724" s="12">
        <v>6.2642711784362204E-2</v>
      </c>
      <c r="J3724" s="12">
        <v>8.8358988608093603E-2</v>
      </c>
      <c r="K3724" s="12">
        <v>6.4248906028875799E-2</v>
      </c>
      <c r="L3724" s="12">
        <v>3.9705340016945902E-2</v>
      </c>
      <c r="M3724" s="12">
        <v>3.5395785237019202E-2</v>
      </c>
      <c r="N3724" s="12"/>
      <c r="O3724" s="12"/>
    </row>
    <row r="3725" spans="1:15" x14ac:dyDescent="0.3">
      <c r="A3725" s="11" t="str">
        <f t="shared" si="59"/>
        <v>CONSUMO PER CAPITA (kg ó litros por individuo)Resto Bebidas CalienteREST.CAT ARAGON</v>
      </c>
      <c r="B3725" s="11" t="s">
        <v>55</v>
      </c>
      <c r="C3725" s="11" t="s">
        <v>78</v>
      </c>
      <c r="D3725" s="11" t="s">
        <v>144</v>
      </c>
      <c r="E3725" s="12">
        <v>4.0712087912227302E-2</v>
      </c>
      <c r="F3725" s="12">
        <v>8.2974005863009306E-2</v>
      </c>
      <c r="G3725" s="12">
        <v>0.10198571476892999</v>
      </c>
      <c r="H3725" s="12">
        <v>5.51961529031521E-2</v>
      </c>
      <c r="I3725" s="12">
        <v>4.6326352945340002E-2</v>
      </c>
      <c r="J3725" s="12">
        <v>9.9724394798774402E-2</v>
      </c>
      <c r="K3725" s="12">
        <v>7.0311707466828993E-2</v>
      </c>
      <c r="L3725" s="12">
        <v>5.0347569971878101E-2</v>
      </c>
      <c r="M3725" s="12">
        <v>3.6939766721950401E-2</v>
      </c>
      <c r="N3725" s="12"/>
      <c r="O3725" s="12"/>
    </row>
    <row r="3726" spans="1:15" x14ac:dyDescent="0.3">
      <c r="A3726" s="11" t="str">
        <f t="shared" si="59"/>
        <v>CONSUMO PER CAPITA (kg ó litros por individuo)Resto Bebidas CalienteLEVANTE</v>
      </c>
      <c r="B3726" s="11" t="s">
        <v>55</v>
      </c>
      <c r="C3726" s="11" t="s">
        <v>78</v>
      </c>
      <c r="D3726" s="11" t="s">
        <v>145</v>
      </c>
      <c r="E3726" s="12">
        <v>4.7198780433207001E-2</v>
      </c>
      <c r="F3726" s="12">
        <v>8.4265869371410895E-2</v>
      </c>
      <c r="G3726" s="12">
        <v>0.102724803564449</v>
      </c>
      <c r="H3726" s="12">
        <v>3.0016956245390199E-2</v>
      </c>
      <c r="I3726" s="12">
        <v>4.2353243094567603E-2</v>
      </c>
      <c r="J3726" s="12">
        <v>7.8283188558670697E-2</v>
      </c>
      <c r="K3726" s="12">
        <v>8.4750342270735607E-2</v>
      </c>
      <c r="L3726" s="12">
        <v>5.6234399542954602E-2</v>
      </c>
      <c r="M3726" s="12">
        <v>5.48514527210094E-2</v>
      </c>
      <c r="N3726" s="12"/>
      <c r="O3726" s="12"/>
    </row>
    <row r="3727" spans="1:15" x14ac:dyDescent="0.3">
      <c r="A3727" s="11" t="str">
        <f t="shared" si="59"/>
        <v>CONSUMO PER CAPITA (kg ó litros por individuo)Resto Bebidas CalienteANDALUCIA</v>
      </c>
      <c r="B3727" s="11" t="s">
        <v>55</v>
      </c>
      <c r="C3727" s="11" t="s">
        <v>78</v>
      </c>
      <c r="D3727" s="11" t="s">
        <v>146</v>
      </c>
      <c r="E3727" s="12">
        <v>7.0115740992827094E-2</v>
      </c>
      <c r="F3727" s="12">
        <v>7.4520834217920301E-2</v>
      </c>
      <c r="G3727" s="12">
        <v>9.4844921950106104E-2</v>
      </c>
      <c r="H3727" s="12">
        <v>4.0592661976415201E-2</v>
      </c>
      <c r="I3727" s="12">
        <v>6.6591610643688195E-2</v>
      </c>
      <c r="J3727" s="12">
        <v>7.7493104169349306E-2</v>
      </c>
      <c r="K3727" s="12">
        <v>8.3595482084281705E-2</v>
      </c>
      <c r="L3727" s="12">
        <v>4.7990437822188398E-2</v>
      </c>
      <c r="M3727" s="12">
        <v>6.4702870084089301E-2</v>
      </c>
      <c r="N3727" s="12"/>
      <c r="O3727" s="12"/>
    </row>
    <row r="3728" spans="1:15" x14ac:dyDescent="0.3">
      <c r="A3728" s="11" t="str">
        <f t="shared" si="59"/>
        <v>CONSUMO PER CAPITA (kg ó litros por individuo)Resto Bebidas CalienteMDD AM</v>
      </c>
      <c r="B3728" s="11" t="s">
        <v>55</v>
      </c>
      <c r="C3728" s="11" t="s">
        <v>78</v>
      </c>
      <c r="D3728" s="11" t="s">
        <v>147</v>
      </c>
      <c r="E3728" s="12">
        <v>3.2102878200848201E-2</v>
      </c>
      <c r="F3728" s="12">
        <v>8.0098219790984707E-2</v>
      </c>
      <c r="G3728" s="12">
        <v>6.11736137829327E-2</v>
      </c>
      <c r="H3728" s="12">
        <v>3.6617378065342397E-2</v>
      </c>
      <c r="I3728" s="12">
        <v>4.0965045270396003E-2</v>
      </c>
      <c r="J3728" s="12">
        <v>5.6486519420722102E-2</v>
      </c>
      <c r="K3728" s="12">
        <v>7.0689039720549199E-2</v>
      </c>
      <c r="L3728" s="12">
        <v>3.5062207892313298E-2</v>
      </c>
      <c r="M3728" s="12">
        <v>2.76264996502876E-2</v>
      </c>
      <c r="N3728" s="12"/>
      <c r="O3728" s="12"/>
    </row>
    <row r="3729" spans="1:15" x14ac:dyDescent="0.3">
      <c r="A3729" s="11" t="str">
        <f t="shared" si="59"/>
        <v>CONSUMO PER CAPITA (kg ó litros por individuo)Resto Bebidas CalienteRTO CENTRO</v>
      </c>
      <c r="B3729" s="11" t="s">
        <v>55</v>
      </c>
      <c r="C3729" s="11" t="s">
        <v>78</v>
      </c>
      <c r="D3729" s="11" t="s">
        <v>148</v>
      </c>
      <c r="E3729" s="12">
        <v>4.8134549314880301E-2</v>
      </c>
      <c r="F3729" s="12">
        <v>7.24999359869863E-2</v>
      </c>
      <c r="G3729" s="12">
        <v>7.5731137004454802E-2</v>
      </c>
      <c r="H3729" s="12">
        <v>3.6650702383114402E-2</v>
      </c>
      <c r="I3729" s="12">
        <v>5.4572022979062697E-2</v>
      </c>
      <c r="J3729" s="12">
        <v>4.6407288415926999E-2</v>
      </c>
      <c r="K3729" s="12">
        <v>5.0213358430920597E-2</v>
      </c>
      <c r="L3729" s="12">
        <v>3.0089278431094199E-2</v>
      </c>
      <c r="M3729" s="12">
        <v>2.96283083431788E-2</v>
      </c>
      <c r="N3729" s="12"/>
      <c r="O3729" s="12"/>
    </row>
    <row r="3730" spans="1:15" x14ac:dyDescent="0.3">
      <c r="A3730" s="11" t="str">
        <f t="shared" si="59"/>
        <v>CONSUMO PER CAPITA (kg ó litros por individuo)Resto Bebidas CalienteNORTE-CENTRO</v>
      </c>
      <c r="B3730" s="11" t="s">
        <v>55</v>
      </c>
      <c r="C3730" s="11" t="s">
        <v>78</v>
      </c>
      <c r="D3730" s="11" t="s">
        <v>149</v>
      </c>
      <c r="E3730" s="12">
        <v>5.5474419965604101E-2</v>
      </c>
      <c r="F3730" s="12">
        <v>5.5239211024874203E-2</v>
      </c>
      <c r="G3730" s="12">
        <v>5.5014321125569303E-2</v>
      </c>
      <c r="H3730" s="12">
        <v>3.5206197969396898E-2</v>
      </c>
      <c r="I3730" s="12">
        <v>4.81230263223986E-2</v>
      </c>
      <c r="J3730" s="12">
        <v>6.5931864996893602E-2</v>
      </c>
      <c r="K3730" s="12">
        <v>7.0495759794171206E-2</v>
      </c>
      <c r="L3730" s="12">
        <v>3.4766649777109498E-2</v>
      </c>
      <c r="M3730" s="12">
        <v>4.9867629534853498E-2</v>
      </c>
      <c r="N3730" s="12"/>
      <c r="O3730" s="12"/>
    </row>
    <row r="3731" spans="1:15" x14ac:dyDescent="0.3">
      <c r="A3731" s="11" t="str">
        <f t="shared" si="59"/>
        <v>CONSUMO PER CAPITA (kg ó litros por individuo)Resto Bebidas CalienteNOROESTE</v>
      </c>
      <c r="B3731" s="11" t="s">
        <v>55</v>
      </c>
      <c r="C3731" s="11" t="s">
        <v>78</v>
      </c>
      <c r="D3731" s="11" t="s">
        <v>150</v>
      </c>
      <c r="E3731" s="12">
        <v>0.119389401703277</v>
      </c>
      <c r="F3731" s="12">
        <v>0.117974345452769</v>
      </c>
      <c r="G3731" s="12">
        <v>9.7072627421225396E-2</v>
      </c>
      <c r="H3731" s="12">
        <v>6.0853461389527699E-2</v>
      </c>
      <c r="I3731" s="12">
        <v>5.1041451059376901E-2</v>
      </c>
      <c r="J3731" s="12">
        <v>8.2940099383190996E-2</v>
      </c>
      <c r="K3731" s="12">
        <v>9.4227066255278005E-2</v>
      </c>
      <c r="L3731" s="12">
        <v>4.7351506341835402E-2</v>
      </c>
      <c r="M3731" s="12">
        <v>4.8728197414068398E-2</v>
      </c>
      <c r="N3731" s="12"/>
      <c r="O3731" s="12"/>
    </row>
    <row r="3732" spans="1:15" x14ac:dyDescent="0.3">
      <c r="A3732" s="11" t="str">
        <f t="shared" si="59"/>
        <v>CONSUMO PER CAPITA (kg ó litros por individuo)Resto Bebidas Caliente&lt;2MIL</v>
      </c>
      <c r="B3732" s="11" t="s">
        <v>55</v>
      </c>
      <c r="C3732" s="11" t="s">
        <v>78</v>
      </c>
      <c r="D3732" s="11" t="s">
        <v>151</v>
      </c>
      <c r="E3732" s="12">
        <v>5.2914781215374899E-2</v>
      </c>
      <c r="F3732" s="12">
        <v>5.2515004798185501E-2</v>
      </c>
      <c r="G3732" s="12">
        <v>7.6201208619702199E-2</v>
      </c>
      <c r="H3732" s="12">
        <v>3.7447462915953203E-2</v>
      </c>
      <c r="I3732" s="12">
        <v>9.16422715215265E-2</v>
      </c>
      <c r="J3732" s="12">
        <v>6.3416446520046105E-2</v>
      </c>
      <c r="K3732" s="12">
        <v>9.7267282485152401E-2</v>
      </c>
      <c r="L3732" s="12">
        <v>6.6751367509888304E-2</v>
      </c>
      <c r="M3732" s="12">
        <v>6.1197766669701399E-2</v>
      </c>
      <c r="N3732" s="12"/>
      <c r="O3732" s="12"/>
    </row>
    <row r="3733" spans="1:15" x14ac:dyDescent="0.3">
      <c r="A3733" s="11" t="str">
        <f t="shared" si="59"/>
        <v>CONSUMO PER CAPITA (kg ó litros por individuo)Resto Bebidas Caliente2-5MIL</v>
      </c>
      <c r="B3733" s="11" t="s">
        <v>55</v>
      </c>
      <c r="C3733" s="11" t="s">
        <v>78</v>
      </c>
      <c r="D3733" s="11" t="s">
        <v>152</v>
      </c>
      <c r="E3733" s="12">
        <v>7.9015659411524095E-2</v>
      </c>
      <c r="F3733" s="12">
        <v>5.25453223515134E-2</v>
      </c>
      <c r="G3733" s="12">
        <v>5.4441058190575299E-2</v>
      </c>
      <c r="H3733" s="12">
        <v>3.0384186734759702E-2</v>
      </c>
      <c r="I3733" s="12">
        <v>3.1194173720654202E-2</v>
      </c>
      <c r="J3733" s="12">
        <v>4.0132270897953203E-2</v>
      </c>
      <c r="K3733" s="12">
        <v>4.3863099726690301E-2</v>
      </c>
      <c r="L3733" s="12">
        <v>3.8256352416579403E-2</v>
      </c>
      <c r="M3733" s="12">
        <v>5.0077726062530102E-2</v>
      </c>
      <c r="N3733" s="12"/>
      <c r="O3733" s="12"/>
    </row>
    <row r="3734" spans="1:15" x14ac:dyDescent="0.3">
      <c r="A3734" s="11" t="str">
        <f t="shared" si="59"/>
        <v>CONSUMO PER CAPITA (kg ó litros por individuo)Resto Bebidas Caliente5-10MIL</v>
      </c>
      <c r="B3734" s="11" t="s">
        <v>55</v>
      </c>
      <c r="C3734" s="11" t="s">
        <v>78</v>
      </c>
      <c r="D3734" s="11" t="s">
        <v>153</v>
      </c>
      <c r="E3734" s="12">
        <v>4.2998761567692702E-2</v>
      </c>
      <c r="F3734" s="12">
        <v>4.7927806285156797E-2</v>
      </c>
      <c r="G3734" s="12">
        <v>5.8802699354997698E-2</v>
      </c>
      <c r="H3734" s="12">
        <v>3.44021904960213E-2</v>
      </c>
      <c r="I3734" s="12">
        <v>3.8225709975915199E-2</v>
      </c>
      <c r="J3734" s="12">
        <v>4.4797623865368397E-2</v>
      </c>
      <c r="K3734" s="12">
        <v>4.5689351949109697E-2</v>
      </c>
      <c r="L3734" s="12">
        <v>3.0519371255634899E-2</v>
      </c>
      <c r="M3734" s="12">
        <v>2.87654228402319E-2</v>
      </c>
      <c r="N3734" s="12"/>
      <c r="O3734" s="12"/>
    </row>
    <row r="3735" spans="1:15" x14ac:dyDescent="0.3">
      <c r="A3735" s="11" t="str">
        <f t="shared" si="59"/>
        <v>CONSUMO PER CAPITA (kg ó litros por individuo)Resto Bebidas Caliente10-30MIL</v>
      </c>
      <c r="B3735" s="11" t="s">
        <v>55</v>
      </c>
      <c r="C3735" s="11" t="s">
        <v>78</v>
      </c>
      <c r="D3735" s="11" t="s">
        <v>154</v>
      </c>
      <c r="E3735" s="12">
        <v>5.6513380743083201E-2</v>
      </c>
      <c r="F3735" s="12">
        <v>6.7773955577376893E-2</v>
      </c>
      <c r="G3735" s="12">
        <v>7.8821390548243497E-2</v>
      </c>
      <c r="H3735" s="12">
        <v>3.6067670259548497E-2</v>
      </c>
      <c r="I3735" s="12">
        <v>4.3431281115530899E-2</v>
      </c>
      <c r="J3735" s="12">
        <v>6.0175974162239597E-2</v>
      </c>
      <c r="K3735" s="12">
        <v>4.7497625815671699E-2</v>
      </c>
      <c r="L3735" s="12">
        <v>3.4546400264905401E-2</v>
      </c>
      <c r="M3735" s="12">
        <v>4.2054255379287898E-2</v>
      </c>
      <c r="N3735" s="12"/>
      <c r="O3735" s="12"/>
    </row>
    <row r="3736" spans="1:15" x14ac:dyDescent="0.3">
      <c r="A3736" s="11" t="str">
        <f t="shared" si="59"/>
        <v>CONSUMO PER CAPITA (kg ó litros por individuo)Resto Bebidas Caliente30-100MIL</v>
      </c>
      <c r="B3736" s="11" t="s">
        <v>55</v>
      </c>
      <c r="C3736" s="11" t="s">
        <v>78</v>
      </c>
      <c r="D3736" s="11" t="s">
        <v>155</v>
      </c>
      <c r="E3736" s="12">
        <v>7.7776682444342493E-2</v>
      </c>
      <c r="F3736" s="12">
        <v>9.2716733222599199E-2</v>
      </c>
      <c r="G3736" s="12">
        <v>0.115618331397081</v>
      </c>
      <c r="H3736" s="12">
        <v>4.6233401246655599E-2</v>
      </c>
      <c r="I3736" s="12">
        <v>6.1752444464828103E-2</v>
      </c>
      <c r="J3736" s="12">
        <v>8.5322971897662803E-2</v>
      </c>
      <c r="K3736" s="12">
        <v>9.9904930057371805E-2</v>
      </c>
      <c r="L3736" s="12">
        <v>5.6045946933080799E-2</v>
      </c>
      <c r="M3736" s="12">
        <v>6.2758562724183495E-2</v>
      </c>
      <c r="N3736" s="12"/>
      <c r="O3736" s="12"/>
    </row>
    <row r="3737" spans="1:15" x14ac:dyDescent="0.3">
      <c r="A3737" s="11" t="str">
        <f t="shared" si="59"/>
        <v>CONSUMO PER CAPITA (kg ó litros por individuo)Resto Bebidas Caliente100-200MIL</v>
      </c>
      <c r="B3737" s="11" t="s">
        <v>55</v>
      </c>
      <c r="C3737" s="11" t="s">
        <v>78</v>
      </c>
      <c r="D3737" s="11" t="s">
        <v>156</v>
      </c>
      <c r="E3737" s="12">
        <v>6.7041410184676006E-2</v>
      </c>
      <c r="F3737" s="12">
        <v>9.4604630193270201E-2</v>
      </c>
      <c r="G3737" s="12">
        <v>7.0966307402378401E-2</v>
      </c>
      <c r="H3737" s="12">
        <v>3.9318722847054698E-2</v>
      </c>
      <c r="I3737" s="12">
        <v>6.9948922619490997E-2</v>
      </c>
      <c r="J3737" s="12">
        <v>7.4519977204421897E-2</v>
      </c>
      <c r="K3737" s="12">
        <v>8.1696055499489703E-2</v>
      </c>
      <c r="L3737" s="12">
        <v>2.4319481197078999E-2</v>
      </c>
      <c r="M3737" s="12">
        <v>5.2876672533398797E-2</v>
      </c>
      <c r="N3737" s="12"/>
      <c r="O3737" s="12"/>
    </row>
    <row r="3738" spans="1:15" x14ac:dyDescent="0.3">
      <c r="A3738" s="11" t="str">
        <f t="shared" si="59"/>
        <v>CONSUMO PER CAPITA (kg ó litros por individuo)Resto Bebidas Caliente200-500MIL</v>
      </c>
      <c r="B3738" s="11" t="s">
        <v>55</v>
      </c>
      <c r="C3738" s="11" t="s">
        <v>78</v>
      </c>
      <c r="D3738" s="11" t="s">
        <v>157</v>
      </c>
      <c r="E3738" s="12">
        <v>4.1681836009042399E-2</v>
      </c>
      <c r="F3738" s="12">
        <v>9.1765724713960203E-2</v>
      </c>
      <c r="G3738" s="12">
        <v>7.4485445787282806E-2</v>
      </c>
      <c r="H3738" s="12">
        <v>4.6167760725546701E-2</v>
      </c>
      <c r="I3738" s="12">
        <v>4.1703040153286103E-2</v>
      </c>
      <c r="J3738" s="12">
        <v>8.7152679448461098E-2</v>
      </c>
      <c r="K3738" s="12">
        <v>8.6128484010026901E-2</v>
      </c>
      <c r="L3738" s="12">
        <v>4.6629856999373401E-2</v>
      </c>
      <c r="M3738" s="12">
        <v>4.1103180407208298E-2</v>
      </c>
      <c r="N3738" s="12"/>
      <c r="O3738" s="12"/>
    </row>
    <row r="3739" spans="1:15" x14ac:dyDescent="0.3">
      <c r="A3739" s="11" t="str">
        <f t="shared" si="59"/>
        <v>CONSUMO PER CAPITA (kg ó litros por individuo)Resto Bebidas Caliente&gt;500MIL</v>
      </c>
      <c r="B3739" s="11" t="s">
        <v>55</v>
      </c>
      <c r="C3739" s="11" t="s">
        <v>78</v>
      </c>
      <c r="D3739" s="11" t="s">
        <v>158</v>
      </c>
      <c r="E3739" s="12">
        <v>3.7615544880811799E-2</v>
      </c>
      <c r="F3739" s="12">
        <v>9.9401808627483004E-2</v>
      </c>
      <c r="G3739" s="12">
        <v>0.107060204635878</v>
      </c>
      <c r="H3739" s="12">
        <v>4.6311194274296301E-2</v>
      </c>
      <c r="I3739" s="12">
        <v>4.6949318334560897E-2</v>
      </c>
      <c r="J3739" s="12">
        <v>0.10314762840717499</v>
      </c>
      <c r="K3739" s="12">
        <v>7.9534968056698893E-2</v>
      </c>
      <c r="L3739" s="12">
        <v>5.06813688760787E-2</v>
      </c>
      <c r="M3739" s="12">
        <v>2.80146128139672E-2</v>
      </c>
      <c r="N3739" s="12"/>
      <c r="O3739" s="12"/>
    </row>
    <row r="3740" spans="1:15" x14ac:dyDescent="0.3">
      <c r="A3740" s="11" t="str">
        <f t="shared" si="59"/>
        <v>CONSUMO PER CAPITA (kg ó litros por individuo)Resto Bebidas CalienteDE 15 A 19 AÑOS</v>
      </c>
      <c r="B3740" s="11" t="s">
        <v>55</v>
      </c>
      <c r="C3740" s="11" t="s">
        <v>78</v>
      </c>
      <c r="D3740" s="11" t="s">
        <v>159</v>
      </c>
      <c r="E3740" s="12">
        <v>5.49345274548615E-2</v>
      </c>
      <c r="F3740" s="12">
        <v>3.5830642058888397E-2</v>
      </c>
      <c r="G3740" s="12">
        <v>2.8558009588315999E-2</v>
      </c>
      <c r="H3740" s="12" t="s">
        <v>134</v>
      </c>
      <c r="I3740" s="12">
        <v>7.8083154727286996E-3</v>
      </c>
      <c r="J3740" s="12">
        <v>3.9024389425586399E-2</v>
      </c>
      <c r="K3740" s="12">
        <v>1.36971672850264E-2</v>
      </c>
      <c r="L3740" s="12">
        <v>1.9167320774741502E-2</v>
      </c>
      <c r="M3740" s="12" t="s">
        <v>134</v>
      </c>
      <c r="N3740" s="12"/>
      <c r="O3740" s="12"/>
    </row>
    <row r="3741" spans="1:15" x14ac:dyDescent="0.3">
      <c r="A3741" s="11" t="str">
        <f t="shared" si="59"/>
        <v>CONSUMO PER CAPITA (kg ó litros por individuo)Resto Bebidas CalienteDE 20 A 24 AÑOS</v>
      </c>
      <c r="B3741" s="11" t="s">
        <v>55</v>
      </c>
      <c r="C3741" s="11" t="s">
        <v>78</v>
      </c>
      <c r="D3741" s="11" t="s">
        <v>160</v>
      </c>
      <c r="E3741" s="12">
        <v>2.1986374284377799E-2</v>
      </c>
      <c r="F3741" s="12">
        <v>5.2717292853206102E-2</v>
      </c>
      <c r="G3741" s="12">
        <v>3.8095513348807099E-2</v>
      </c>
      <c r="H3741" s="12">
        <v>1.9281440019478499E-2</v>
      </c>
      <c r="I3741" s="12">
        <v>1.8090902407636E-2</v>
      </c>
      <c r="J3741" s="12">
        <v>3.4504627816464198E-2</v>
      </c>
      <c r="K3741" s="12">
        <v>1.88728040773605E-2</v>
      </c>
      <c r="L3741" s="12">
        <v>7.1468768167944402E-3</v>
      </c>
      <c r="M3741" s="12">
        <v>1.26179066754258E-2</v>
      </c>
      <c r="N3741" s="12"/>
      <c r="O3741" s="12"/>
    </row>
    <row r="3742" spans="1:15" x14ac:dyDescent="0.3">
      <c r="A3742" s="11" t="str">
        <f t="shared" si="59"/>
        <v>CONSUMO PER CAPITA (kg ó litros por individuo)Resto Bebidas CalienteDE 25 A 34 AÑOS</v>
      </c>
      <c r="B3742" s="11" t="s">
        <v>55</v>
      </c>
      <c r="C3742" s="11" t="s">
        <v>78</v>
      </c>
      <c r="D3742" s="11" t="s">
        <v>161</v>
      </c>
      <c r="E3742" s="12">
        <v>4.6077430448581702E-2</v>
      </c>
      <c r="F3742" s="12">
        <v>3.8139679186174898E-2</v>
      </c>
      <c r="G3742" s="12">
        <v>3.2633950985655101E-2</v>
      </c>
      <c r="H3742" s="12">
        <v>1.1634892886164301E-2</v>
      </c>
      <c r="I3742" s="12">
        <v>1.60469377677625E-2</v>
      </c>
      <c r="J3742" s="12">
        <v>3.1065692361550601E-2</v>
      </c>
      <c r="K3742" s="12">
        <v>3.2524590335975899E-2</v>
      </c>
      <c r="L3742" s="12">
        <v>1.0083869222488301E-2</v>
      </c>
      <c r="M3742" s="12">
        <v>1.57929390437563E-2</v>
      </c>
      <c r="N3742" s="12"/>
      <c r="O3742" s="12"/>
    </row>
    <row r="3743" spans="1:15" x14ac:dyDescent="0.3">
      <c r="A3743" s="11" t="str">
        <f t="shared" si="59"/>
        <v>CONSUMO PER CAPITA (kg ó litros por individuo)Resto Bebidas CalienteDE 35 A 49 AÑOS</v>
      </c>
      <c r="B3743" s="11" t="s">
        <v>55</v>
      </c>
      <c r="C3743" s="11" t="s">
        <v>78</v>
      </c>
      <c r="D3743" s="11" t="s">
        <v>162</v>
      </c>
      <c r="E3743" s="12">
        <v>4.2372933400375699E-2</v>
      </c>
      <c r="F3743" s="12">
        <v>7.4349511920445394E-2</v>
      </c>
      <c r="G3743" s="12">
        <v>6.7216427524323996E-2</v>
      </c>
      <c r="H3743" s="12">
        <v>3.3322105800028298E-2</v>
      </c>
      <c r="I3743" s="12">
        <v>4.8051999346878801E-2</v>
      </c>
      <c r="J3743" s="12">
        <v>7.4688318554053307E-2</v>
      </c>
      <c r="K3743" s="12">
        <v>5.2262397820502397E-2</v>
      </c>
      <c r="L3743" s="12">
        <v>3.61786447418148E-2</v>
      </c>
      <c r="M3743" s="12">
        <v>4.2280028887127903E-2</v>
      </c>
      <c r="N3743" s="12"/>
      <c r="O3743" s="12"/>
    </row>
    <row r="3744" spans="1:15" x14ac:dyDescent="0.3">
      <c r="A3744" s="11" t="str">
        <f t="shared" si="59"/>
        <v>CONSUMO PER CAPITA (kg ó litros por individuo)Resto Bebidas CalienteDE 50 A 59 AÑOS</v>
      </c>
      <c r="B3744" s="11" t="s">
        <v>55</v>
      </c>
      <c r="C3744" s="11" t="s">
        <v>78</v>
      </c>
      <c r="D3744" s="11" t="s">
        <v>163</v>
      </c>
      <c r="E3744" s="12">
        <v>4.7258359022621002E-2</v>
      </c>
      <c r="F3744" s="12">
        <v>0.101693000907692</v>
      </c>
      <c r="G3744" s="12">
        <v>0.10331837464615599</v>
      </c>
      <c r="H3744" s="12">
        <v>4.8802051434513598E-2</v>
      </c>
      <c r="I3744" s="12">
        <v>5.1006696959018202E-2</v>
      </c>
      <c r="J3744" s="12">
        <v>7.6717627545684702E-2</v>
      </c>
      <c r="K3744" s="12">
        <v>9.9751502132846906E-2</v>
      </c>
      <c r="L3744" s="12">
        <v>5.9107964410311901E-2</v>
      </c>
      <c r="M3744" s="12">
        <v>6.8573260951782802E-2</v>
      </c>
      <c r="N3744" s="12"/>
      <c r="O3744" s="12"/>
    </row>
    <row r="3745" spans="1:15" x14ac:dyDescent="0.3">
      <c r="A3745" s="11" t="str">
        <f t="shared" si="59"/>
        <v>CONSUMO PER CAPITA (kg ó litros por individuo)Resto Bebidas CalienteDE 60 A 75 AÑOS</v>
      </c>
      <c r="B3745" s="11" t="s">
        <v>55</v>
      </c>
      <c r="C3745" s="11" t="s">
        <v>78</v>
      </c>
      <c r="D3745" s="11" t="s">
        <v>164</v>
      </c>
      <c r="E3745" s="12">
        <v>0.102185924701715</v>
      </c>
      <c r="F3745" s="12">
        <v>0.118905258680331</v>
      </c>
      <c r="G3745" s="12">
        <v>0.16156484031024601</v>
      </c>
      <c r="H3745" s="12">
        <v>8.1596974985572501E-2</v>
      </c>
      <c r="I3745" s="12">
        <v>0.10390288591303</v>
      </c>
      <c r="J3745" s="12">
        <v>0.125160149458965</v>
      </c>
      <c r="K3745" s="12">
        <v>0.14298328064935201</v>
      </c>
      <c r="L3745" s="12">
        <v>8.0566830334597203E-2</v>
      </c>
      <c r="M3745" s="12">
        <v>7.1783703480680805E-2</v>
      </c>
      <c r="N3745" s="12"/>
      <c r="O3745" s="12"/>
    </row>
    <row r="3746" spans="1:15" x14ac:dyDescent="0.3">
      <c r="A3746" s="11" t="str">
        <f t="shared" si="59"/>
        <v>CONSUMO PER CAPITA (kg ó litros por individuo)Resto Bebidas CalienteNIVEL ALTO</v>
      </c>
      <c r="B3746" s="11" t="s">
        <v>55</v>
      </c>
      <c r="C3746" s="11" t="s">
        <v>78</v>
      </c>
      <c r="D3746" s="11" t="s">
        <v>165</v>
      </c>
      <c r="E3746" s="12">
        <v>5.5778341582481801E-2</v>
      </c>
      <c r="F3746" s="12">
        <v>9.6153801318663204E-2</v>
      </c>
      <c r="G3746" s="12">
        <v>9.1389164561770805E-2</v>
      </c>
      <c r="H3746" s="12">
        <v>4.6613570785816398E-2</v>
      </c>
      <c r="I3746" s="12">
        <v>6.0170117744607302E-2</v>
      </c>
      <c r="J3746" s="12">
        <v>0.111521666194698</v>
      </c>
      <c r="K3746" s="12">
        <v>8.4564188673384194E-2</v>
      </c>
      <c r="L3746" s="12">
        <v>5.5911624976319102E-2</v>
      </c>
      <c r="M3746" s="12">
        <v>5.7041802627061898E-2</v>
      </c>
      <c r="N3746" s="12"/>
      <c r="O3746" s="12"/>
    </row>
    <row r="3747" spans="1:15" x14ac:dyDescent="0.3">
      <c r="A3747" s="11" t="str">
        <f t="shared" si="59"/>
        <v>CONSUMO PER CAPITA (kg ó litros por individuo)Resto Bebidas CalienteNIVEL MEDIO ALTO</v>
      </c>
      <c r="B3747" s="11" t="s">
        <v>55</v>
      </c>
      <c r="C3747" s="11" t="s">
        <v>78</v>
      </c>
      <c r="D3747" s="11" t="s">
        <v>166</v>
      </c>
      <c r="E3747" s="12">
        <v>4.0620057206540501E-2</v>
      </c>
      <c r="F3747" s="12">
        <v>8.3006104154694504E-2</v>
      </c>
      <c r="G3747" s="12">
        <v>6.87981684987857E-2</v>
      </c>
      <c r="H3747" s="12">
        <v>3.3554001048278201E-2</v>
      </c>
      <c r="I3747" s="12">
        <v>3.6921350754358297E-2</v>
      </c>
      <c r="J3747" s="12">
        <v>6.5609846731216906E-2</v>
      </c>
      <c r="K3747" s="12">
        <v>6.7052632945853494E-2</v>
      </c>
      <c r="L3747" s="12">
        <v>3.6004670157998402E-2</v>
      </c>
      <c r="M3747" s="12">
        <v>3.6663755414061201E-2</v>
      </c>
      <c r="N3747" s="12"/>
      <c r="O3747" s="12"/>
    </row>
    <row r="3748" spans="1:15" x14ac:dyDescent="0.3">
      <c r="A3748" s="11" t="str">
        <f t="shared" si="59"/>
        <v>CONSUMO PER CAPITA (kg ó litros por individuo)Resto Bebidas CalienteNIVEL MEDIO</v>
      </c>
      <c r="B3748" s="11" t="s">
        <v>55</v>
      </c>
      <c r="C3748" s="11" t="s">
        <v>78</v>
      </c>
      <c r="D3748" s="11" t="s">
        <v>167</v>
      </c>
      <c r="E3748" s="12">
        <v>4.9512829058295897E-2</v>
      </c>
      <c r="F3748" s="12">
        <v>7.0493519478878205E-2</v>
      </c>
      <c r="G3748" s="12">
        <v>0.105812537967282</v>
      </c>
      <c r="H3748" s="12">
        <v>3.9614993041545699E-2</v>
      </c>
      <c r="I3748" s="12">
        <v>4.7001042684434002E-2</v>
      </c>
      <c r="J3748" s="12">
        <v>5.6228020022242101E-2</v>
      </c>
      <c r="K3748" s="12">
        <v>7.1949131166108807E-2</v>
      </c>
      <c r="L3748" s="12">
        <v>3.64257877666588E-2</v>
      </c>
      <c r="M3748" s="12">
        <v>3.7751027804866298E-2</v>
      </c>
      <c r="N3748" s="12"/>
      <c r="O3748" s="12"/>
    </row>
    <row r="3749" spans="1:15" x14ac:dyDescent="0.3">
      <c r="A3749" s="11" t="str">
        <f t="shared" si="59"/>
        <v>CONSUMO PER CAPITA (kg ó litros por individuo)Resto Bebidas CalienteNIVEL MEDIO BAJO</v>
      </c>
      <c r="B3749" s="11" t="s">
        <v>55</v>
      </c>
      <c r="C3749" s="11" t="s">
        <v>78</v>
      </c>
      <c r="D3749" s="11" t="s">
        <v>168</v>
      </c>
      <c r="E3749" s="12">
        <v>4.1538661823605202E-2</v>
      </c>
      <c r="F3749" s="12">
        <v>7.4863292611514004E-2</v>
      </c>
      <c r="G3749" s="12">
        <v>7.3807798489169699E-2</v>
      </c>
      <c r="H3749" s="12">
        <v>3.2150758875003599E-2</v>
      </c>
      <c r="I3749" s="12">
        <v>4.3746928308187397E-2</v>
      </c>
      <c r="J3749" s="12">
        <v>5.6500055301856998E-2</v>
      </c>
      <c r="K3749" s="12">
        <v>5.3842988296727401E-2</v>
      </c>
      <c r="L3749" s="12">
        <v>3.40599420509013E-2</v>
      </c>
      <c r="M3749" s="12">
        <v>3.6681019615819502E-2</v>
      </c>
      <c r="N3749" s="12"/>
      <c r="O3749" s="12"/>
    </row>
    <row r="3750" spans="1:15" x14ac:dyDescent="0.3">
      <c r="A3750" s="11" t="str">
        <f t="shared" si="59"/>
        <v>CONSUMO PER CAPITA (kg ó litros por individuo)Resto Bebidas CalienteNIVEL BAJO</v>
      </c>
      <c r="B3750" s="11" t="s">
        <v>55</v>
      </c>
      <c r="C3750" s="11" t="s">
        <v>78</v>
      </c>
      <c r="D3750" s="11" t="s">
        <v>169</v>
      </c>
      <c r="E3750" s="12">
        <v>8.7750942433798398E-2</v>
      </c>
      <c r="F3750" s="12">
        <v>7.8650858140500504E-2</v>
      </c>
      <c r="G3750" s="12">
        <v>8.04565239880317E-2</v>
      </c>
      <c r="H3750" s="12">
        <v>4.84126055470201E-2</v>
      </c>
      <c r="I3750" s="12">
        <v>6.52247862767147E-2</v>
      </c>
      <c r="J3750" s="12">
        <v>7.8965375892296796E-2</v>
      </c>
      <c r="K3750" s="12">
        <v>8.8530215871435905E-2</v>
      </c>
      <c r="L3750" s="12">
        <v>5.2817051879498401E-2</v>
      </c>
      <c r="M3750" s="12">
        <v>5.4442562816362797E-2</v>
      </c>
      <c r="N3750" s="12"/>
      <c r="O3750" s="12"/>
    </row>
    <row r="3751" spans="1:15" x14ac:dyDescent="0.3">
      <c r="A3751" s="11" t="str">
        <f t="shared" si="59"/>
        <v>CONSUMO PER CAPITA (kg ó litros por individuo)Resto Bebidas CalienteHOMBRE</v>
      </c>
      <c r="B3751" s="11" t="s">
        <v>55</v>
      </c>
      <c r="C3751" s="11" t="s">
        <v>78</v>
      </c>
      <c r="D3751" s="11" t="s">
        <v>170</v>
      </c>
      <c r="E3751" s="12">
        <v>5.3446018827529397E-2</v>
      </c>
      <c r="F3751" s="12">
        <v>6.7990133227437397E-2</v>
      </c>
      <c r="G3751" s="12">
        <v>7.6848851038325602E-2</v>
      </c>
      <c r="H3751" s="12">
        <v>4.4241547176215999E-2</v>
      </c>
      <c r="I3751" s="12">
        <v>4.9666365559445702E-2</v>
      </c>
      <c r="J3751" s="12">
        <v>7.6661067355352899E-2</v>
      </c>
      <c r="K3751" s="12">
        <v>7.2754006879268099E-2</v>
      </c>
      <c r="L3751" s="12">
        <v>4.5581718668140099E-2</v>
      </c>
      <c r="M3751" s="12">
        <v>5.0833241621061002E-2</v>
      </c>
      <c r="N3751" s="12"/>
      <c r="O3751" s="12"/>
    </row>
    <row r="3752" spans="1:15" x14ac:dyDescent="0.3">
      <c r="A3752" s="11" t="str">
        <f t="shared" si="59"/>
        <v>CONSUMO PER CAPITA (kg ó litros por individuo)Resto Bebidas CalienteMUJER</v>
      </c>
      <c r="B3752" s="11" t="s">
        <v>55</v>
      </c>
      <c r="C3752" s="11" t="s">
        <v>78</v>
      </c>
      <c r="D3752" s="11" t="s">
        <v>171</v>
      </c>
      <c r="E3752" s="12">
        <v>6.0515409668521702E-2</v>
      </c>
      <c r="F3752" s="12">
        <v>9.3126725935107096E-2</v>
      </c>
      <c r="G3752" s="12">
        <v>9.5926623587504006E-2</v>
      </c>
      <c r="H3752" s="12">
        <v>3.7989445589134703E-2</v>
      </c>
      <c r="I3752" s="12">
        <v>5.4370315286481397E-2</v>
      </c>
      <c r="J3752" s="12">
        <v>7.3750864665649493E-2</v>
      </c>
      <c r="K3752" s="12">
        <v>7.7176304366029097E-2</v>
      </c>
      <c r="L3752" s="12">
        <v>4.25903852807284E-2</v>
      </c>
      <c r="M3752" s="12">
        <v>4.0274684083723901E-2</v>
      </c>
      <c r="N3752" s="12"/>
      <c r="O3752" s="12"/>
    </row>
    <row r="3753" spans="1:15" x14ac:dyDescent="0.3">
      <c r="A3753" s="11" t="str">
        <f t="shared" si="59"/>
        <v>CONSUMO PER CAPITA (kg ó litros por individuo).Total Bebidas FriasT.ESPAÑA</v>
      </c>
      <c r="B3753" s="11" t="s">
        <v>55</v>
      </c>
      <c r="C3753" s="11" t="s">
        <v>52</v>
      </c>
      <c r="D3753" s="11" t="s">
        <v>142</v>
      </c>
      <c r="E3753" s="12">
        <v>20.129221419597901</v>
      </c>
      <c r="F3753" s="12">
        <v>11.7658800173131</v>
      </c>
      <c r="G3753" s="12">
        <v>10.563643108768799</v>
      </c>
      <c r="H3753" s="12">
        <v>12.255948316404</v>
      </c>
      <c r="I3753" s="12">
        <v>19.399762037326798</v>
      </c>
      <c r="J3753" s="12">
        <v>11.1353744695943</v>
      </c>
      <c r="K3753" s="12">
        <v>10.5000585974221</v>
      </c>
      <c r="L3753" s="12">
        <v>11.999379708814001</v>
      </c>
      <c r="M3753" s="12">
        <v>17.929885530759702</v>
      </c>
      <c r="N3753" s="12"/>
      <c r="O3753" s="12"/>
    </row>
    <row r="3754" spans="1:15" x14ac:dyDescent="0.3">
      <c r="A3754" s="11" t="str">
        <f t="shared" si="59"/>
        <v>CONSUMO PER CAPITA (kg ó litros por individuo).Total Bebidas FriasBCN AM</v>
      </c>
      <c r="B3754" s="11" t="s">
        <v>55</v>
      </c>
      <c r="C3754" s="11" t="s">
        <v>52</v>
      </c>
      <c r="D3754" s="11" t="s">
        <v>143</v>
      </c>
      <c r="E3754" s="12">
        <v>21.471290511925801</v>
      </c>
      <c r="F3754" s="12">
        <v>11.7890490629305</v>
      </c>
      <c r="G3754" s="12">
        <v>11.656630520713399</v>
      </c>
      <c r="H3754" s="12">
        <v>12.341562586855501</v>
      </c>
      <c r="I3754" s="12">
        <v>18.401771308426</v>
      </c>
      <c r="J3754" s="12">
        <v>10.755341336235499</v>
      </c>
      <c r="K3754" s="12">
        <v>9.8322099513234296</v>
      </c>
      <c r="L3754" s="12">
        <v>11.6210535419719</v>
      </c>
      <c r="M3754" s="12">
        <v>17.867507692423601</v>
      </c>
      <c r="N3754" s="12"/>
      <c r="O3754" s="12"/>
    </row>
    <row r="3755" spans="1:15" x14ac:dyDescent="0.3">
      <c r="A3755" s="11" t="str">
        <f t="shared" si="59"/>
        <v>CONSUMO PER CAPITA (kg ó litros por individuo).Total Bebidas FriasREST.CAT ARAGON</v>
      </c>
      <c r="B3755" s="11" t="s">
        <v>55</v>
      </c>
      <c r="C3755" s="11" t="s">
        <v>52</v>
      </c>
      <c r="D3755" s="11" t="s">
        <v>144</v>
      </c>
      <c r="E3755" s="12">
        <v>20.032863384987198</v>
      </c>
      <c r="F3755" s="12">
        <v>11.0461530243638</v>
      </c>
      <c r="G3755" s="12">
        <v>10.5941001022123</v>
      </c>
      <c r="H3755" s="12">
        <v>13.3326094113359</v>
      </c>
      <c r="I3755" s="12">
        <v>23.982012851960999</v>
      </c>
      <c r="J3755" s="12">
        <v>14.1030932458146</v>
      </c>
      <c r="K3755" s="12">
        <v>13.8864442118709</v>
      </c>
      <c r="L3755" s="12">
        <v>15.084638771982</v>
      </c>
      <c r="M3755" s="12">
        <v>24.408745510386201</v>
      </c>
      <c r="N3755" s="12"/>
      <c r="O3755" s="12"/>
    </row>
    <row r="3756" spans="1:15" x14ac:dyDescent="0.3">
      <c r="A3756" s="11" t="str">
        <f t="shared" si="59"/>
        <v>CONSUMO PER CAPITA (kg ó litros por individuo).Total Bebidas FriasLEVANTE</v>
      </c>
      <c r="B3756" s="11" t="s">
        <v>55</v>
      </c>
      <c r="C3756" s="11" t="s">
        <v>52</v>
      </c>
      <c r="D3756" s="11" t="s">
        <v>145</v>
      </c>
      <c r="E3756" s="12">
        <v>19.049371325230201</v>
      </c>
      <c r="F3756" s="12">
        <v>11.891484928021301</v>
      </c>
      <c r="G3756" s="12">
        <v>9.7858978089960704</v>
      </c>
      <c r="H3756" s="12">
        <v>10.491237981487201</v>
      </c>
      <c r="I3756" s="12">
        <v>16.7354528785322</v>
      </c>
      <c r="J3756" s="12">
        <v>9.56834334606061</v>
      </c>
      <c r="K3756" s="12">
        <v>9.5062696984377695</v>
      </c>
      <c r="L3756" s="12">
        <v>10.2405488412937</v>
      </c>
      <c r="M3756" s="12">
        <v>15.405001078538101</v>
      </c>
      <c r="N3756" s="12"/>
      <c r="O3756" s="12"/>
    </row>
    <row r="3757" spans="1:15" x14ac:dyDescent="0.3">
      <c r="A3757" s="11" t="str">
        <f t="shared" si="59"/>
        <v>CONSUMO PER CAPITA (kg ó litros por individuo).Total Bebidas FriasANDALUCIA</v>
      </c>
      <c r="B3757" s="11" t="s">
        <v>55</v>
      </c>
      <c r="C3757" s="11" t="s">
        <v>52</v>
      </c>
      <c r="D3757" s="11" t="s">
        <v>146</v>
      </c>
      <c r="E3757" s="12">
        <v>18.445391076207802</v>
      </c>
      <c r="F3757" s="12">
        <v>11.165292341208501</v>
      </c>
      <c r="G3757" s="12">
        <v>10.003231196295999</v>
      </c>
      <c r="H3757" s="12">
        <v>12.4696318235171</v>
      </c>
      <c r="I3757" s="12">
        <v>18.739364179576601</v>
      </c>
      <c r="J3757" s="12">
        <v>10.918979550221</v>
      </c>
      <c r="K3757" s="12">
        <v>9.7662555017218899</v>
      </c>
      <c r="L3757" s="12">
        <v>11.4016641492889</v>
      </c>
      <c r="M3757" s="12">
        <v>16.528044481954801</v>
      </c>
      <c r="N3757" s="12"/>
      <c r="O3757" s="12"/>
    </row>
    <row r="3758" spans="1:15" x14ac:dyDescent="0.3">
      <c r="A3758" s="11" t="str">
        <f t="shared" si="59"/>
        <v>CONSUMO PER CAPITA (kg ó litros por individuo).Total Bebidas FriasMDD AM</v>
      </c>
      <c r="B3758" s="11" t="s">
        <v>55</v>
      </c>
      <c r="C3758" s="11" t="s">
        <v>52</v>
      </c>
      <c r="D3758" s="11" t="s">
        <v>147</v>
      </c>
      <c r="E3758" s="12">
        <v>19.934036791596899</v>
      </c>
      <c r="F3758" s="12">
        <v>11.3074968312311</v>
      </c>
      <c r="G3758" s="12">
        <v>10.361504954498299</v>
      </c>
      <c r="H3758" s="12">
        <v>11.7039682405733</v>
      </c>
      <c r="I3758" s="12">
        <v>18.665496089516498</v>
      </c>
      <c r="J3758" s="12">
        <v>10.3282189146382</v>
      </c>
      <c r="K3758" s="12">
        <v>9.0076075113214102</v>
      </c>
      <c r="L3758" s="12">
        <v>11.502709299560401</v>
      </c>
      <c r="M3758" s="12">
        <v>16.166259484699101</v>
      </c>
      <c r="N3758" s="12"/>
      <c r="O3758" s="12"/>
    </row>
    <row r="3759" spans="1:15" x14ac:dyDescent="0.3">
      <c r="A3759" s="11" t="str">
        <f t="shared" si="59"/>
        <v>CONSUMO PER CAPITA (kg ó litros por individuo).Total Bebidas FriasRTO CENTRO</v>
      </c>
      <c r="B3759" s="11" t="s">
        <v>55</v>
      </c>
      <c r="C3759" s="11" t="s">
        <v>52</v>
      </c>
      <c r="D3759" s="11" t="s">
        <v>148</v>
      </c>
      <c r="E3759" s="12">
        <v>19.0841105638609</v>
      </c>
      <c r="F3759" s="12">
        <v>11.3397934200212</v>
      </c>
      <c r="G3759" s="12">
        <v>9.5905456707098704</v>
      </c>
      <c r="H3759" s="12">
        <v>11.653558335203</v>
      </c>
      <c r="I3759" s="12">
        <v>17.8658189464564</v>
      </c>
      <c r="J3759" s="12">
        <v>10.4312149637319</v>
      </c>
      <c r="K3759" s="12">
        <v>10.5152261251699</v>
      </c>
      <c r="L3759" s="12">
        <v>11.3919102593209</v>
      </c>
      <c r="M3759" s="12">
        <v>17.005508467125601</v>
      </c>
      <c r="N3759" s="12"/>
      <c r="O3759" s="12"/>
    </row>
    <row r="3760" spans="1:15" x14ac:dyDescent="0.3">
      <c r="A3760" s="11" t="str">
        <f t="shared" si="59"/>
        <v>CONSUMO PER CAPITA (kg ó litros por individuo).Total Bebidas FriasNORTE-CENTRO</v>
      </c>
      <c r="B3760" s="11" t="s">
        <v>55</v>
      </c>
      <c r="C3760" s="11" t="s">
        <v>52</v>
      </c>
      <c r="D3760" s="11" t="s">
        <v>149</v>
      </c>
      <c r="E3760" s="12">
        <v>21.3422655433403</v>
      </c>
      <c r="F3760" s="12">
        <v>12.557811871407001</v>
      </c>
      <c r="G3760" s="12">
        <v>10.5074444098233</v>
      </c>
      <c r="H3760" s="12">
        <v>11.783030732686401</v>
      </c>
      <c r="I3760" s="12">
        <v>20.510662059598701</v>
      </c>
      <c r="J3760" s="12">
        <v>11.403247365934</v>
      </c>
      <c r="K3760" s="12">
        <v>10.239085298259001</v>
      </c>
      <c r="L3760" s="12">
        <v>12.2699903802684</v>
      </c>
      <c r="M3760" s="12">
        <v>17.538365622648399</v>
      </c>
      <c r="N3760" s="12"/>
      <c r="O3760" s="12"/>
    </row>
    <row r="3761" spans="1:15" x14ac:dyDescent="0.3">
      <c r="A3761" s="11" t="str">
        <f t="shared" si="59"/>
        <v>CONSUMO PER CAPITA (kg ó litros por individuo).Total Bebidas FriasNOROESTE</v>
      </c>
      <c r="B3761" s="11" t="s">
        <v>55</v>
      </c>
      <c r="C3761" s="11" t="s">
        <v>52</v>
      </c>
      <c r="D3761" s="11" t="s">
        <v>150</v>
      </c>
      <c r="E3761" s="12">
        <v>24.690153000838201</v>
      </c>
      <c r="F3761" s="12">
        <v>14.238586197328701</v>
      </c>
      <c r="G3761" s="12">
        <v>13.4307143574684</v>
      </c>
      <c r="H3761" s="12">
        <v>15.165176307384099</v>
      </c>
      <c r="I3761" s="12">
        <v>21.447073917367799</v>
      </c>
      <c r="J3761" s="12">
        <v>12.068282225264699</v>
      </c>
      <c r="K3761" s="12">
        <v>12.1611857684765</v>
      </c>
      <c r="L3761" s="12">
        <v>13.4435513816771</v>
      </c>
      <c r="M3761" s="12">
        <v>20.150573653525701</v>
      </c>
      <c r="N3761" s="12"/>
      <c r="O3761" s="12"/>
    </row>
    <row r="3762" spans="1:15" x14ac:dyDescent="0.3">
      <c r="A3762" s="11" t="str">
        <f t="shared" si="59"/>
        <v>CONSUMO PER CAPITA (kg ó litros por individuo).Total Bebidas Frias&lt;2MIL</v>
      </c>
      <c r="B3762" s="11" t="s">
        <v>55</v>
      </c>
      <c r="C3762" s="11" t="s">
        <v>52</v>
      </c>
      <c r="D3762" s="11" t="s">
        <v>151</v>
      </c>
      <c r="E3762" s="12">
        <v>20.470165340008698</v>
      </c>
      <c r="F3762" s="12">
        <v>9.9595663670810293</v>
      </c>
      <c r="G3762" s="12">
        <v>9.7741792944928907</v>
      </c>
      <c r="H3762" s="12">
        <v>12.030427515525</v>
      </c>
      <c r="I3762" s="12">
        <v>19.107044227965801</v>
      </c>
      <c r="J3762" s="12">
        <v>9.67725902778513</v>
      </c>
      <c r="K3762" s="12">
        <v>11.4111659635969</v>
      </c>
      <c r="L3762" s="12">
        <v>11.578535825972899</v>
      </c>
      <c r="M3762" s="12">
        <v>18.173710589024498</v>
      </c>
      <c r="N3762" s="12"/>
      <c r="O3762" s="12"/>
    </row>
    <row r="3763" spans="1:15" x14ac:dyDescent="0.3">
      <c r="A3763" s="11" t="str">
        <f t="shared" si="59"/>
        <v>CONSUMO PER CAPITA (kg ó litros por individuo).Total Bebidas Frias2-5MIL</v>
      </c>
      <c r="B3763" s="11" t="s">
        <v>55</v>
      </c>
      <c r="C3763" s="11" t="s">
        <v>52</v>
      </c>
      <c r="D3763" s="11" t="s">
        <v>152</v>
      </c>
      <c r="E3763" s="12">
        <v>15.4582642793963</v>
      </c>
      <c r="F3763" s="12">
        <v>8.5065521249230596</v>
      </c>
      <c r="G3763" s="12">
        <v>7.9292751978771303</v>
      </c>
      <c r="H3763" s="12">
        <v>8.6691685015578503</v>
      </c>
      <c r="I3763" s="12">
        <v>14.2032364047597</v>
      </c>
      <c r="J3763" s="12">
        <v>7.2744668139063098</v>
      </c>
      <c r="K3763" s="12">
        <v>6.22611356310661</v>
      </c>
      <c r="L3763" s="12">
        <v>7.9776879007366501</v>
      </c>
      <c r="M3763" s="12">
        <v>11.1766101144598</v>
      </c>
      <c r="N3763" s="12"/>
      <c r="O3763" s="12"/>
    </row>
    <row r="3764" spans="1:15" x14ac:dyDescent="0.3">
      <c r="A3764" s="11" t="str">
        <f t="shared" si="59"/>
        <v>CONSUMO PER CAPITA (kg ó litros por individuo).Total Bebidas Frias5-10MIL</v>
      </c>
      <c r="B3764" s="11" t="s">
        <v>55</v>
      </c>
      <c r="C3764" s="11" t="s">
        <v>52</v>
      </c>
      <c r="D3764" s="11" t="s">
        <v>153</v>
      </c>
      <c r="E3764" s="12">
        <v>19.399797141924601</v>
      </c>
      <c r="F3764" s="12">
        <v>11.1783834939044</v>
      </c>
      <c r="G3764" s="12">
        <v>9.6650924184733196</v>
      </c>
      <c r="H3764" s="12">
        <v>11.804195038724</v>
      </c>
      <c r="I3764" s="12">
        <v>18.2915858105907</v>
      </c>
      <c r="J3764" s="12">
        <v>11.432095330653</v>
      </c>
      <c r="K3764" s="12">
        <v>9.4496786643116604</v>
      </c>
      <c r="L3764" s="12">
        <v>12.1011995657379</v>
      </c>
      <c r="M3764" s="12">
        <v>17.5635707046177</v>
      </c>
      <c r="N3764" s="12"/>
      <c r="O3764" s="12"/>
    </row>
    <row r="3765" spans="1:15" x14ac:dyDescent="0.3">
      <c r="A3765" s="11" t="str">
        <f t="shared" si="59"/>
        <v>CONSUMO PER CAPITA (kg ó litros por individuo).Total Bebidas Frias10-30MIL</v>
      </c>
      <c r="B3765" s="11" t="s">
        <v>55</v>
      </c>
      <c r="C3765" s="11" t="s">
        <v>52</v>
      </c>
      <c r="D3765" s="11" t="s">
        <v>154</v>
      </c>
      <c r="E3765" s="12">
        <v>18.9963796741159</v>
      </c>
      <c r="F3765" s="12">
        <v>11.705085302905101</v>
      </c>
      <c r="G3765" s="12">
        <v>10.4640920767665</v>
      </c>
      <c r="H3765" s="12">
        <v>12.4803519444754</v>
      </c>
      <c r="I3765" s="12">
        <v>18.815093410376502</v>
      </c>
      <c r="J3765" s="12">
        <v>10.5598989109894</v>
      </c>
      <c r="K3765" s="12">
        <v>9.9097574085353308</v>
      </c>
      <c r="L3765" s="12">
        <v>11.5583266052022</v>
      </c>
      <c r="M3765" s="12">
        <v>17.6942759756218</v>
      </c>
      <c r="N3765" s="12"/>
      <c r="O3765" s="12"/>
    </row>
    <row r="3766" spans="1:15" x14ac:dyDescent="0.3">
      <c r="A3766" s="11" t="str">
        <f t="shared" si="59"/>
        <v>CONSUMO PER CAPITA (kg ó litros por individuo).Total Bebidas Frias30-100MIL</v>
      </c>
      <c r="B3766" s="11" t="s">
        <v>55</v>
      </c>
      <c r="C3766" s="11" t="s">
        <v>52</v>
      </c>
      <c r="D3766" s="11" t="s">
        <v>155</v>
      </c>
      <c r="E3766" s="12">
        <v>19.006383985752102</v>
      </c>
      <c r="F3766" s="12">
        <v>11.203654115064399</v>
      </c>
      <c r="G3766" s="12">
        <v>9.7426029762614998</v>
      </c>
      <c r="H3766" s="12">
        <v>11.5256167564772</v>
      </c>
      <c r="I3766" s="12">
        <v>20.6072201681636</v>
      </c>
      <c r="J3766" s="12">
        <v>12.3273997543983</v>
      </c>
      <c r="K3766" s="12">
        <v>12.133766768193</v>
      </c>
      <c r="L3766" s="12">
        <v>13.4216737026409</v>
      </c>
      <c r="M3766" s="12">
        <v>19.516666249567201</v>
      </c>
      <c r="N3766" s="12"/>
      <c r="O3766" s="12"/>
    </row>
    <row r="3767" spans="1:15" x14ac:dyDescent="0.3">
      <c r="A3767" s="11" t="str">
        <f t="shared" si="59"/>
        <v>CONSUMO PER CAPITA (kg ó litros por individuo).Total Bebidas Frias100-200MIL</v>
      </c>
      <c r="B3767" s="11" t="s">
        <v>55</v>
      </c>
      <c r="C3767" s="11" t="s">
        <v>52</v>
      </c>
      <c r="D3767" s="11" t="s">
        <v>156</v>
      </c>
      <c r="E3767" s="12">
        <v>19.209823225649501</v>
      </c>
      <c r="F3767" s="12">
        <v>10.8328958014999</v>
      </c>
      <c r="G3767" s="12">
        <v>10.3185513716226</v>
      </c>
      <c r="H3767" s="12">
        <v>11.856846237100401</v>
      </c>
      <c r="I3767" s="12">
        <v>19.327285707467599</v>
      </c>
      <c r="J3767" s="12">
        <v>10.650671357701601</v>
      </c>
      <c r="K3767" s="12">
        <v>9.8883610202465508</v>
      </c>
      <c r="L3767" s="12">
        <v>11.369685383011801</v>
      </c>
      <c r="M3767" s="12">
        <v>16.948477219525302</v>
      </c>
      <c r="N3767" s="12"/>
      <c r="O3767" s="12"/>
    </row>
    <row r="3768" spans="1:15" x14ac:dyDescent="0.3">
      <c r="A3768" s="11" t="str">
        <f t="shared" si="59"/>
        <v>CONSUMO PER CAPITA (kg ó litros por individuo).Total Bebidas Frias200-500MIL</v>
      </c>
      <c r="B3768" s="11" t="s">
        <v>55</v>
      </c>
      <c r="C3768" s="11" t="s">
        <v>52</v>
      </c>
      <c r="D3768" s="11" t="s">
        <v>157</v>
      </c>
      <c r="E3768" s="12">
        <v>23.530720195803099</v>
      </c>
      <c r="F3768" s="12">
        <v>14.0137657600587</v>
      </c>
      <c r="G3768" s="12">
        <v>11.784758194088001</v>
      </c>
      <c r="H3768" s="12">
        <v>13.4888790471182</v>
      </c>
      <c r="I3768" s="12">
        <v>20.566712303155899</v>
      </c>
      <c r="J3768" s="12">
        <v>11.6148265629253</v>
      </c>
      <c r="K3768" s="12">
        <v>10.7377110384943</v>
      </c>
      <c r="L3768" s="12">
        <v>11.538773123692399</v>
      </c>
      <c r="M3768" s="12">
        <v>18.7543378853231</v>
      </c>
      <c r="N3768" s="12"/>
      <c r="O3768" s="12"/>
    </row>
    <row r="3769" spans="1:15" x14ac:dyDescent="0.3">
      <c r="A3769" s="11" t="str">
        <f t="shared" ref="A3769:A3832" si="60">B3769&amp;C3769&amp;D3769</f>
        <v>CONSUMO PER CAPITA (kg ó litros por individuo).Total Bebidas Frias&gt;500MIL</v>
      </c>
      <c r="B3769" s="11" t="s">
        <v>55</v>
      </c>
      <c r="C3769" s="11" t="s">
        <v>52</v>
      </c>
      <c r="D3769" s="11" t="s">
        <v>158</v>
      </c>
      <c r="E3769" s="12">
        <v>22.679260231637102</v>
      </c>
      <c r="F3769" s="12">
        <v>13.5078661688426</v>
      </c>
      <c r="G3769" s="12">
        <v>12.663506448330899</v>
      </c>
      <c r="H3769" s="12">
        <v>13.9338302422338</v>
      </c>
      <c r="I3769" s="12">
        <v>20.378653923892301</v>
      </c>
      <c r="J3769" s="12">
        <v>12.097588558245301</v>
      </c>
      <c r="K3769" s="12">
        <v>11.1425146593464</v>
      </c>
      <c r="L3769" s="12">
        <v>13.093750072003999</v>
      </c>
      <c r="M3769" s="12">
        <v>18.870746950512299</v>
      </c>
      <c r="N3769" s="12"/>
      <c r="O3769" s="12"/>
    </row>
    <row r="3770" spans="1:15" x14ac:dyDescent="0.3">
      <c r="A3770" s="11" t="str">
        <f t="shared" si="60"/>
        <v>CONSUMO PER CAPITA (kg ó litros por individuo).Total Bebidas FriasDE 15 A 19 AÑOS</v>
      </c>
      <c r="B3770" s="11" t="s">
        <v>55</v>
      </c>
      <c r="C3770" s="11" t="s">
        <v>52</v>
      </c>
      <c r="D3770" s="11" t="s">
        <v>159</v>
      </c>
      <c r="E3770" s="12">
        <v>6.6310518539005496</v>
      </c>
      <c r="F3770" s="12">
        <v>5.0333208223491503</v>
      </c>
      <c r="G3770" s="12">
        <v>2.1763395225890898</v>
      </c>
      <c r="H3770" s="12">
        <v>2.5275481362346599</v>
      </c>
      <c r="I3770" s="12">
        <v>5.9642330278933198</v>
      </c>
      <c r="J3770" s="12">
        <v>2.78859554559057</v>
      </c>
      <c r="K3770" s="12">
        <v>1.83753692482614</v>
      </c>
      <c r="L3770" s="12">
        <v>1.83149671755342</v>
      </c>
      <c r="M3770" s="12">
        <v>3.9051797384065901</v>
      </c>
      <c r="N3770" s="12"/>
      <c r="O3770" s="12"/>
    </row>
    <row r="3771" spans="1:15" x14ac:dyDescent="0.3">
      <c r="A3771" s="11" t="str">
        <f t="shared" si="60"/>
        <v>CONSUMO PER CAPITA (kg ó litros por individuo).Total Bebidas FriasDE 20 A 24 AÑOS</v>
      </c>
      <c r="B3771" s="11" t="s">
        <v>55</v>
      </c>
      <c r="C3771" s="11" t="s">
        <v>52</v>
      </c>
      <c r="D3771" s="11" t="s">
        <v>160</v>
      </c>
      <c r="E3771" s="12">
        <v>8.14446321351903</v>
      </c>
      <c r="F3771" s="12">
        <v>3.90176418255141</v>
      </c>
      <c r="G3771" s="12">
        <v>3.44429873867014</v>
      </c>
      <c r="H3771" s="12">
        <v>4.5307943648334401</v>
      </c>
      <c r="I3771" s="12">
        <v>6.0684202295719203</v>
      </c>
      <c r="J3771" s="12">
        <v>3.5577241718361101</v>
      </c>
      <c r="K3771" s="12">
        <v>3.5605113146213401</v>
      </c>
      <c r="L3771" s="12">
        <v>4.3224053458387504</v>
      </c>
      <c r="M3771" s="12">
        <v>6.8210600202239702</v>
      </c>
      <c r="N3771" s="12"/>
      <c r="O3771" s="12"/>
    </row>
    <row r="3772" spans="1:15" x14ac:dyDescent="0.3">
      <c r="A3772" s="11" t="str">
        <f t="shared" si="60"/>
        <v>CONSUMO PER CAPITA (kg ó litros por individuo).Total Bebidas FriasDE 25 A 34 AÑOS</v>
      </c>
      <c r="B3772" s="11" t="s">
        <v>55</v>
      </c>
      <c r="C3772" s="11" t="s">
        <v>52</v>
      </c>
      <c r="D3772" s="11" t="s">
        <v>161</v>
      </c>
      <c r="E3772" s="12">
        <v>9.6133703083656101</v>
      </c>
      <c r="F3772" s="12">
        <v>6.7537566644228004</v>
      </c>
      <c r="G3772" s="12">
        <v>4.9507999970818704</v>
      </c>
      <c r="H3772" s="12">
        <v>5.4214952254181599</v>
      </c>
      <c r="I3772" s="12">
        <v>8.4190967050565906</v>
      </c>
      <c r="J3772" s="12">
        <v>5.2865430189369302</v>
      </c>
      <c r="K3772" s="12">
        <v>4.9599279345566396</v>
      </c>
      <c r="L3772" s="12">
        <v>5.42282075945666</v>
      </c>
      <c r="M3772" s="12">
        <v>7.947863996633</v>
      </c>
      <c r="N3772" s="12"/>
      <c r="O3772" s="12"/>
    </row>
    <row r="3773" spans="1:15" x14ac:dyDescent="0.3">
      <c r="A3773" s="11" t="str">
        <f t="shared" si="60"/>
        <v>CONSUMO PER CAPITA (kg ó litros por individuo).Total Bebidas FriasDE 35 A 49 AÑOS</v>
      </c>
      <c r="B3773" s="11" t="s">
        <v>55</v>
      </c>
      <c r="C3773" s="11" t="s">
        <v>52</v>
      </c>
      <c r="D3773" s="11" t="s">
        <v>162</v>
      </c>
      <c r="E3773" s="12">
        <v>17.1215608384415</v>
      </c>
      <c r="F3773" s="12">
        <v>9.7090202549716196</v>
      </c>
      <c r="G3773" s="12">
        <v>8.3290413904413008</v>
      </c>
      <c r="H3773" s="12">
        <v>9.9118766533016505</v>
      </c>
      <c r="I3773" s="12">
        <v>15.1417944564721</v>
      </c>
      <c r="J3773" s="12">
        <v>8.5440873384809706</v>
      </c>
      <c r="K3773" s="12">
        <v>7.9950069091582696</v>
      </c>
      <c r="L3773" s="12">
        <v>9.4328717993773594</v>
      </c>
      <c r="M3773" s="12">
        <v>13.5169024677064</v>
      </c>
      <c r="N3773" s="12"/>
      <c r="O3773" s="12"/>
    </row>
    <row r="3774" spans="1:15" x14ac:dyDescent="0.3">
      <c r="A3774" s="11" t="str">
        <f t="shared" si="60"/>
        <v>CONSUMO PER CAPITA (kg ó litros por individuo).Total Bebidas FriasDE 50 A 59 AÑOS</v>
      </c>
      <c r="B3774" s="11" t="s">
        <v>55</v>
      </c>
      <c r="C3774" s="11" t="s">
        <v>52</v>
      </c>
      <c r="D3774" s="11" t="s">
        <v>163</v>
      </c>
      <c r="E3774" s="12">
        <v>26.2600681735269</v>
      </c>
      <c r="F3774" s="12">
        <v>14.4931359967443</v>
      </c>
      <c r="G3774" s="12">
        <v>13.947131309158999</v>
      </c>
      <c r="H3774" s="12">
        <v>16.330546787769698</v>
      </c>
      <c r="I3774" s="12">
        <v>25.501597688726999</v>
      </c>
      <c r="J3774" s="12">
        <v>14.173218591230199</v>
      </c>
      <c r="K3774" s="12">
        <v>12.990151704919301</v>
      </c>
      <c r="L3774" s="12">
        <v>15.140204615273399</v>
      </c>
      <c r="M3774" s="12">
        <v>22.519093722298098</v>
      </c>
      <c r="N3774" s="12"/>
      <c r="O3774" s="12"/>
    </row>
    <row r="3775" spans="1:15" x14ac:dyDescent="0.3">
      <c r="A3775" s="11" t="str">
        <f t="shared" si="60"/>
        <v>CONSUMO PER CAPITA (kg ó litros por individuo).Total Bebidas FriasDE 60 A 75 AÑOS</v>
      </c>
      <c r="B3775" s="11" t="s">
        <v>55</v>
      </c>
      <c r="C3775" s="11" t="s">
        <v>52</v>
      </c>
      <c r="D3775" s="11" t="s">
        <v>164</v>
      </c>
      <c r="E3775" s="12">
        <v>32.894556101660697</v>
      </c>
      <c r="F3775" s="12">
        <v>19.546363342224002</v>
      </c>
      <c r="G3775" s="12">
        <v>18.605420483081399</v>
      </c>
      <c r="H3775" s="12">
        <v>21.206537934011902</v>
      </c>
      <c r="I3775" s="12">
        <v>34.3883006427806</v>
      </c>
      <c r="J3775" s="12">
        <v>20.210492704791601</v>
      </c>
      <c r="K3775" s="12">
        <v>19.536090452081101</v>
      </c>
      <c r="L3775" s="12">
        <v>21.886890360176601</v>
      </c>
      <c r="M3775" s="12">
        <v>33.124862703543101</v>
      </c>
      <c r="N3775" s="12"/>
      <c r="O3775" s="12"/>
    </row>
    <row r="3776" spans="1:15" x14ac:dyDescent="0.3">
      <c r="A3776" s="11" t="str">
        <f t="shared" si="60"/>
        <v>CONSUMO PER CAPITA (kg ó litros por individuo).Total Bebidas FriasNIVEL ALTO</v>
      </c>
      <c r="B3776" s="11" t="s">
        <v>55</v>
      </c>
      <c r="C3776" s="11" t="s">
        <v>52</v>
      </c>
      <c r="D3776" s="11" t="s">
        <v>165</v>
      </c>
      <c r="E3776" s="12">
        <v>22.0574496221308</v>
      </c>
      <c r="F3776" s="12">
        <v>12.171244332164701</v>
      </c>
      <c r="G3776" s="12">
        <v>11.065711265113601</v>
      </c>
      <c r="H3776" s="12">
        <v>13.3793431842253</v>
      </c>
      <c r="I3776" s="12">
        <v>20.637653020809399</v>
      </c>
      <c r="J3776" s="12">
        <v>11.120533127572999</v>
      </c>
      <c r="K3776" s="12">
        <v>9.9367404163568303</v>
      </c>
      <c r="L3776" s="12">
        <v>10.5988042112469</v>
      </c>
      <c r="M3776" s="12">
        <v>17.181382195651999</v>
      </c>
      <c r="N3776" s="12"/>
      <c r="O3776" s="12"/>
    </row>
    <row r="3777" spans="1:15" x14ac:dyDescent="0.3">
      <c r="A3777" s="11" t="str">
        <f t="shared" si="60"/>
        <v>CONSUMO PER CAPITA (kg ó litros por individuo).Total Bebidas FriasNIVEL MEDIO ALTO</v>
      </c>
      <c r="B3777" s="11" t="s">
        <v>55</v>
      </c>
      <c r="C3777" s="11" t="s">
        <v>52</v>
      </c>
      <c r="D3777" s="11" t="s">
        <v>166</v>
      </c>
      <c r="E3777" s="12">
        <v>19.377160684150699</v>
      </c>
      <c r="F3777" s="12">
        <v>10.851764058635499</v>
      </c>
      <c r="G3777" s="12">
        <v>10.301078888989</v>
      </c>
      <c r="H3777" s="12">
        <v>10.9887437573824</v>
      </c>
      <c r="I3777" s="12">
        <v>17.509757566262898</v>
      </c>
      <c r="J3777" s="12">
        <v>10.182427897675799</v>
      </c>
      <c r="K3777" s="12">
        <v>10.131521191645501</v>
      </c>
      <c r="L3777" s="12">
        <v>11.494009447082799</v>
      </c>
      <c r="M3777" s="12">
        <v>16.412266273604601</v>
      </c>
      <c r="N3777" s="12"/>
      <c r="O3777" s="12"/>
    </row>
    <row r="3778" spans="1:15" x14ac:dyDescent="0.3">
      <c r="A3778" s="11" t="str">
        <f t="shared" si="60"/>
        <v>CONSUMO PER CAPITA (kg ó litros por individuo).Total Bebidas FriasNIVEL MEDIO</v>
      </c>
      <c r="B3778" s="11" t="s">
        <v>55</v>
      </c>
      <c r="C3778" s="11" t="s">
        <v>52</v>
      </c>
      <c r="D3778" s="11" t="s">
        <v>167</v>
      </c>
      <c r="E3778" s="12">
        <v>21.063256951316799</v>
      </c>
      <c r="F3778" s="12">
        <v>12.191693732470499</v>
      </c>
      <c r="G3778" s="12">
        <v>10.401100104028</v>
      </c>
      <c r="H3778" s="12">
        <v>11.9428679392341</v>
      </c>
      <c r="I3778" s="12">
        <v>20.282185953642699</v>
      </c>
      <c r="J3778" s="12">
        <v>11.6982877846298</v>
      </c>
      <c r="K3778" s="12">
        <v>10.0765498371044</v>
      </c>
      <c r="L3778" s="12">
        <v>11.736252229221501</v>
      </c>
      <c r="M3778" s="12">
        <v>17.861313387134199</v>
      </c>
      <c r="N3778" s="12"/>
      <c r="O3778" s="12"/>
    </row>
    <row r="3779" spans="1:15" x14ac:dyDescent="0.3">
      <c r="A3779" s="11" t="str">
        <f t="shared" si="60"/>
        <v>CONSUMO PER CAPITA (kg ó litros por individuo).Total Bebidas FriasNIVEL MEDIO BAJO</v>
      </c>
      <c r="B3779" s="11" t="s">
        <v>55</v>
      </c>
      <c r="C3779" s="11" t="s">
        <v>52</v>
      </c>
      <c r="D3779" s="11" t="s">
        <v>168</v>
      </c>
      <c r="E3779" s="12">
        <v>19.1849145074418</v>
      </c>
      <c r="F3779" s="12">
        <v>11.781650315634099</v>
      </c>
      <c r="G3779" s="12">
        <v>10.7298235022251</v>
      </c>
      <c r="H3779" s="12">
        <v>11.8498652712319</v>
      </c>
      <c r="I3779" s="12">
        <v>19.178161708909101</v>
      </c>
      <c r="J3779" s="12">
        <v>11.3672732406779</v>
      </c>
      <c r="K3779" s="12">
        <v>14.2029626034674</v>
      </c>
      <c r="L3779" s="12">
        <v>15.558038937154199</v>
      </c>
      <c r="M3779" s="12">
        <v>21.2495713193643</v>
      </c>
      <c r="N3779" s="12"/>
      <c r="O3779" s="12"/>
    </row>
    <row r="3780" spans="1:15" x14ac:dyDescent="0.3">
      <c r="A3780" s="11" t="str">
        <f t="shared" si="60"/>
        <v>CONSUMO PER CAPITA (kg ó litros por individuo).Total Bebidas FriasNIVEL BAJO</v>
      </c>
      <c r="B3780" s="11" t="s">
        <v>55</v>
      </c>
      <c r="C3780" s="11" t="s">
        <v>52</v>
      </c>
      <c r="D3780" s="11" t="s">
        <v>169</v>
      </c>
      <c r="E3780" s="12">
        <v>18.296864878708799</v>
      </c>
      <c r="F3780" s="12">
        <v>11.486449723324</v>
      </c>
      <c r="G3780" s="12">
        <v>10.3072815776921</v>
      </c>
      <c r="H3780" s="12">
        <v>12.620927866278601</v>
      </c>
      <c r="I3780" s="12">
        <v>18.591961418840601</v>
      </c>
      <c r="J3780" s="12">
        <v>11.005126001341401</v>
      </c>
      <c r="K3780" s="12">
        <v>9.2733898678509092</v>
      </c>
      <c r="L3780" s="12">
        <v>11.655467351354</v>
      </c>
      <c r="M3780" s="12">
        <v>17.537379608664299</v>
      </c>
      <c r="N3780" s="12"/>
      <c r="O3780" s="12"/>
    </row>
    <row r="3781" spans="1:15" x14ac:dyDescent="0.3">
      <c r="A3781" s="11" t="str">
        <f t="shared" si="60"/>
        <v>CONSUMO PER CAPITA (kg ó litros por individuo).Total Bebidas FriasHOMBRE</v>
      </c>
      <c r="B3781" s="11" t="s">
        <v>55</v>
      </c>
      <c r="C3781" s="11" t="s">
        <v>52</v>
      </c>
      <c r="D3781" s="11" t="s">
        <v>170</v>
      </c>
      <c r="E3781" s="12">
        <v>22.851067974940499</v>
      </c>
      <c r="F3781" s="12">
        <v>13.962798584463799</v>
      </c>
      <c r="G3781" s="12">
        <v>12.6549457396031</v>
      </c>
      <c r="H3781" s="12">
        <v>14.3283055483047</v>
      </c>
      <c r="I3781" s="12">
        <v>22.9572385725487</v>
      </c>
      <c r="J3781" s="12">
        <v>13.569574814122699</v>
      </c>
      <c r="K3781" s="12">
        <v>12.741260231493399</v>
      </c>
      <c r="L3781" s="12">
        <v>14.5233560797074</v>
      </c>
      <c r="M3781" s="12">
        <v>21.272754950800099</v>
      </c>
      <c r="N3781" s="12"/>
      <c r="O3781" s="12"/>
    </row>
    <row r="3782" spans="1:15" x14ac:dyDescent="0.3">
      <c r="A3782" s="11" t="str">
        <f t="shared" si="60"/>
        <v>CONSUMO PER CAPITA (kg ó litros por individuo).Total Bebidas FriasMUJER</v>
      </c>
      <c r="B3782" s="11" t="s">
        <v>55</v>
      </c>
      <c r="C3782" s="11" t="s">
        <v>52</v>
      </c>
      <c r="D3782" s="11" t="s">
        <v>171</v>
      </c>
      <c r="E3782" s="12">
        <v>17.4398022303426</v>
      </c>
      <c r="F3782" s="12">
        <v>9.5951169108159302</v>
      </c>
      <c r="G3782" s="12">
        <v>8.4989259977113196</v>
      </c>
      <c r="H3782" s="12">
        <v>10.209918123654001</v>
      </c>
      <c r="I3782" s="12">
        <v>15.8866855328651</v>
      </c>
      <c r="J3782" s="12">
        <v>8.7326071563155203</v>
      </c>
      <c r="K3782" s="12">
        <v>8.2820282394218605</v>
      </c>
      <c r="L3782" s="12">
        <v>9.5015338138953407</v>
      </c>
      <c r="M3782" s="12">
        <v>14.6215056644968</v>
      </c>
      <c r="N3782" s="12"/>
      <c r="O3782" s="12"/>
    </row>
    <row r="3783" spans="1:15" x14ac:dyDescent="0.3">
      <c r="A3783" s="11" t="str">
        <f t="shared" si="60"/>
        <v>CONSUMO PER CAPITA (kg ó litros por individuo)Total bebidas de vinoT.ESPAÑA</v>
      </c>
      <c r="B3783" s="11" t="s">
        <v>55</v>
      </c>
      <c r="C3783" s="11" t="s">
        <v>79</v>
      </c>
      <c r="D3783" s="11" t="s">
        <v>142</v>
      </c>
      <c r="E3783" s="12">
        <v>1.3143512829303301</v>
      </c>
      <c r="F3783" s="12">
        <v>0.93216816090318599</v>
      </c>
      <c r="G3783" s="12">
        <v>0.79295760664158199</v>
      </c>
      <c r="H3783" s="12">
        <v>0.86668707824771696</v>
      </c>
      <c r="I3783" s="12">
        <v>1.2776343107131101</v>
      </c>
      <c r="J3783" s="12">
        <v>0.84769081338625196</v>
      </c>
      <c r="K3783" s="12">
        <v>0.75106483966864901</v>
      </c>
      <c r="L3783" s="12">
        <v>0.81835080894676504</v>
      </c>
      <c r="M3783" s="12">
        <v>1.15594794800131</v>
      </c>
      <c r="N3783" s="12"/>
      <c r="O3783" s="12"/>
    </row>
    <row r="3784" spans="1:15" x14ac:dyDescent="0.3">
      <c r="A3784" s="11" t="str">
        <f t="shared" si="60"/>
        <v>CONSUMO PER CAPITA (kg ó litros por individuo)Total bebidas de vinoBCN AM</v>
      </c>
      <c r="B3784" s="11" t="s">
        <v>55</v>
      </c>
      <c r="C3784" s="11" t="s">
        <v>79</v>
      </c>
      <c r="D3784" s="11" t="s">
        <v>143</v>
      </c>
      <c r="E3784" s="12">
        <v>0.93604233623705702</v>
      </c>
      <c r="F3784" s="12">
        <v>0.84810256298612297</v>
      </c>
      <c r="G3784" s="12">
        <v>0.75580931087513603</v>
      </c>
      <c r="H3784" s="12">
        <v>0.67939646915431795</v>
      </c>
      <c r="I3784" s="12">
        <v>0.90771507691228803</v>
      </c>
      <c r="J3784" s="12">
        <v>0.60598985818605799</v>
      </c>
      <c r="K3784" s="12">
        <v>0.61136977134516401</v>
      </c>
      <c r="L3784" s="12">
        <v>0.65051294818662198</v>
      </c>
      <c r="M3784" s="12">
        <v>0.84251936240376102</v>
      </c>
      <c r="N3784" s="12"/>
      <c r="O3784" s="12"/>
    </row>
    <row r="3785" spans="1:15" x14ac:dyDescent="0.3">
      <c r="A3785" s="11" t="str">
        <f t="shared" si="60"/>
        <v>CONSUMO PER CAPITA (kg ó litros por individuo)Total bebidas de vinoREST.CAT ARAGON</v>
      </c>
      <c r="B3785" s="11" t="s">
        <v>55</v>
      </c>
      <c r="C3785" s="11" t="s">
        <v>79</v>
      </c>
      <c r="D3785" s="11" t="s">
        <v>144</v>
      </c>
      <c r="E3785" s="12">
        <v>1.3132246208188001</v>
      </c>
      <c r="F3785" s="12">
        <v>1.13361665879681</v>
      </c>
      <c r="G3785" s="12">
        <v>0.93393277359627602</v>
      </c>
      <c r="H3785" s="12">
        <v>0.90542750403488104</v>
      </c>
      <c r="I3785" s="12">
        <v>1.4481265757509001</v>
      </c>
      <c r="J3785" s="12">
        <v>1.26806034359195</v>
      </c>
      <c r="K3785" s="12">
        <v>1.0754387768715701</v>
      </c>
      <c r="L3785" s="12">
        <v>0.976438921033845</v>
      </c>
      <c r="M3785" s="12">
        <v>1.5106479154364101</v>
      </c>
      <c r="N3785" s="12"/>
      <c r="O3785" s="12"/>
    </row>
    <row r="3786" spans="1:15" x14ac:dyDescent="0.3">
      <c r="A3786" s="11" t="str">
        <f t="shared" si="60"/>
        <v>CONSUMO PER CAPITA (kg ó litros por individuo)Total bebidas de vinoLEVANTE</v>
      </c>
      <c r="B3786" s="11" t="s">
        <v>55</v>
      </c>
      <c r="C3786" s="11" t="s">
        <v>79</v>
      </c>
      <c r="D3786" s="11" t="s">
        <v>145</v>
      </c>
      <c r="E3786" s="12">
        <v>0.98317999992045801</v>
      </c>
      <c r="F3786" s="12">
        <v>0.62487684133849797</v>
      </c>
      <c r="G3786" s="12">
        <v>0.57108007751754597</v>
      </c>
      <c r="H3786" s="12">
        <v>0.61946261743627795</v>
      </c>
      <c r="I3786" s="12">
        <v>0.97173208534794697</v>
      </c>
      <c r="J3786" s="12">
        <v>0.63517156762421501</v>
      </c>
      <c r="K3786" s="12">
        <v>0.58992009050299898</v>
      </c>
      <c r="L3786" s="12">
        <v>0.58321279192150099</v>
      </c>
      <c r="M3786" s="12">
        <v>0.94364764805641799</v>
      </c>
      <c r="N3786" s="12"/>
      <c r="O3786" s="12"/>
    </row>
    <row r="3787" spans="1:15" x14ac:dyDescent="0.3">
      <c r="A3787" s="11" t="str">
        <f t="shared" si="60"/>
        <v>CONSUMO PER CAPITA (kg ó litros por individuo)Total bebidas de vinoANDALUCIA</v>
      </c>
      <c r="B3787" s="11" t="s">
        <v>55</v>
      </c>
      <c r="C3787" s="11" t="s">
        <v>79</v>
      </c>
      <c r="D3787" s="11" t="s">
        <v>146</v>
      </c>
      <c r="E3787" s="12">
        <v>1.2116792593268899</v>
      </c>
      <c r="F3787" s="12">
        <v>0.67022931600527302</v>
      </c>
      <c r="G3787" s="12">
        <v>0.62169751773415804</v>
      </c>
      <c r="H3787" s="12">
        <v>0.82585877496214499</v>
      </c>
      <c r="I3787" s="12">
        <v>1.27417330716598</v>
      </c>
      <c r="J3787" s="12">
        <v>0.62987812263564202</v>
      </c>
      <c r="K3787" s="12">
        <v>0.57159340178790297</v>
      </c>
      <c r="L3787" s="12">
        <v>0.71945791674531001</v>
      </c>
      <c r="M3787" s="12">
        <v>1.0743030849822599</v>
      </c>
      <c r="N3787" s="12"/>
      <c r="O3787" s="12"/>
    </row>
    <row r="3788" spans="1:15" x14ac:dyDescent="0.3">
      <c r="A3788" s="11" t="str">
        <f t="shared" si="60"/>
        <v>CONSUMO PER CAPITA (kg ó litros por individuo)Total bebidas de vinoMDD AM</v>
      </c>
      <c r="B3788" s="11" t="s">
        <v>55</v>
      </c>
      <c r="C3788" s="11" t="s">
        <v>79</v>
      </c>
      <c r="D3788" s="11" t="s">
        <v>147</v>
      </c>
      <c r="E3788" s="12">
        <v>1.553608657631</v>
      </c>
      <c r="F3788" s="12">
        <v>1.01287234153529</v>
      </c>
      <c r="G3788" s="12">
        <v>0.74620139038050204</v>
      </c>
      <c r="H3788" s="12">
        <v>1.0002569059553701</v>
      </c>
      <c r="I3788" s="12">
        <v>1.36814905818726</v>
      </c>
      <c r="J3788" s="12">
        <v>0.79867411148107403</v>
      </c>
      <c r="K3788" s="12">
        <v>0.68318074789802996</v>
      </c>
      <c r="L3788" s="12">
        <v>0.87554537601350102</v>
      </c>
      <c r="M3788" s="12">
        <v>1.1641790114353301</v>
      </c>
      <c r="N3788" s="12"/>
      <c r="O3788" s="12"/>
    </row>
    <row r="3789" spans="1:15" x14ac:dyDescent="0.3">
      <c r="A3789" s="11" t="str">
        <f t="shared" si="60"/>
        <v>CONSUMO PER CAPITA (kg ó litros por individuo)Total bebidas de vinoRTO CENTRO</v>
      </c>
      <c r="B3789" s="11" t="s">
        <v>55</v>
      </c>
      <c r="C3789" s="11" t="s">
        <v>79</v>
      </c>
      <c r="D3789" s="11" t="s">
        <v>148</v>
      </c>
      <c r="E3789" s="12">
        <v>1.074836943025</v>
      </c>
      <c r="F3789" s="12">
        <v>0.76178223498522002</v>
      </c>
      <c r="G3789" s="12">
        <v>0.54348087857598204</v>
      </c>
      <c r="H3789" s="12">
        <v>0.67859068825260804</v>
      </c>
      <c r="I3789" s="12">
        <v>1.1323924119018101</v>
      </c>
      <c r="J3789" s="12">
        <v>0.64387070460635598</v>
      </c>
      <c r="K3789" s="12">
        <v>0.64755110109855896</v>
      </c>
      <c r="L3789" s="12">
        <v>0.766180821360259</v>
      </c>
      <c r="M3789" s="12">
        <v>1.2963801466540401</v>
      </c>
      <c r="N3789" s="12"/>
      <c r="O3789" s="12"/>
    </row>
    <row r="3790" spans="1:15" x14ac:dyDescent="0.3">
      <c r="A3790" s="11" t="str">
        <f t="shared" si="60"/>
        <v>CONSUMO PER CAPITA (kg ó litros por individuo)Total bebidas de vinoNORTE-CENTRO</v>
      </c>
      <c r="B3790" s="11" t="s">
        <v>55</v>
      </c>
      <c r="C3790" s="11" t="s">
        <v>79</v>
      </c>
      <c r="D3790" s="11" t="s">
        <v>149</v>
      </c>
      <c r="E3790" s="12">
        <v>2.2809309131350299</v>
      </c>
      <c r="F3790" s="12">
        <v>1.6917276089969699</v>
      </c>
      <c r="G3790" s="12">
        <v>1.46163003985389</v>
      </c>
      <c r="H3790" s="12">
        <v>1.3882765271681301</v>
      </c>
      <c r="I3790" s="12">
        <v>1.88755959269692</v>
      </c>
      <c r="J3790" s="12">
        <v>1.5317965732263501</v>
      </c>
      <c r="K3790" s="12">
        <v>1.0665419656197099</v>
      </c>
      <c r="L3790" s="12">
        <v>1.2370503518507601</v>
      </c>
      <c r="M3790" s="12">
        <v>1.4754469898814899</v>
      </c>
      <c r="N3790" s="12"/>
      <c r="O3790" s="12"/>
    </row>
    <row r="3791" spans="1:15" x14ac:dyDescent="0.3">
      <c r="A3791" s="11" t="str">
        <f t="shared" si="60"/>
        <v>CONSUMO PER CAPITA (kg ó litros por individuo)Total bebidas de vinoNOROESTE</v>
      </c>
      <c r="B3791" s="11" t="s">
        <v>55</v>
      </c>
      <c r="C3791" s="11" t="s">
        <v>79</v>
      </c>
      <c r="D3791" s="11" t="s">
        <v>150</v>
      </c>
      <c r="E3791" s="12">
        <v>1.4170484477779699</v>
      </c>
      <c r="F3791" s="12">
        <v>1.12670099515866</v>
      </c>
      <c r="G3791" s="12">
        <v>1.04686309094345</v>
      </c>
      <c r="H3791" s="12">
        <v>0.99841299085713597</v>
      </c>
      <c r="I3791" s="12">
        <v>1.3501330223246499</v>
      </c>
      <c r="J3791" s="12">
        <v>0.92912641605620605</v>
      </c>
      <c r="K3791" s="12">
        <v>1.0001064660374099</v>
      </c>
      <c r="L3791" s="12">
        <v>0.93913027195884002</v>
      </c>
      <c r="M3791" s="12">
        <v>1.0309381930522501</v>
      </c>
      <c r="N3791" s="12"/>
      <c r="O3791" s="12"/>
    </row>
    <row r="3792" spans="1:15" x14ac:dyDescent="0.3">
      <c r="A3792" s="11" t="str">
        <f t="shared" si="60"/>
        <v>CONSUMO PER CAPITA (kg ó litros por individuo)Total bebidas de vino&lt;2MIL</v>
      </c>
      <c r="B3792" s="11" t="s">
        <v>55</v>
      </c>
      <c r="C3792" s="11" t="s">
        <v>79</v>
      </c>
      <c r="D3792" s="11" t="s">
        <v>151</v>
      </c>
      <c r="E3792" s="12">
        <v>1.1255060653129201</v>
      </c>
      <c r="F3792" s="12">
        <v>0.86302953244854697</v>
      </c>
      <c r="G3792" s="12">
        <v>0.85915363444065296</v>
      </c>
      <c r="H3792" s="12">
        <v>0.82751854707918004</v>
      </c>
      <c r="I3792" s="12">
        <v>1.5273522133681501</v>
      </c>
      <c r="J3792" s="12">
        <v>0.89830324640516601</v>
      </c>
      <c r="K3792" s="12">
        <v>0.85772962721260404</v>
      </c>
      <c r="L3792" s="12">
        <v>0.95369698555795701</v>
      </c>
      <c r="M3792" s="12">
        <v>1.5340309680394399</v>
      </c>
      <c r="N3792" s="12"/>
      <c r="O3792" s="12"/>
    </row>
    <row r="3793" spans="1:15" x14ac:dyDescent="0.3">
      <c r="A3793" s="11" t="str">
        <f t="shared" si="60"/>
        <v>CONSUMO PER CAPITA (kg ó litros por individuo)Total bebidas de vino2-5MIL</v>
      </c>
      <c r="B3793" s="11" t="s">
        <v>55</v>
      </c>
      <c r="C3793" s="11" t="s">
        <v>79</v>
      </c>
      <c r="D3793" s="11" t="s">
        <v>152</v>
      </c>
      <c r="E3793" s="12">
        <v>1.0378273829014499</v>
      </c>
      <c r="F3793" s="12">
        <v>0.83684545723860304</v>
      </c>
      <c r="G3793" s="12">
        <v>0.68710782532550896</v>
      </c>
      <c r="H3793" s="12">
        <v>0.72495329447497203</v>
      </c>
      <c r="I3793" s="12">
        <v>1.0562780271574399</v>
      </c>
      <c r="J3793" s="12">
        <v>0.77483691500115603</v>
      </c>
      <c r="K3793" s="12">
        <v>0.40283654420971998</v>
      </c>
      <c r="L3793" s="12">
        <v>0.50769783376298805</v>
      </c>
      <c r="M3793" s="12">
        <v>0.81336849545969303</v>
      </c>
      <c r="N3793" s="12"/>
      <c r="O3793" s="12"/>
    </row>
    <row r="3794" spans="1:15" x14ac:dyDescent="0.3">
      <c r="A3794" s="11" t="str">
        <f t="shared" si="60"/>
        <v>CONSUMO PER CAPITA (kg ó litros por individuo)Total bebidas de vino5-10MIL</v>
      </c>
      <c r="B3794" s="11" t="s">
        <v>55</v>
      </c>
      <c r="C3794" s="11" t="s">
        <v>79</v>
      </c>
      <c r="D3794" s="11" t="s">
        <v>153</v>
      </c>
      <c r="E3794" s="12">
        <v>1.30973954583899</v>
      </c>
      <c r="F3794" s="12">
        <v>0.92472841252631099</v>
      </c>
      <c r="G3794" s="12">
        <v>0.84742007214986503</v>
      </c>
      <c r="H3794" s="12">
        <v>0.89024437376314403</v>
      </c>
      <c r="I3794" s="12">
        <v>1.27074777211608</v>
      </c>
      <c r="J3794" s="12">
        <v>0.889987499641955</v>
      </c>
      <c r="K3794" s="12">
        <v>0.81591417248686404</v>
      </c>
      <c r="L3794" s="12">
        <v>0.83279602895933302</v>
      </c>
      <c r="M3794" s="12">
        <v>1.1207735644276</v>
      </c>
      <c r="N3794" s="12"/>
      <c r="O3794" s="12"/>
    </row>
    <row r="3795" spans="1:15" x14ac:dyDescent="0.3">
      <c r="A3795" s="11" t="str">
        <f t="shared" si="60"/>
        <v>CONSUMO PER CAPITA (kg ó litros por individuo)Total bebidas de vino10-30MIL</v>
      </c>
      <c r="B3795" s="11" t="s">
        <v>55</v>
      </c>
      <c r="C3795" s="11" t="s">
        <v>79</v>
      </c>
      <c r="D3795" s="11" t="s">
        <v>154</v>
      </c>
      <c r="E3795" s="12">
        <v>1.1967397801915101</v>
      </c>
      <c r="F3795" s="12">
        <v>0.84060681524231595</v>
      </c>
      <c r="G3795" s="12">
        <v>0.75023499593776999</v>
      </c>
      <c r="H3795" s="12">
        <v>0.77713769505372998</v>
      </c>
      <c r="I3795" s="12">
        <v>1.17705770294328</v>
      </c>
      <c r="J3795" s="12">
        <v>0.77929132704471105</v>
      </c>
      <c r="K3795" s="12">
        <v>0.70526133144300396</v>
      </c>
      <c r="L3795" s="12">
        <v>0.93205367994493804</v>
      </c>
      <c r="M3795" s="12">
        <v>1.1165445289658</v>
      </c>
      <c r="N3795" s="12"/>
      <c r="O3795" s="12"/>
    </row>
    <row r="3796" spans="1:15" x14ac:dyDescent="0.3">
      <c r="A3796" s="11" t="str">
        <f t="shared" si="60"/>
        <v>CONSUMO PER CAPITA (kg ó litros por individuo)Total bebidas de vino30-100MIL</v>
      </c>
      <c r="B3796" s="11" t="s">
        <v>55</v>
      </c>
      <c r="C3796" s="11" t="s">
        <v>79</v>
      </c>
      <c r="D3796" s="11" t="s">
        <v>155</v>
      </c>
      <c r="E3796" s="12">
        <v>1.19018212463773</v>
      </c>
      <c r="F3796" s="12">
        <v>0.84768785792933299</v>
      </c>
      <c r="G3796" s="12">
        <v>0.65167987169186004</v>
      </c>
      <c r="H3796" s="12">
        <v>0.73032174769884906</v>
      </c>
      <c r="I3796" s="12">
        <v>1.1856675311174201</v>
      </c>
      <c r="J3796" s="12">
        <v>0.85006512187970595</v>
      </c>
      <c r="K3796" s="12">
        <v>0.81729157053571899</v>
      </c>
      <c r="L3796" s="12">
        <v>0.73005716293528</v>
      </c>
      <c r="M3796" s="12">
        <v>1.20750858502394</v>
      </c>
      <c r="N3796" s="12"/>
      <c r="O3796" s="12"/>
    </row>
    <row r="3797" spans="1:15" x14ac:dyDescent="0.3">
      <c r="A3797" s="11" t="str">
        <f t="shared" si="60"/>
        <v>CONSUMO PER CAPITA (kg ó litros por individuo)Total bebidas de vino100-200MIL</v>
      </c>
      <c r="B3797" s="11" t="s">
        <v>55</v>
      </c>
      <c r="C3797" s="11" t="s">
        <v>79</v>
      </c>
      <c r="D3797" s="11" t="s">
        <v>156</v>
      </c>
      <c r="E3797" s="12">
        <v>1.5036235799159301</v>
      </c>
      <c r="F3797" s="12">
        <v>0.95748956038111799</v>
      </c>
      <c r="G3797" s="12">
        <v>0.81524043131958202</v>
      </c>
      <c r="H3797" s="12">
        <v>0.94921137594279403</v>
      </c>
      <c r="I3797" s="12">
        <v>1.41526253343251</v>
      </c>
      <c r="J3797" s="12">
        <v>0.88215020346482098</v>
      </c>
      <c r="K3797" s="12">
        <v>0.79513715350568903</v>
      </c>
      <c r="L3797" s="12">
        <v>0.83097415767389504</v>
      </c>
      <c r="M3797" s="12">
        <v>1.25622284165479</v>
      </c>
      <c r="N3797" s="12"/>
      <c r="O3797" s="12"/>
    </row>
    <row r="3798" spans="1:15" x14ac:dyDescent="0.3">
      <c r="A3798" s="11" t="str">
        <f t="shared" si="60"/>
        <v>CONSUMO PER CAPITA (kg ó litros por individuo)Total bebidas de vino200-500MIL</v>
      </c>
      <c r="B3798" s="11" t="s">
        <v>55</v>
      </c>
      <c r="C3798" s="11" t="s">
        <v>79</v>
      </c>
      <c r="D3798" s="11" t="s">
        <v>157</v>
      </c>
      <c r="E3798" s="12">
        <v>1.48577485752983</v>
      </c>
      <c r="F3798" s="12">
        <v>1.0934097625703401</v>
      </c>
      <c r="G3798" s="12">
        <v>0.93635209823972299</v>
      </c>
      <c r="H3798" s="12">
        <v>1.0561236806027201</v>
      </c>
      <c r="I3798" s="12">
        <v>1.40228380302311</v>
      </c>
      <c r="J3798" s="12">
        <v>0.91425759036993803</v>
      </c>
      <c r="K3798" s="12">
        <v>0.76511184452917602</v>
      </c>
      <c r="L3798" s="12">
        <v>0.82339603470635203</v>
      </c>
      <c r="M3798" s="12">
        <v>1.20083638066225</v>
      </c>
      <c r="N3798" s="12"/>
      <c r="O3798" s="12"/>
    </row>
    <row r="3799" spans="1:15" x14ac:dyDescent="0.3">
      <c r="A3799" s="11" t="str">
        <f t="shared" si="60"/>
        <v>CONSUMO PER CAPITA (kg ó litros por individuo)Total bebidas de vino&gt;500MIL</v>
      </c>
      <c r="B3799" s="11" t="s">
        <v>55</v>
      </c>
      <c r="C3799" s="11" t="s">
        <v>79</v>
      </c>
      <c r="D3799" s="11" t="s">
        <v>158</v>
      </c>
      <c r="E3799" s="12">
        <v>1.52532536684637</v>
      </c>
      <c r="F3799" s="12">
        <v>1.0596462384994501</v>
      </c>
      <c r="G3799" s="12">
        <v>0.883704485923404</v>
      </c>
      <c r="H3799" s="12">
        <v>0.99628962502693696</v>
      </c>
      <c r="I3799" s="12">
        <v>1.32398018413092</v>
      </c>
      <c r="J3799" s="12">
        <v>0.83791118623526795</v>
      </c>
      <c r="K3799" s="12">
        <v>0.74724627081444295</v>
      </c>
      <c r="L3799" s="12">
        <v>0.85769529258113797</v>
      </c>
      <c r="M3799" s="12">
        <v>1.0585483439336301</v>
      </c>
      <c r="N3799" s="12"/>
      <c r="O3799" s="12"/>
    </row>
    <row r="3800" spans="1:15" x14ac:dyDescent="0.3">
      <c r="A3800" s="11" t="str">
        <f t="shared" si="60"/>
        <v>CONSUMO PER CAPITA (kg ó litros por individuo)Total bebidas de vinoDE 15 A 19 AÑOS</v>
      </c>
      <c r="B3800" s="11" t="s">
        <v>55</v>
      </c>
      <c r="C3800" s="11" t="s">
        <v>79</v>
      </c>
      <c r="D3800" s="11" t="s">
        <v>159</v>
      </c>
      <c r="E3800" s="12">
        <v>6.0646061195194299E-2</v>
      </c>
      <c r="F3800" s="12">
        <v>0.12505572965381001</v>
      </c>
      <c r="G3800" s="12">
        <v>0.117377788227265</v>
      </c>
      <c r="H3800" s="12">
        <v>9.5682611420995503E-2</v>
      </c>
      <c r="I3800" s="12">
        <v>0.161341286398099</v>
      </c>
      <c r="J3800" s="12">
        <v>4.1670957758185002E-2</v>
      </c>
      <c r="K3800" s="12" t="s">
        <v>134</v>
      </c>
      <c r="L3800" s="12">
        <v>4.9153043601163999E-3</v>
      </c>
      <c r="M3800" s="12">
        <v>9.9431245961357599E-3</v>
      </c>
      <c r="N3800" s="12"/>
      <c r="O3800" s="12"/>
    </row>
    <row r="3801" spans="1:15" x14ac:dyDescent="0.3">
      <c r="A3801" s="11" t="str">
        <f t="shared" si="60"/>
        <v>CONSUMO PER CAPITA (kg ó litros por individuo)Total bebidas de vinoDE 20 A 24 AÑOS</v>
      </c>
      <c r="B3801" s="11" t="s">
        <v>55</v>
      </c>
      <c r="C3801" s="11" t="s">
        <v>79</v>
      </c>
      <c r="D3801" s="11" t="s">
        <v>160</v>
      </c>
      <c r="E3801" s="12">
        <v>0.41531966265409898</v>
      </c>
      <c r="F3801" s="12">
        <v>0.19913014872662901</v>
      </c>
      <c r="G3801" s="12">
        <v>0.20347871768193501</v>
      </c>
      <c r="H3801" s="12">
        <v>0.206896191261874</v>
      </c>
      <c r="I3801" s="12">
        <v>0.30901987769551997</v>
      </c>
      <c r="J3801" s="12">
        <v>0.190482112004002</v>
      </c>
      <c r="K3801" s="12">
        <v>0.20619936664501801</v>
      </c>
      <c r="L3801" s="12">
        <v>0.274963862975724</v>
      </c>
      <c r="M3801" s="12">
        <v>0.37395633221156099</v>
      </c>
      <c r="N3801" s="12"/>
      <c r="O3801" s="12"/>
    </row>
    <row r="3802" spans="1:15" x14ac:dyDescent="0.3">
      <c r="A3802" s="11" t="str">
        <f t="shared" si="60"/>
        <v>CONSUMO PER CAPITA (kg ó litros por individuo)Total bebidas de vinoDE 25 A 34 AÑOS</v>
      </c>
      <c r="B3802" s="11" t="s">
        <v>55</v>
      </c>
      <c r="C3802" s="11" t="s">
        <v>79</v>
      </c>
      <c r="D3802" s="11" t="s">
        <v>161</v>
      </c>
      <c r="E3802" s="12">
        <v>0.52147096077376898</v>
      </c>
      <c r="F3802" s="12">
        <v>0.27108452347936501</v>
      </c>
      <c r="G3802" s="12">
        <v>0.221430940935087</v>
      </c>
      <c r="H3802" s="12">
        <v>0.22960320922562399</v>
      </c>
      <c r="I3802" s="12">
        <v>0.34725024528155801</v>
      </c>
      <c r="J3802" s="12">
        <v>0.20787577814300201</v>
      </c>
      <c r="K3802" s="12">
        <v>0.13642663377084299</v>
      </c>
      <c r="L3802" s="12">
        <v>0.21130967307045201</v>
      </c>
      <c r="M3802" s="12">
        <v>0.33505657142811601</v>
      </c>
      <c r="N3802" s="12"/>
      <c r="O3802" s="12"/>
    </row>
    <row r="3803" spans="1:15" x14ac:dyDescent="0.3">
      <c r="A3803" s="11" t="str">
        <f t="shared" si="60"/>
        <v>CONSUMO PER CAPITA (kg ó litros por individuo)Total bebidas de vinoDE 35 A 49 AÑOS</v>
      </c>
      <c r="B3803" s="11" t="s">
        <v>55</v>
      </c>
      <c r="C3803" s="11" t="s">
        <v>79</v>
      </c>
      <c r="D3803" s="11" t="s">
        <v>162</v>
      </c>
      <c r="E3803" s="12">
        <v>0.77700101329897298</v>
      </c>
      <c r="F3803" s="12">
        <v>0.494346898612393</v>
      </c>
      <c r="G3803" s="12">
        <v>0.34746748898549501</v>
      </c>
      <c r="H3803" s="12">
        <v>0.442859748425591</v>
      </c>
      <c r="I3803" s="12">
        <v>0.64359259381505696</v>
      </c>
      <c r="J3803" s="12">
        <v>0.39552232249988001</v>
      </c>
      <c r="K3803" s="12">
        <v>0.31516815969906398</v>
      </c>
      <c r="L3803" s="12">
        <v>0.37449988584365601</v>
      </c>
      <c r="M3803" s="12">
        <v>0.56466206777106998</v>
      </c>
      <c r="N3803" s="12"/>
      <c r="O3803" s="12"/>
    </row>
    <row r="3804" spans="1:15" x14ac:dyDescent="0.3">
      <c r="A3804" s="11" t="str">
        <f t="shared" si="60"/>
        <v>CONSUMO PER CAPITA (kg ó litros por individuo)Total bebidas de vinoDE 50 A 59 AÑOS</v>
      </c>
      <c r="B3804" s="11" t="s">
        <v>55</v>
      </c>
      <c r="C3804" s="11" t="s">
        <v>79</v>
      </c>
      <c r="D3804" s="11" t="s">
        <v>163</v>
      </c>
      <c r="E3804" s="12">
        <v>1.77626066232848</v>
      </c>
      <c r="F3804" s="12">
        <v>1.0963522950399101</v>
      </c>
      <c r="G3804" s="12">
        <v>1.0177707291874301</v>
      </c>
      <c r="H3804" s="12">
        <v>1.1191490844540699</v>
      </c>
      <c r="I3804" s="12">
        <v>1.8190501988316701</v>
      </c>
      <c r="J3804" s="12">
        <v>1.02249029220312</v>
      </c>
      <c r="K3804" s="12">
        <v>0.98239865635679002</v>
      </c>
      <c r="L3804" s="12">
        <v>1.04653978910539</v>
      </c>
      <c r="M3804" s="12">
        <v>1.5610925615573199</v>
      </c>
      <c r="N3804" s="12"/>
      <c r="O3804" s="12"/>
    </row>
    <row r="3805" spans="1:15" x14ac:dyDescent="0.3">
      <c r="A3805" s="11" t="str">
        <f t="shared" si="60"/>
        <v>CONSUMO PER CAPITA (kg ó litros por individuo)Total bebidas de vinoDE 60 A 75 AÑOS</v>
      </c>
      <c r="B3805" s="11" t="s">
        <v>55</v>
      </c>
      <c r="C3805" s="11" t="s">
        <v>79</v>
      </c>
      <c r="D3805" s="11" t="s">
        <v>164</v>
      </c>
      <c r="E3805" s="12">
        <v>2.7504276484166001</v>
      </c>
      <c r="F3805" s="12">
        <v>2.2315695821363999</v>
      </c>
      <c r="G3805" s="12">
        <v>1.8960035800734201</v>
      </c>
      <c r="H3805" s="12">
        <v>2.0107258811394702</v>
      </c>
      <c r="I3805" s="12">
        <v>2.8165755046731502</v>
      </c>
      <c r="J3805" s="12">
        <v>2.10579375194364</v>
      </c>
      <c r="K3805" s="12">
        <v>1.8542986045194001</v>
      </c>
      <c r="L3805" s="12">
        <v>1.94919401257138</v>
      </c>
      <c r="M3805" s="12">
        <v>2.6182911820632602</v>
      </c>
      <c r="N3805" s="12"/>
      <c r="O3805" s="12"/>
    </row>
    <row r="3806" spans="1:15" x14ac:dyDescent="0.3">
      <c r="A3806" s="11" t="str">
        <f t="shared" si="60"/>
        <v>CONSUMO PER CAPITA (kg ó litros por individuo)Total bebidas de vinoNIVEL ALTO</v>
      </c>
      <c r="B3806" s="11" t="s">
        <v>55</v>
      </c>
      <c r="C3806" s="11" t="s">
        <v>79</v>
      </c>
      <c r="D3806" s="11" t="s">
        <v>165</v>
      </c>
      <c r="E3806" s="12">
        <v>1.6046424523015199</v>
      </c>
      <c r="F3806" s="12">
        <v>1.1202716259025001</v>
      </c>
      <c r="G3806" s="12">
        <v>0.95546433512653395</v>
      </c>
      <c r="H3806" s="12">
        <v>1.03156611449656</v>
      </c>
      <c r="I3806" s="12">
        <v>1.5373281545630499</v>
      </c>
      <c r="J3806" s="12">
        <v>1.01004397563801</v>
      </c>
      <c r="K3806" s="12">
        <v>0.75125831845984603</v>
      </c>
      <c r="L3806" s="12">
        <v>0.815261238855985</v>
      </c>
      <c r="M3806" s="12">
        <v>1.17682135322005</v>
      </c>
      <c r="N3806" s="12"/>
      <c r="O3806" s="12"/>
    </row>
    <row r="3807" spans="1:15" x14ac:dyDescent="0.3">
      <c r="A3807" s="11" t="str">
        <f t="shared" si="60"/>
        <v>CONSUMO PER CAPITA (kg ó litros por individuo)Total bebidas de vinoNIVEL MEDIO ALTO</v>
      </c>
      <c r="B3807" s="11" t="s">
        <v>55</v>
      </c>
      <c r="C3807" s="11" t="s">
        <v>79</v>
      </c>
      <c r="D3807" s="11" t="s">
        <v>166</v>
      </c>
      <c r="E3807" s="12">
        <v>1.4492650928103099</v>
      </c>
      <c r="F3807" s="12">
        <v>0.88969218407341</v>
      </c>
      <c r="G3807" s="12">
        <v>0.81836272799420595</v>
      </c>
      <c r="H3807" s="12">
        <v>0.83139391011593899</v>
      </c>
      <c r="I3807" s="12">
        <v>1.2585166626605899</v>
      </c>
      <c r="J3807" s="12">
        <v>0.69989494290842602</v>
      </c>
      <c r="K3807" s="12">
        <v>0.75251946006375903</v>
      </c>
      <c r="L3807" s="12">
        <v>0.81929970131510899</v>
      </c>
      <c r="M3807" s="12">
        <v>1.1273921970685301</v>
      </c>
      <c r="N3807" s="12"/>
      <c r="O3807" s="12"/>
    </row>
    <row r="3808" spans="1:15" x14ac:dyDescent="0.3">
      <c r="A3808" s="11" t="str">
        <f t="shared" si="60"/>
        <v>CONSUMO PER CAPITA (kg ó litros por individuo)Total bebidas de vinoNIVEL MEDIO</v>
      </c>
      <c r="B3808" s="11" t="s">
        <v>55</v>
      </c>
      <c r="C3808" s="11" t="s">
        <v>79</v>
      </c>
      <c r="D3808" s="11" t="s">
        <v>167</v>
      </c>
      <c r="E3808" s="12">
        <v>1.22992787915382</v>
      </c>
      <c r="F3808" s="12">
        <v>0.93168569581290805</v>
      </c>
      <c r="G3808" s="12">
        <v>0.82413235483114</v>
      </c>
      <c r="H3808" s="12">
        <v>0.84797886753739504</v>
      </c>
      <c r="I3808" s="12">
        <v>1.1918809703323101</v>
      </c>
      <c r="J3808" s="12">
        <v>0.88933225161449203</v>
      </c>
      <c r="K3808" s="12">
        <v>0.80688006844318005</v>
      </c>
      <c r="L3808" s="12">
        <v>0.77876211683658003</v>
      </c>
      <c r="M3808" s="12">
        <v>1.10533264701033</v>
      </c>
      <c r="N3808" s="12"/>
      <c r="O3808" s="12"/>
    </row>
    <row r="3809" spans="1:15" x14ac:dyDescent="0.3">
      <c r="A3809" s="11" t="str">
        <f t="shared" si="60"/>
        <v>CONSUMO PER CAPITA (kg ó litros por individuo)Total bebidas de vinoNIVEL MEDIO BAJO</v>
      </c>
      <c r="B3809" s="11" t="s">
        <v>55</v>
      </c>
      <c r="C3809" s="11" t="s">
        <v>79</v>
      </c>
      <c r="D3809" s="11" t="s">
        <v>168</v>
      </c>
      <c r="E3809" s="12">
        <v>1.4234213411371199</v>
      </c>
      <c r="F3809" s="12">
        <v>0.94058293701384799</v>
      </c>
      <c r="G3809" s="12">
        <v>0.79911156383253401</v>
      </c>
      <c r="H3809" s="12">
        <v>0.89594939128106599</v>
      </c>
      <c r="I3809" s="12">
        <v>1.2568960340009101</v>
      </c>
      <c r="J3809" s="12">
        <v>0.78664619238233702</v>
      </c>
      <c r="K3809" s="12">
        <v>0.85701458548085097</v>
      </c>
      <c r="L3809" s="12">
        <v>0.91456951396391395</v>
      </c>
      <c r="M3809" s="12">
        <v>1.37286996944215</v>
      </c>
      <c r="N3809" s="12"/>
      <c r="O3809" s="12"/>
    </row>
    <row r="3810" spans="1:15" x14ac:dyDescent="0.3">
      <c r="A3810" s="11" t="str">
        <f t="shared" si="60"/>
        <v>CONSUMO PER CAPITA (kg ó litros por individuo)Total bebidas de vinoNIVEL BAJO</v>
      </c>
      <c r="B3810" s="11" t="s">
        <v>55</v>
      </c>
      <c r="C3810" s="11" t="s">
        <v>79</v>
      </c>
      <c r="D3810" s="11" t="s">
        <v>169</v>
      </c>
      <c r="E3810" s="12">
        <v>0.95622396055971604</v>
      </c>
      <c r="F3810" s="12">
        <v>0.76736232661877102</v>
      </c>
      <c r="G3810" s="12">
        <v>0.575882786101648</v>
      </c>
      <c r="H3810" s="12">
        <v>0.72677833698711303</v>
      </c>
      <c r="I3810" s="12">
        <v>1.1373776555417601</v>
      </c>
      <c r="J3810" s="12">
        <v>0.77869538938068805</v>
      </c>
      <c r="K3810" s="12">
        <v>0.61375275145172703</v>
      </c>
      <c r="L3810" s="12">
        <v>0.80049109075854397</v>
      </c>
      <c r="M3810" s="12">
        <v>1.06530850493155</v>
      </c>
      <c r="N3810" s="12"/>
      <c r="O3810" s="12"/>
    </row>
    <row r="3811" spans="1:15" x14ac:dyDescent="0.3">
      <c r="A3811" s="11" t="str">
        <f t="shared" si="60"/>
        <v>CONSUMO PER CAPITA (kg ó litros por individuo)Total bebidas de vinoHOMBRE</v>
      </c>
      <c r="B3811" s="11" t="s">
        <v>55</v>
      </c>
      <c r="C3811" s="11" t="s">
        <v>79</v>
      </c>
      <c r="D3811" s="11" t="s">
        <v>170</v>
      </c>
      <c r="E3811" s="12">
        <v>1.5369512430096799</v>
      </c>
      <c r="F3811" s="12">
        <v>1.1007082303140201</v>
      </c>
      <c r="G3811" s="12">
        <v>1.0098659686109399</v>
      </c>
      <c r="H3811" s="12">
        <v>1.04981855340306</v>
      </c>
      <c r="I3811" s="12">
        <v>1.51260337910165</v>
      </c>
      <c r="J3811" s="12">
        <v>1.08103681913908</v>
      </c>
      <c r="K3811" s="12">
        <v>0.93466079826230997</v>
      </c>
      <c r="L3811" s="12">
        <v>1.0064350668085</v>
      </c>
      <c r="M3811" s="12">
        <v>1.4036288088219799</v>
      </c>
      <c r="N3811" s="12"/>
      <c r="O3811" s="12"/>
    </row>
    <row r="3812" spans="1:15" x14ac:dyDescent="0.3">
      <c r="A3812" s="11" t="str">
        <f t="shared" si="60"/>
        <v>CONSUMO PER CAPITA (kg ó litros por individuo)Total bebidas de vinoMUJER</v>
      </c>
      <c r="B3812" s="11" t="s">
        <v>55</v>
      </c>
      <c r="C3812" s="11" t="s">
        <v>79</v>
      </c>
      <c r="D3812" s="11" t="s">
        <v>171</v>
      </c>
      <c r="E3812" s="12">
        <v>1.0944034832202001</v>
      </c>
      <c r="F3812" s="12">
        <v>0.765634630803677</v>
      </c>
      <c r="G3812" s="12">
        <v>0.57880704481562895</v>
      </c>
      <c r="H3812" s="12">
        <v>0.68588208897692304</v>
      </c>
      <c r="I3812" s="12">
        <v>1.04559768728622</v>
      </c>
      <c r="J3812" s="12">
        <v>0.61735765767523898</v>
      </c>
      <c r="K3812" s="12">
        <v>0.56936728324187702</v>
      </c>
      <c r="L3812" s="12">
        <v>0.63221395868322405</v>
      </c>
      <c r="M3812" s="12">
        <v>0.91082242975751804</v>
      </c>
      <c r="N3812" s="12"/>
      <c r="O3812" s="12"/>
    </row>
    <row r="3813" spans="1:15" x14ac:dyDescent="0.3">
      <c r="A3813" s="11" t="str">
        <f t="shared" si="60"/>
        <v>CONSUMO PER CAPITA (kg ó litros por individuo)VinoT.ESPAÑA</v>
      </c>
      <c r="B3813" s="11" t="s">
        <v>55</v>
      </c>
      <c r="C3813" s="11" t="s">
        <v>80</v>
      </c>
      <c r="D3813" s="11" t="s">
        <v>142</v>
      </c>
      <c r="E3813" s="12">
        <v>0.69836717754763</v>
      </c>
      <c r="F3813" s="12">
        <v>0.70400859286885198</v>
      </c>
      <c r="G3813" s="12">
        <v>0.61271186938552602</v>
      </c>
      <c r="H3813" s="12">
        <v>0.59726862044406603</v>
      </c>
      <c r="I3813" s="12">
        <v>0.72249340615161295</v>
      </c>
      <c r="J3813" s="12">
        <v>0.65581850573476996</v>
      </c>
      <c r="K3813" s="12">
        <v>0.58280080948300195</v>
      </c>
      <c r="L3813" s="12">
        <v>0.57253256764138405</v>
      </c>
      <c r="M3813" s="12">
        <v>0.62771785572752803</v>
      </c>
      <c r="N3813" s="12"/>
      <c r="O3813" s="12"/>
    </row>
    <row r="3814" spans="1:15" x14ac:dyDescent="0.3">
      <c r="A3814" s="11" t="str">
        <f t="shared" si="60"/>
        <v>CONSUMO PER CAPITA (kg ó litros por individuo)VinoBCN AM</v>
      </c>
      <c r="B3814" s="11" t="s">
        <v>55</v>
      </c>
      <c r="C3814" s="11" t="s">
        <v>80</v>
      </c>
      <c r="D3814" s="11" t="s">
        <v>143</v>
      </c>
      <c r="E3814" s="12">
        <v>0.55887023733598895</v>
      </c>
      <c r="F3814" s="12">
        <v>0.60309953731974297</v>
      </c>
      <c r="G3814" s="12">
        <v>0.505505460066766</v>
      </c>
      <c r="H3814" s="12">
        <v>0.53592291481562304</v>
      </c>
      <c r="I3814" s="12">
        <v>0.63193676833421897</v>
      </c>
      <c r="J3814" s="12">
        <v>0.48088503064554</v>
      </c>
      <c r="K3814" s="12">
        <v>0.49091142299571</v>
      </c>
      <c r="L3814" s="12">
        <v>0.45519784260740398</v>
      </c>
      <c r="M3814" s="12">
        <v>0.50145517188266897</v>
      </c>
      <c r="N3814" s="12"/>
      <c r="O3814" s="12"/>
    </row>
    <row r="3815" spans="1:15" x14ac:dyDescent="0.3">
      <c r="A3815" s="11" t="str">
        <f t="shared" si="60"/>
        <v>CONSUMO PER CAPITA (kg ó litros por individuo)VinoREST.CAT ARAGON</v>
      </c>
      <c r="B3815" s="11" t="s">
        <v>55</v>
      </c>
      <c r="C3815" s="11" t="s">
        <v>80</v>
      </c>
      <c r="D3815" s="11" t="s">
        <v>144</v>
      </c>
      <c r="E3815" s="12">
        <v>0.87515135431596203</v>
      </c>
      <c r="F3815" s="12">
        <v>0.87635540886699304</v>
      </c>
      <c r="G3815" s="12">
        <v>0.79628729256462005</v>
      </c>
      <c r="H3815" s="12">
        <v>0.73626098642527305</v>
      </c>
      <c r="I3815" s="12">
        <v>1.07134171722517</v>
      </c>
      <c r="J3815" s="12">
        <v>1.0549162090820801</v>
      </c>
      <c r="K3815" s="12">
        <v>0.88247217843171499</v>
      </c>
      <c r="L3815" s="12">
        <v>0.81724049705578605</v>
      </c>
      <c r="M3815" s="12">
        <v>1.10971829719793</v>
      </c>
      <c r="N3815" s="12"/>
      <c r="O3815" s="12"/>
    </row>
    <row r="3816" spans="1:15" x14ac:dyDescent="0.3">
      <c r="A3816" s="11" t="str">
        <f t="shared" si="60"/>
        <v>CONSUMO PER CAPITA (kg ó litros por individuo)VinoLEVANTE</v>
      </c>
      <c r="B3816" s="11" t="s">
        <v>55</v>
      </c>
      <c r="C3816" s="11" t="s">
        <v>80</v>
      </c>
      <c r="D3816" s="11" t="s">
        <v>145</v>
      </c>
      <c r="E3816" s="12">
        <v>0.51363377626290296</v>
      </c>
      <c r="F3816" s="12">
        <v>0.47415057510341702</v>
      </c>
      <c r="G3816" s="12">
        <v>0.40441761979855401</v>
      </c>
      <c r="H3816" s="12">
        <v>0.38368492890509198</v>
      </c>
      <c r="I3816" s="12">
        <v>0.47909788376655399</v>
      </c>
      <c r="J3816" s="12">
        <v>0.40891584295822803</v>
      </c>
      <c r="K3816" s="12">
        <v>0.36084923696611998</v>
      </c>
      <c r="L3816" s="12">
        <v>0.40931708807303901</v>
      </c>
      <c r="M3816" s="12">
        <v>0.49404949955882199</v>
      </c>
      <c r="N3816" s="12"/>
      <c r="O3816" s="12"/>
    </row>
    <row r="3817" spans="1:15" x14ac:dyDescent="0.3">
      <c r="A3817" s="11" t="str">
        <f t="shared" si="60"/>
        <v>CONSUMO PER CAPITA (kg ó litros por individuo)VinoANDALUCIA</v>
      </c>
      <c r="B3817" s="11" t="s">
        <v>55</v>
      </c>
      <c r="C3817" s="11" t="s">
        <v>80</v>
      </c>
      <c r="D3817" s="11" t="s">
        <v>146</v>
      </c>
      <c r="E3817" s="12">
        <v>0.28804290091648299</v>
      </c>
      <c r="F3817" s="12">
        <v>0.37009594239095001</v>
      </c>
      <c r="G3817" s="12">
        <v>0.36043357487289601</v>
      </c>
      <c r="H3817" s="12">
        <v>0.341297571847407</v>
      </c>
      <c r="I3817" s="12">
        <v>0.36100913030544701</v>
      </c>
      <c r="J3817" s="12">
        <v>0.39271785145615101</v>
      </c>
      <c r="K3817" s="12">
        <v>0.36108938032362797</v>
      </c>
      <c r="L3817" s="12">
        <v>0.30396006804738301</v>
      </c>
      <c r="M3817" s="12">
        <v>0.29669174080713501</v>
      </c>
      <c r="N3817" s="12"/>
      <c r="O3817" s="12"/>
    </row>
    <row r="3818" spans="1:15" x14ac:dyDescent="0.3">
      <c r="A3818" s="11" t="str">
        <f t="shared" si="60"/>
        <v>CONSUMO PER CAPITA (kg ó litros por individuo)VinoMDD AM</v>
      </c>
      <c r="B3818" s="11" t="s">
        <v>55</v>
      </c>
      <c r="C3818" s="11" t="s">
        <v>80</v>
      </c>
      <c r="D3818" s="11" t="s">
        <v>147</v>
      </c>
      <c r="E3818" s="12">
        <v>0.70325225314478101</v>
      </c>
      <c r="F3818" s="12">
        <v>0.78072447066846995</v>
      </c>
      <c r="G3818" s="12">
        <v>0.60873185161855903</v>
      </c>
      <c r="H3818" s="12">
        <v>0.68768129450304605</v>
      </c>
      <c r="I3818" s="12">
        <v>0.64584079507822301</v>
      </c>
      <c r="J3818" s="12">
        <v>0.63363108607601903</v>
      </c>
      <c r="K3818" s="12">
        <v>0.57783175456857205</v>
      </c>
      <c r="L3818" s="12">
        <v>0.57786735074604401</v>
      </c>
      <c r="M3818" s="12">
        <v>0.504332679115163</v>
      </c>
      <c r="N3818" s="12"/>
      <c r="O3818" s="12"/>
    </row>
    <row r="3819" spans="1:15" x14ac:dyDescent="0.3">
      <c r="A3819" s="11" t="str">
        <f t="shared" si="60"/>
        <v>CONSUMO PER CAPITA (kg ó litros por individuo)VinoRTO CENTRO</v>
      </c>
      <c r="B3819" s="11" t="s">
        <v>55</v>
      </c>
      <c r="C3819" s="11" t="s">
        <v>80</v>
      </c>
      <c r="D3819" s="11" t="s">
        <v>148</v>
      </c>
      <c r="E3819" s="12">
        <v>0.49499292069818102</v>
      </c>
      <c r="F3819" s="12">
        <v>0.64388940719279897</v>
      </c>
      <c r="G3819" s="12">
        <v>0.45140051109975998</v>
      </c>
      <c r="H3819" s="12">
        <v>0.47193090723250702</v>
      </c>
      <c r="I3819" s="12">
        <v>0.53840520428534699</v>
      </c>
      <c r="J3819" s="12">
        <v>0.518536924792246</v>
      </c>
      <c r="K3819" s="12">
        <v>0.51703762540310605</v>
      </c>
      <c r="L3819" s="12">
        <v>0.52401561158602405</v>
      </c>
      <c r="M3819" s="12">
        <v>0.55762716179120997</v>
      </c>
      <c r="N3819" s="12"/>
      <c r="O3819" s="12"/>
    </row>
    <row r="3820" spans="1:15" x14ac:dyDescent="0.3">
      <c r="A3820" s="11" t="str">
        <f t="shared" si="60"/>
        <v>CONSUMO PER CAPITA (kg ó litros por individuo)VinoNORTE-CENTRO</v>
      </c>
      <c r="B3820" s="11" t="s">
        <v>55</v>
      </c>
      <c r="C3820" s="11" t="s">
        <v>80</v>
      </c>
      <c r="D3820" s="11" t="s">
        <v>149</v>
      </c>
      <c r="E3820" s="12">
        <v>1.54175259768188</v>
      </c>
      <c r="F3820" s="12">
        <v>1.3356849100577901</v>
      </c>
      <c r="G3820" s="12">
        <v>1.18374941445838</v>
      </c>
      <c r="H3820" s="12">
        <v>1.10943308199922</v>
      </c>
      <c r="I3820" s="12">
        <v>1.39146775127613</v>
      </c>
      <c r="J3820" s="12">
        <v>1.2164898561481501</v>
      </c>
      <c r="K3820" s="12">
        <v>0.87688646937292802</v>
      </c>
      <c r="L3820" s="12">
        <v>1.0246594698674001</v>
      </c>
      <c r="M3820" s="12">
        <v>1.05695825004786</v>
      </c>
      <c r="N3820" s="12"/>
      <c r="O3820" s="12"/>
    </row>
    <row r="3821" spans="1:15" x14ac:dyDescent="0.3">
      <c r="A3821" s="11" t="str">
        <f t="shared" si="60"/>
        <v>CONSUMO PER CAPITA (kg ó litros por individuo)VinoNOROESTE</v>
      </c>
      <c r="B3821" s="11" t="s">
        <v>55</v>
      </c>
      <c r="C3821" s="11" t="s">
        <v>80</v>
      </c>
      <c r="D3821" s="11" t="s">
        <v>150</v>
      </c>
      <c r="E3821" s="12">
        <v>1.1699355510101399</v>
      </c>
      <c r="F3821" s="12">
        <v>1.0083337580035401</v>
      </c>
      <c r="G3821" s="12">
        <v>0.98007361406389304</v>
      </c>
      <c r="H3821" s="12">
        <v>0.88224554692409696</v>
      </c>
      <c r="I3821" s="12">
        <v>1.1673213174313699</v>
      </c>
      <c r="J3821" s="12">
        <v>0.87867127642379095</v>
      </c>
      <c r="K3821" s="12">
        <v>0.90817218527736499</v>
      </c>
      <c r="L3821" s="12">
        <v>0.80914850762831003</v>
      </c>
      <c r="M3821" s="12">
        <v>0.85370382773292397</v>
      </c>
      <c r="N3821" s="12"/>
      <c r="O3821" s="12"/>
    </row>
    <row r="3822" spans="1:15" x14ac:dyDescent="0.3">
      <c r="A3822" s="11" t="str">
        <f t="shared" si="60"/>
        <v>CONSUMO PER CAPITA (kg ó litros por individuo)Vino&lt;2MIL</v>
      </c>
      <c r="B3822" s="11" t="s">
        <v>55</v>
      </c>
      <c r="C3822" s="11" t="s">
        <v>80</v>
      </c>
      <c r="D3822" s="11" t="s">
        <v>151</v>
      </c>
      <c r="E3822" s="12">
        <v>0.70372586830855799</v>
      </c>
      <c r="F3822" s="12">
        <v>0.730832462301368</v>
      </c>
      <c r="G3822" s="12">
        <v>0.71443689987319003</v>
      </c>
      <c r="H3822" s="12">
        <v>0.60126855025561698</v>
      </c>
      <c r="I3822" s="12">
        <v>1.10188133457148</v>
      </c>
      <c r="J3822" s="12">
        <v>0.77350126947264197</v>
      </c>
      <c r="K3822" s="12">
        <v>0.72894962067015001</v>
      </c>
      <c r="L3822" s="12">
        <v>0.753733257009782</v>
      </c>
      <c r="M3822" s="12">
        <v>0.86612405686167004</v>
      </c>
      <c r="N3822" s="12"/>
      <c r="O3822" s="12"/>
    </row>
    <row r="3823" spans="1:15" x14ac:dyDescent="0.3">
      <c r="A3823" s="11" t="str">
        <f t="shared" si="60"/>
        <v>CONSUMO PER CAPITA (kg ó litros por individuo)Vino2-5MIL</v>
      </c>
      <c r="B3823" s="11" t="s">
        <v>55</v>
      </c>
      <c r="C3823" s="11" t="s">
        <v>80</v>
      </c>
      <c r="D3823" s="11" t="s">
        <v>152</v>
      </c>
      <c r="E3823" s="12">
        <v>0.59246260295529796</v>
      </c>
      <c r="F3823" s="12">
        <v>0.68243457948882003</v>
      </c>
      <c r="G3823" s="12">
        <v>0.571539171470685</v>
      </c>
      <c r="H3823" s="12">
        <v>0.55576121225046904</v>
      </c>
      <c r="I3823" s="12">
        <v>0.63636349165384898</v>
      </c>
      <c r="J3823" s="12">
        <v>0.65037564304731199</v>
      </c>
      <c r="K3823" s="12">
        <v>0.31845761304563902</v>
      </c>
      <c r="L3823" s="12">
        <v>0.39554584860001601</v>
      </c>
      <c r="M3823" s="12">
        <v>0.421754877634477</v>
      </c>
      <c r="N3823" s="12"/>
      <c r="O3823" s="12"/>
    </row>
    <row r="3824" spans="1:15" x14ac:dyDescent="0.3">
      <c r="A3824" s="11" t="str">
        <f t="shared" si="60"/>
        <v>CONSUMO PER CAPITA (kg ó litros por individuo)Vino5-10MIL</v>
      </c>
      <c r="B3824" s="11" t="s">
        <v>55</v>
      </c>
      <c r="C3824" s="11" t="s">
        <v>80</v>
      </c>
      <c r="D3824" s="11" t="s">
        <v>153</v>
      </c>
      <c r="E3824" s="12">
        <v>0.75134320056301995</v>
      </c>
      <c r="F3824" s="12">
        <v>0.75398026545095498</v>
      </c>
      <c r="G3824" s="12">
        <v>0.67674961702702296</v>
      </c>
      <c r="H3824" s="12">
        <v>0.65363862347152601</v>
      </c>
      <c r="I3824" s="12">
        <v>0.73957063941311996</v>
      </c>
      <c r="J3824" s="12">
        <v>0.77531999233869497</v>
      </c>
      <c r="K3824" s="12">
        <v>0.65185137706430196</v>
      </c>
      <c r="L3824" s="12">
        <v>0.608381401936676</v>
      </c>
      <c r="M3824" s="12">
        <v>0.66756380155789397</v>
      </c>
      <c r="N3824" s="12"/>
      <c r="O3824" s="12"/>
    </row>
    <row r="3825" spans="1:15" x14ac:dyDescent="0.3">
      <c r="A3825" s="11" t="str">
        <f t="shared" si="60"/>
        <v>CONSUMO PER CAPITA (kg ó litros por individuo)Vino10-30MIL</v>
      </c>
      <c r="B3825" s="11" t="s">
        <v>55</v>
      </c>
      <c r="C3825" s="11" t="s">
        <v>80</v>
      </c>
      <c r="D3825" s="11" t="s">
        <v>154</v>
      </c>
      <c r="E3825" s="12">
        <v>0.67763230222358894</v>
      </c>
      <c r="F3825" s="12">
        <v>0.637805661131016</v>
      </c>
      <c r="G3825" s="12">
        <v>0.53792667238130298</v>
      </c>
      <c r="H3825" s="12">
        <v>0.51271953878536802</v>
      </c>
      <c r="I3825" s="12">
        <v>0.66088308213008295</v>
      </c>
      <c r="J3825" s="12">
        <v>0.59307735030609199</v>
      </c>
      <c r="K3825" s="12">
        <v>0.53799599344552695</v>
      </c>
      <c r="L3825" s="12">
        <v>0.62788929870565802</v>
      </c>
      <c r="M3825" s="12">
        <v>0.61056716319853299</v>
      </c>
      <c r="N3825" s="12"/>
      <c r="O3825" s="12"/>
    </row>
    <row r="3826" spans="1:15" x14ac:dyDescent="0.3">
      <c r="A3826" s="11" t="str">
        <f t="shared" si="60"/>
        <v>CONSUMO PER CAPITA (kg ó litros por individuo)Vino30-100MIL</v>
      </c>
      <c r="B3826" s="11" t="s">
        <v>55</v>
      </c>
      <c r="C3826" s="11" t="s">
        <v>80</v>
      </c>
      <c r="D3826" s="11" t="s">
        <v>155</v>
      </c>
      <c r="E3826" s="12">
        <v>0.517580343449767</v>
      </c>
      <c r="F3826" s="12">
        <v>0.57051044869441503</v>
      </c>
      <c r="G3826" s="12">
        <v>0.465271878248531</v>
      </c>
      <c r="H3826" s="12">
        <v>0.48783556961860303</v>
      </c>
      <c r="I3826" s="12">
        <v>0.58538348772103399</v>
      </c>
      <c r="J3826" s="12">
        <v>0.60057432919575404</v>
      </c>
      <c r="K3826" s="12">
        <v>0.60978158408057503</v>
      </c>
      <c r="L3826" s="12">
        <v>0.48580347659198397</v>
      </c>
      <c r="M3826" s="12">
        <v>0.62258104643941303</v>
      </c>
      <c r="N3826" s="12"/>
      <c r="O3826" s="12"/>
    </row>
    <row r="3827" spans="1:15" x14ac:dyDescent="0.3">
      <c r="A3827" s="11" t="str">
        <f t="shared" si="60"/>
        <v>CONSUMO PER CAPITA (kg ó litros por individuo)Vino100-200MIL</v>
      </c>
      <c r="B3827" s="11" t="s">
        <v>55</v>
      </c>
      <c r="C3827" s="11" t="s">
        <v>80</v>
      </c>
      <c r="D3827" s="11" t="s">
        <v>156</v>
      </c>
      <c r="E3827" s="12">
        <v>0.72469298202500398</v>
      </c>
      <c r="F3827" s="12">
        <v>0.67940244857095999</v>
      </c>
      <c r="G3827" s="12">
        <v>0.61545237035913902</v>
      </c>
      <c r="H3827" s="12">
        <v>0.62480650903605295</v>
      </c>
      <c r="I3827" s="12">
        <v>0.662810263148912</v>
      </c>
      <c r="J3827" s="12">
        <v>0.67017705966594598</v>
      </c>
      <c r="K3827" s="12">
        <v>0.64384573102563603</v>
      </c>
      <c r="L3827" s="12">
        <v>0.56329816441763003</v>
      </c>
      <c r="M3827" s="12">
        <v>0.67260080164339797</v>
      </c>
      <c r="N3827" s="12"/>
      <c r="O3827" s="12"/>
    </row>
    <row r="3828" spans="1:15" x14ac:dyDescent="0.3">
      <c r="A3828" s="11" t="str">
        <f t="shared" si="60"/>
        <v>CONSUMO PER CAPITA (kg ó litros por individuo)Vino200-500MIL</v>
      </c>
      <c r="B3828" s="11" t="s">
        <v>55</v>
      </c>
      <c r="C3828" s="11" t="s">
        <v>80</v>
      </c>
      <c r="D3828" s="11" t="s">
        <v>157</v>
      </c>
      <c r="E3828" s="12">
        <v>0.90587130317360098</v>
      </c>
      <c r="F3828" s="12">
        <v>0.85353079366069395</v>
      </c>
      <c r="G3828" s="12">
        <v>0.72637159953614905</v>
      </c>
      <c r="H3828" s="12">
        <v>0.73605828528302197</v>
      </c>
      <c r="I3828" s="12">
        <v>0.92959065119065998</v>
      </c>
      <c r="J3828" s="12">
        <v>0.69076081140767798</v>
      </c>
      <c r="K3828" s="12">
        <v>0.55137828073584105</v>
      </c>
      <c r="L3828" s="12">
        <v>0.58825817239918399</v>
      </c>
      <c r="M3828" s="12">
        <v>0.675478583036494</v>
      </c>
      <c r="N3828" s="12"/>
      <c r="O3828" s="12"/>
    </row>
    <row r="3829" spans="1:15" x14ac:dyDescent="0.3">
      <c r="A3829" s="11" t="str">
        <f t="shared" si="60"/>
        <v>CONSUMO PER CAPITA (kg ó litros por individuo)Vino&gt;500MIL</v>
      </c>
      <c r="B3829" s="11" t="s">
        <v>55</v>
      </c>
      <c r="C3829" s="11" t="s">
        <v>80</v>
      </c>
      <c r="D3829" s="11" t="s">
        <v>158</v>
      </c>
      <c r="E3829" s="12">
        <v>0.78172064320604395</v>
      </c>
      <c r="F3829" s="12">
        <v>0.81302471506303697</v>
      </c>
      <c r="G3829" s="12">
        <v>0.73821577018420503</v>
      </c>
      <c r="H3829" s="12">
        <v>0.69031790140727101</v>
      </c>
      <c r="I3829" s="12">
        <v>0.73494361431538702</v>
      </c>
      <c r="J3829" s="12">
        <v>0.65956226740061996</v>
      </c>
      <c r="K3829" s="12">
        <v>0.60294827477046498</v>
      </c>
      <c r="L3829" s="12">
        <v>0.60099585802808797</v>
      </c>
      <c r="M3829" s="12">
        <v>0.56694105782893101</v>
      </c>
      <c r="N3829" s="12"/>
      <c r="O3829" s="12"/>
    </row>
    <row r="3830" spans="1:15" x14ac:dyDescent="0.3">
      <c r="A3830" s="11" t="str">
        <f t="shared" si="60"/>
        <v>CONSUMO PER CAPITA (kg ó litros por individuo)VinoDE 15 A 19 AÑOS</v>
      </c>
      <c r="B3830" s="11" t="s">
        <v>55</v>
      </c>
      <c r="C3830" s="11" t="s">
        <v>80</v>
      </c>
      <c r="D3830" s="11" t="s">
        <v>159</v>
      </c>
      <c r="E3830" s="12">
        <v>1.7569390864773701E-2</v>
      </c>
      <c r="F3830" s="12">
        <v>5.4986507370273101E-2</v>
      </c>
      <c r="G3830" s="12" t="s">
        <v>134</v>
      </c>
      <c r="H3830" s="12" t="s">
        <v>134</v>
      </c>
      <c r="I3830" s="12">
        <v>8.2000671797277797E-3</v>
      </c>
      <c r="J3830" s="12">
        <v>2.72070703654116E-2</v>
      </c>
      <c r="K3830" s="12" t="s">
        <v>134</v>
      </c>
      <c r="L3830" s="12" t="s">
        <v>134</v>
      </c>
      <c r="M3830" s="12" t="s">
        <v>134</v>
      </c>
      <c r="N3830" s="12"/>
      <c r="O3830" s="12"/>
    </row>
    <row r="3831" spans="1:15" x14ac:dyDescent="0.3">
      <c r="A3831" s="11" t="str">
        <f t="shared" si="60"/>
        <v>CONSUMO PER CAPITA (kg ó litros por individuo)VinoDE 20 A 24 AÑOS</v>
      </c>
      <c r="B3831" s="11" t="s">
        <v>55</v>
      </c>
      <c r="C3831" s="11" t="s">
        <v>80</v>
      </c>
      <c r="D3831" s="11" t="s">
        <v>160</v>
      </c>
      <c r="E3831" s="12">
        <v>7.80556370638988E-2</v>
      </c>
      <c r="F3831" s="12">
        <v>8.2489120323625195E-2</v>
      </c>
      <c r="G3831" s="12">
        <v>5.4650726851391399E-2</v>
      </c>
      <c r="H3831" s="12">
        <v>4.6207024819384997E-2</v>
      </c>
      <c r="I3831" s="12">
        <v>6.5283274749110401E-2</v>
      </c>
      <c r="J3831" s="12">
        <v>3.9192820275934799E-2</v>
      </c>
      <c r="K3831" s="12">
        <v>8.07299976135505E-2</v>
      </c>
      <c r="L3831" s="12">
        <v>3.86111763128026E-2</v>
      </c>
      <c r="M3831" s="12">
        <v>6.9109879302674801E-2</v>
      </c>
      <c r="N3831" s="12"/>
      <c r="O3831" s="12"/>
    </row>
    <row r="3832" spans="1:15" x14ac:dyDescent="0.3">
      <c r="A3832" s="11" t="str">
        <f t="shared" si="60"/>
        <v>CONSUMO PER CAPITA (kg ó litros por individuo)VinoDE 25 A 34 AÑOS</v>
      </c>
      <c r="B3832" s="11" t="s">
        <v>55</v>
      </c>
      <c r="C3832" s="11" t="s">
        <v>80</v>
      </c>
      <c r="D3832" s="11" t="s">
        <v>161</v>
      </c>
      <c r="E3832" s="12">
        <v>0.15876927403079899</v>
      </c>
      <c r="F3832" s="12">
        <v>0.19070285879582199</v>
      </c>
      <c r="G3832" s="12">
        <v>0.13378028478511</v>
      </c>
      <c r="H3832" s="12">
        <v>0.110732971500707</v>
      </c>
      <c r="I3832" s="12">
        <v>0.141094677470299</v>
      </c>
      <c r="J3832" s="12">
        <v>0.142849728710402</v>
      </c>
      <c r="K3832" s="12">
        <v>8.0549020978203503E-2</v>
      </c>
      <c r="L3832" s="12">
        <v>7.7599851972511902E-2</v>
      </c>
      <c r="M3832" s="12">
        <v>8.2503937097825303E-2</v>
      </c>
      <c r="N3832" s="12"/>
      <c r="O3832" s="12"/>
    </row>
    <row r="3833" spans="1:15" x14ac:dyDescent="0.3">
      <c r="A3833" s="11" t="str">
        <f t="shared" ref="A3833:A3896" si="61">B3833&amp;C3833&amp;D3833</f>
        <v>CONSUMO PER CAPITA (kg ó litros por individuo)VinoDE 35 A 49 AÑOS</v>
      </c>
      <c r="B3833" s="11" t="s">
        <v>55</v>
      </c>
      <c r="C3833" s="11" t="s">
        <v>80</v>
      </c>
      <c r="D3833" s="11" t="s">
        <v>162</v>
      </c>
      <c r="E3833" s="12">
        <v>0.30248210899825501</v>
      </c>
      <c r="F3833" s="12">
        <v>0.32519406890079</v>
      </c>
      <c r="G3833" s="12">
        <v>0.25033719064621701</v>
      </c>
      <c r="H3833" s="12">
        <v>0.24355289930049301</v>
      </c>
      <c r="I3833" s="12">
        <v>0.27043552171659302</v>
      </c>
      <c r="J3833" s="12">
        <v>0.29133885059368497</v>
      </c>
      <c r="K3833" s="12">
        <v>0.208451983720462</v>
      </c>
      <c r="L3833" s="12">
        <v>0.20499911638972601</v>
      </c>
      <c r="M3833" s="12">
        <v>0.202813250320828</v>
      </c>
      <c r="N3833" s="12"/>
      <c r="O3833" s="12"/>
    </row>
    <row r="3834" spans="1:15" x14ac:dyDescent="0.3">
      <c r="A3834" s="11" t="str">
        <f t="shared" si="61"/>
        <v>CONSUMO PER CAPITA (kg ó litros por individuo)VinoDE 50 A 59 AÑOS</v>
      </c>
      <c r="B3834" s="11" t="s">
        <v>55</v>
      </c>
      <c r="C3834" s="11" t="s">
        <v>80</v>
      </c>
      <c r="D3834" s="11" t="s">
        <v>163</v>
      </c>
      <c r="E3834" s="12">
        <v>0.85981312155607403</v>
      </c>
      <c r="F3834" s="12">
        <v>0.80509858268199297</v>
      </c>
      <c r="G3834" s="12">
        <v>0.79447604627826895</v>
      </c>
      <c r="H3834" s="12">
        <v>0.699043735382465</v>
      </c>
      <c r="I3834" s="12">
        <v>0.91132181262241396</v>
      </c>
      <c r="J3834" s="12">
        <v>0.75706776680490395</v>
      </c>
      <c r="K3834" s="12">
        <v>0.75897363638002002</v>
      </c>
      <c r="L3834" s="12">
        <v>0.70320624893499295</v>
      </c>
      <c r="M3834" s="12">
        <v>0.77739636486757602</v>
      </c>
      <c r="N3834" s="12"/>
      <c r="O3834" s="12"/>
    </row>
    <row r="3835" spans="1:15" x14ac:dyDescent="0.3">
      <c r="A3835" s="11" t="str">
        <f t="shared" si="61"/>
        <v>CONSUMO PER CAPITA (kg ó litros por individuo)VinoDE 60 A 75 AÑOS</v>
      </c>
      <c r="B3835" s="11" t="s">
        <v>55</v>
      </c>
      <c r="C3835" s="11" t="s">
        <v>80</v>
      </c>
      <c r="D3835" s="11" t="s">
        <v>164</v>
      </c>
      <c r="E3835" s="12">
        <v>1.7983032916714501</v>
      </c>
      <c r="F3835" s="12">
        <v>1.80832226817407</v>
      </c>
      <c r="G3835" s="12">
        <v>1.56193089192549</v>
      </c>
      <c r="H3835" s="12">
        <v>1.6038820788397701</v>
      </c>
      <c r="I3835" s="12">
        <v>1.90392428919713</v>
      </c>
      <c r="J3835" s="12">
        <v>1.7216503919498001</v>
      </c>
      <c r="K3835" s="12">
        <v>1.52518718705919</v>
      </c>
      <c r="L3835" s="12">
        <v>1.5489249756277901</v>
      </c>
      <c r="M3835" s="12">
        <v>1.7120829834201099</v>
      </c>
      <c r="N3835" s="12"/>
      <c r="O3835" s="12"/>
    </row>
    <row r="3836" spans="1:15" x14ac:dyDescent="0.3">
      <c r="A3836" s="11" t="str">
        <f t="shared" si="61"/>
        <v>CONSUMO PER CAPITA (kg ó litros por individuo)VinoNIVEL ALTO</v>
      </c>
      <c r="B3836" s="11" t="s">
        <v>55</v>
      </c>
      <c r="C3836" s="11" t="s">
        <v>80</v>
      </c>
      <c r="D3836" s="11" t="s">
        <v>165</v>
      </c>
      <c r="E3836" s="12">
        <v>0.887801859651563</v>
      </c>
      <c r="F3836" s="12">
        <v>0.83417786942253203</v>
      </c>
      <c r="G3836" s="12">
        <v>0.78198231269302498</v>
      </c>
      <c r="H3836" s="12">
        <v>0.76364755155818898</v>
      </c>
      <c r="I3836" s="12">
        <v>0.86841419169804701</v>
      </c>
      <c r="J3836" s="12">
        <v>0.81747814939623198</v>
      </c>
      <c r="K3836" s="12">
        <v>0.60912695586742405</v>
      </c>
      <c r="L3836" s="12">
        <v>0.54264905245667405</v>
      </c>
      <c r="M3836" s="12">
        <v>0.65218716697859602</v>
      </c>
      <c r="N3836" s="12"/>
      <c r="O3836" s="12"/>
    </row>
    <row r="3837" spans="1:15" x14ac:dyDescent="0.3">
      <c r="A3837" s="11" t="str">
        <f t="shared" si="61"/>
        <v>CONSUMO PER CAPITA (kg ó litros por individuo)VinoNIVEL MEDIO ALTO</v>
      </c>
      <c r="B3837" s="11" t="s">
        <v>55</v>
      </c>
      <c r="C3837" s="11" t="s">
        <v>80</v>
      </c>
      <c r="D3837" s="11" t="s">
        <v>166</v>
      </c>
      <c r="E3837" s="12">
        <v>0.76691058107527799</v>
      </c>
      <c r="F3837" s="12">
        <v>0.703887521652654</v>
      </c>
      <c r="G3837" s="12">
        <v>0.61620882666087695</v>
      </c>
      <c r="H3837" s="12">
        <v>0.55019988574860501</v>
      </c>
      <c r="I3837" s="12">
        <v>0.72777873716751296</v>
      </c>
      <c r="J3837" s="12">
        <v>0.57613010425077504</v>
      </c>
      <c r="K3837" s="12">
        <v>0.59984540283722798</v>
      </c>
      <c r="L3837" s="12">
        <v>0.59301754173849497</v>
      </c>
      <c r="M3837" s="12">
        <v>0.56094067437808104</v>
      </c>
      <c r="N3837" s="12"/>
      <c r="O3837" s="12"/>
    </row>
    <row r="3838" spans="1:15" x14ac:dyDescent="0.3">
      <c r="A3838" s="11" t="str">
        <f t="shared" si="61"/>
        <v>CONSUMO PER CAPITA (kg ó litros por individuo)VinoNIVEL MEDIO</v>
      </c>
      <c r="B3838" s="11" t="s">
        <v>55</v>
      </c>
      <c r="C3838" s="11" t="s">
        <v>80</v>
      </c>
      <c r="D3838" s="11" t="s">
        <v>167</v>
      </c>
      <c r="E3838" s="12">
        <v>0.70339240442437001</v>
      </c>
      <c r="F3838" s="12">
        <v>0.69722376404689101</v>
      </c>
      <c r="G3838" s="12">
        <v>0.63486065971904404</v>
      </c>
      <c r="H3838" s="12">
        <v>0.59957071187072197</v>
      </c>
      <c r="I3838" s="12">
        <v>0.72556983649802997</v>
      </c>
      <c r="J3838" s="12">
        <v>0.70452809989575604</v>
      </c>
      <c r="K3838" s="12">
        <v>0.63354564260567403</v>
      </c>
      <c r="L3838" s="12">
        <v>0.58020938907808595</v>
      </c>
      <c r="M3838" s="12">
        <v>0.68095061758241304</v>
      </c>
      <c r="N3838" s="12"/>
      <c r="O3838" s="12"/>
    </row>
    <row r="3839" spans="1:15" x14ac:dyDescent="0.3">
      <c r="A3839" s="11" t="str">
        <f t="shared" si="61"/>
        <v>CONSUMO PER CAPITA (kg ó litros por individuo)VinoNIVEL MEDIO BAJO</v>
      </c>
      <c r="B3839" s="11" t="s">
        <v>55</v>
      </c>
      <c r="C3839" s="11" t="s">
        <v>80</v>
      </c>
      <c r="D3839" s="11" t="s">
        <v>168</v>
      </c>
      <c r="E3839" s="12">
        <v>0.73089471703156605</v>
      </c>
      <c r="F3839" s="12">
        <v>0.69532302357532505</v>
      </c>
      <c r="G3839" s="12">
        <v>0.60130242174227799</v>
      </c>
      <c r="H3839" s="12">
        <v>0.56393628964985298</v>
      </c>
      <c r="I3839" s="12">
        <v>0.64170684373599995</v>
      </c>
      <c r="J3839" s="12">
        <v>0.52249428221175398</v>
      </c>
      <c r="K3839" s="12">
        <v>0.64988520441792696</v>
      </c>
      <c r="L3839" s="12">
        <v>0.63541060279967498</v>
      </c>
      <c r="M3839" s="12">
        <v>0.72532964168065395</v>
      </c>
      <c r="N3839" s="12"/>
      <c r="O3839" s="12"/>
    </row>
    <row r="3840" spans="1:15" x14ac:dyDescent="0.3">
      <c r="A3840" s="11" t="str">
        <f t="shared" si="61"/>
        <v>CONSUMO PER CAPITA (kg ó litros por individuo)VinoNIVEL BAJO</v>
      </c>
      <c r="B3840" s="11" t="s">
        <v>55</v>
      </c>
      <c r="C3840" s="11" t="s">
        <v>80</v>
      </c>
      <c r="D3840" s="11" t="s">
        <v>169</v>
      </c>
      <c r="E3840" s="12">
        <v>0.43649739313992098</v>
      </c>
      <c r="F3840" s="12">
        <v>0.58728105454806401</v>
      </c>
      <c r="G3840" s="12">
        <v>0.42530933221290501</v>
      </c>
      <c r="H3840" s="12">
        <v>0.48244363655884398</v>
      </c>
      <c r="I3840" s="12">
        <v>0.62274195758323503</v>
      </c>
      <c r="J3840" s="12">
        <v>0.58293402539101002</v>
      </c>
      <c r="K3840" s="12">
        <v>0.440678118315875</v>
      </c>
      <c r="L3840" s="12">
        <v>0.53824294140596396</v>
      </c>
      <c r="M3840" s="12">
        <v>0.52306587965398799</v>
      </c>
      <c r="N3840" s="12"/>
      <c r="O3840" s="12"/>
    </row>
    <row r="3841" spans="1:15" x14ac:dyDescent="0.3">
      <c r="A3841" s="11" t="str">
        <f t="shared" si="61"/>
        <v>CONSUMO PER CAPITA (kg ó litros por individuo)VinoHOMBRE</v>
      </c>
      <c r="B3841" s="11" t="s">
        <v>55</v>
      </c>
      <c r="C3841" s="11" t="s">
        <v>80</v>
      </c>
      <c r="D3841" s="11" t="s">
        <v>170</v>
      </c>
      <c r="E3841" s="12">
        <v>0.93035875358485598</v>
      </c>
      <c r="F3841" s="12">
        <v>0.86818211073083595</v>
      </c>
      <c r="G3841" s="12">
        <v>0.83259198263285095</v>
      </c>
      <c r="H3841" s="12">
        <v>0.78437968591459994</v>
      </c>
      <c r="I3841" s="12">
        <v>0.96521892794381303</v>
      </c>
      <c r="J3841" s="12">
        <v>0.87596587879048404</v>
      </c>
      <c r="K3841" s="12">
        <v>0.76403953849947703</v>
      </c>
      <c r="L3841" s="12">
        <v>0.76615511493919297</v>
      </c>
      <c r="M3841" s="12">
        <v>0.84900454386885904</v>
      </c>
      <c r="N3841" s="12"/>
      <c r="O3841" s="12"/>
    </row>
    <row r="3842" spans="1:15" x14ac:dyDescent="0.3">
      <c r="A3842" s="11" t="str">
        <f t="shared" si="61"/>
        <v>CONSUMO PER CAPITA (kg ó litros por individuo)VinoMUJER</v>
      </c>
      <c r="B3842" s="11" t="s">
        <v>55</v>
      </c>
      <c r="C3842" s="11" t="s">
        <v>80</v>
      </c>
      <c r="D3842" s="11" t="s">
        <v>171</v>
      </c>
      <c r="E3842" s="12">
        <v>0.469140590158583</v>
      </c>
      <c r="F3842" s="12">
        <v>0.54178963717742101</v>
      </c>
      <c r="G3842" s="12">
        <v>0.39562771697884302</v>
      </c>
      <c r="H3842" s="12">
        <v>0.41253425251356302</v>
      </c>
      <c r="I3842" s="12">
        <v>0.482797809321516</v>
      </c>
      <c r="J3842" s="12">
        <v>0.438514575674677</v>
      </c>
      <c r="K3842" s="12">
        <v>0.40343580119584599</v>
      </c>
      <c r="L3842" s="12">
        <v>0.38091442104988599</v>
      </c>
      <c r="M3842" s="12">
        <v>0.40871496321852202</v>
      </c>
      <c r="N3842" s="12"/>
      <c r="O3842" s="12"/>
    </row>
    <row r="3843" spans="1:15" x14ac:dyDescent="0.3">
      <c r="A3843" s="11" t="str">
        <f t="shared" si="61"/>
        <v>CONSUMO PER CAPITA (kg ó litros por individuo)TintoT.ESPAÑA</v>
      </c>
      <c r="B3843" s="11" t="s">
        <v>55</v>
      </c>
      <c r="C3843" s="11" t="s">
        <v>81</v>
      </c>
      <c r="D3843" s="11" t="s">
        <v>142</v>
      </c>
      <c r="E3843" s="12">
        <v>0.33215505381142502</v>
      </c>
      <c r="F3843" s="12">
        <v>0.41358785281666899</v>
      </c>
      <c r="G3843" s="12">
        <v>0.33917317500479199</v>
      </c>
      <c r="H3843" s="12">
        <v>0.32123181975780402</v>
      </c>
      <c r="I3843" s="12">
        <v>0.38518093192734398</v>
      </c>
      <c r="J3843" s="12">
        <v>0.38521115717273402</v>
      </c>
      <c r="K3843" s="12">
        <v>0.35994921743298097</v>
      </c>
      <c r="L3843" s="12">
        <v>0.32748234454279002</v>
      </c>
      <c r="M3843" s="12">
        <v>0.32158630617805001</v>
      </c>
      <c r="N3843" s="12"/>
      <c r="O3843" s="12"/>
    </row>
    <row r="3844" spans="1:15" x14ac:dyDescent="0.3">
      <c r="A3844" s="11" t="str">
        <f t="shared" si="61"/>
        <v>CONSUMO PER CAPITA (kg ó litros por individuo)TintoBCN AM</v>
      </c>
      <c r="B3844" s="11" t="s">
        <v>55</v>
      </c>
      <c r="C3844" s="11" t="s">
        <v>81</v>
      </c>
      <c r="D3844" s="11" t="s">
        <v>143</v>
      </c>
      <c r="E3844" s="12">
        <v>0.23914586460408599</v>
      </c>
      <c r="F3844" s="12">
        <v>0.37551155077530102</v>
      </c>
      <c r="G3844" s="12">
        <v>0.293285027437094</v>
      </c>
      <c r="H3844" s="12">
        <v>0.31886059722756399</v>
      </c>
      <c r="I3844" s="12">
        <v>0.40278603401805602</v>
      </c>
      <c r="J3844" s="12">
        <v>0.30804078022862302</v>
      </c>
      <c r="K3844" s="12">
        <v>0.37815501288249198</v>
      </c>
      <c r="L3844" s="12">
        <v>0.31364563940106899</v>
      </c>
      <c r="M3844" s="12">
        <v>0.29760013520325101</v>
      </c>
      <c r="N3844" s="12"/>
      <c r="O3844" s="12"/>
    </row>
    <row r="3845" spans="1:15" x14ac:dyDescent="0.3">
      <c r="A3845" s="11" t="str">
        <f t="shared" si="61"/>
        <v>CONSUMO PER CAPITA (kg ó litros por individuo)TintoREST.CAT ARAGON</v>
      </c>
      <c r="B3845" s="11" t="s">
        <v>55</v>
      </c>
      <c r="C3845" s="11" t="s">
        <v>81</v>
      </c>
      <c r="D3845" s="11" t="s">
        <v>144</v>
      </c>
      <c r="E3845" s="12">
        <v>0.42917240813787699</v>
      </c>
      <c r="F3845" s="12">
        <v>0.54621808923582904</v>
      </c>
      <c r="G3845" s="12">
        <v>0.43285761465415701</v>
      </c>
      <c r="H3845" s="12">
        <v>0.43022363613550502</v>
      </c>
      <c r="I3845" s="12">
        <v>0.64107747418201599</v>
      </c>
      <c r="J3845" s="12">
        <v>0.70710791370332404</v>
      </c>
      <c r="K3845" s="12">
        <v>0.569879864187263</v>
      </c>
      <c r="L3845" s="12">
        <v>0.48738069277711599</v>
      </c>
      <c r="M3845" s="12">
        <v>0.61945110858618302</v>
      </c>
      <c r="N3845" s="12"/>
      <c r="O3845" s="12"/>
    </row>
    <row r="3846" spans="1:15" x14ac:dyDescent="0.3">
      <c r="A3846" s="11" t="str">
        <f t="shared" si="61"/>
        <v>CONSUMO PER CAPITA (kg ó litros por individuo)TintoLEVANTE</v>
      </c>
      <c r="B3846" s="11" t="s">
        <v>55</v>
      </c>
      <c r="C3846" s="11" t="s">
        <v>81</v>
      </c>
      <c r="D3846" s="11" t="s">
        <v>145</v>
      </c>
      <c r="E3846" s="12">
        <v>0.27939337943395198</v>
      </c>
      <c r="F3846" s="12">
        <v>0.32802122505807702</v>
      </c>
      <c r="G3846" s="12">
        <v>0.275300443208779</v>
      </c>
      <c r="H3846" s="12">
        <v>0.24767182704982299</v>
      </c>
      <c r="I3846" s="12">
        <v>0.279071165074321</v>
      </c>
      <c r="J3846" s="12">
        <v>0.28386725800621898</v>
      </c>
      <c r="K3846" s="12">
        <v>0.217397971243418</v>
      </c>
      <c r="L3846" s="12">
        <v>0.232650756868653</v>
      </c>
      <c r="M3846" s="12">
        <v>0.22115110031451701</v>
      </c>
      <c r="N3846" s="12"/>
      <c r="O3846" s="12"/>
    </row>
    <row r="3847" spans="1:15" x14ac:dyDescent="0.3">
      <c r="A3847" s="11" t="str">
        <f t="shared" si="61"/>
        <v>CONSUMO PER CAPITA (kg ó litros por individuo)TintoANDALUCIA</v>
      </c>
      <c r="B3847" s="11" t="s">
        <v>55</v>
      </c>
      <c r="C3847" s="11" t="s">
        <v>81</v>
      </c>
      <c r="D3847" s="11" t="s">
        <v>146</v>
      </c>
      <c r="E3847" s="12">
        <v>0.15716076239799601</v>
      </c>
      <c r="F3847" s="12">
        <v>0.20525675181747399</v>
      </c>
      <c r="G3847" s="12">
        <v>0.202756000467613</v>
      </c>
      <c r="H3847" s="12">
        <v>0.187346312140972</v>
      </c>
      <c r="I3847" s="12">
        <v>0.190812183299329</v>
      </c>
      <c r="J3847" s="12">
        <v>0.22251891775286001</v>
      </c>
      <c r="K3847" s="12">
        <v>0.21446759857401801</v>
      </c>
      <c r="L3847" s="12">
        <v>0.17611728056634099</v>
      </c>
      <c r="M3847" s="12">
        <v>0.14011181033291301</v>
      </c>
      <c r="N3847" s="12"/>
      <c r="O3847" s="12"/>
    </row>
    <row r="3848" spans="1:15" x14ac:dyDescent="0.3">
      <c r="A3848" s="11" t="str">
        <f t="shared" si="61"/>
        <v>CONSUMO PER CAPITA (kg ó litros por individuo)TintoMDD AM</v>
      </c>
      <c r="B3848" s="11" t="s">
        <v>55</v>
      </c>
      <c r="C3848" s="11" t="s">
        <v>81</v>
      </c>
      <c r="D3848" s="11" t="s">
        <v>147</v>
      </c>
      <c r="E3848" s="12">
        <v>0.30865556487291501</v>
      </c>
      <c r="F3848" s="12">
        <v>0.41856627791373602</v>
      </c>
      <c r="G3848" s="12">
        <v>0.290465032228785</v>
      </c>
      <c r="H3848" s="12">
        <v>0.29440353309662698</v>
      </c>
      <c r="I3848" s="12">
        <v>0.29970654138101399</v>
      </c>
      <c r="J3848" s="12">
        <v>0.29512500039186101</v>
      </c>
      <c r="K3848" s="12">
        <v>0.27014541527824998</v>
      </c>
      <c r="L3848" s="12">
        <v>0.277130990734544</v>
      </c>
      <c r="M3848" s="12">
        <v>0.241582890569113</v>
      </c>
      <c r="N3848" s="12"/>
      <c r="O3848" s="12"/>
    </row>
    <row r="3849" spans="1:15" x14ac:dyDescent="0.3">
      <c r="A3849" s="11" t="str">
        <f t="shared" si="61"/>
        <v>CONSUMO PER CAPITA (kg ó litros por individuo)TintoRTO CENTRO</v>
      </c>
      <c r="B3849" s="11" t="s">
        <v>55</v>
      </c>
      <c r="C3849" s="11" t="s">
        <v>81</v>
      </c>
      <c r="D3849" s="11" t="s">
        <v>148</v>
      </c>
      <c r="E3849" s="12">
        <v>0.26476084434977598</v>
      </c>
      <c r="F3849" s="12">
        <v>0.36536094053038098</v>
      </c>
      <c r="G3849" s="12">
        <v>0.26094048748818099</v>
      </c>
      <c r="H3849" s="12">
        <v>0.22956602881264401</v>
      </c>
      <c r="I3849" s="12">
        <v>0.30335595744638799</v>
      </c>
      <c r="J3849" s="12">
        <v>0.31017944604206898</v>
      </c>
      <c r="K3849" s="12">
        <v>0.31673992680450502</v>
      </c>
      <c r="L3849" s="12">
        <v>0.278082353672229</v>
      </c>
      <c r="M3849" s="12">
        <v>0.26395532697746799</v>
      </c>
      <c r="N3849" s="12"/>
      <c r="O3849" s="12"/>
    </row>
    <row r="3850" spans="1:15" x14ac:dyDescent="0.3">
      <c r="A3850" s="11" t="str">
        <f t="shared" si="61"/>
        <v>CONSUMO PER CAPITA (kg ó litros por individuo)TintoNORTE-CENTRO</v>
      </c>
      <c r="B3850" s="11" t="s">
        <v>55</v>
      </c>
      <c r="C3850" s="11" t="s">
        <v>81</v>
      </c>
      <c r="D3850" s="11" t="s">
        <v>149</v>
      </c>
      <c r="E3850" s="12">
        <v>0.73262600155677104</v>
      </c>
      <c r="F3850" s="12">
        <v>0.77973495426380601</v>
      </c>
      <c r="G3850" s="12">
        <v>0.58357930935500602</v>
      </c>
      <c r="H3850" s="12">
        <v>0.56905621718294996</v>
      </c>
      <c r="I3850" s="12">
        <v>0.68316201237205998</v>
      </c>
      <c r="J3850" s="12">
        <v>0.59596798636669301</v>
      </c>
      <c r="K3850" s="12">
        <v>0.55793081318906801</v>
      </c>
      <c r="L3850" s="12">
        <v>0.61124519167820301</v>
      </c>
      <c r="M3850" s="12">
        <v>0.57457911659272798</v>
      </c>
      <c r="N3850" s="12"/>
      <c r="O3850" s="12"/>
    </row>
    <row r="3851" spans="1:15" x14ac:dyDescent="0.3">
      <c r="A3851" s="11" t="str">
        <f t="shared" si="61"/>
        <v>CONSUMO PER CAPITA (kg ó litros por individuo)TintoNOROESTE</v>
      </c>
      <c r="B3851" s="11" t="s">
        <v>55</v>
      </c>
      <c r="C3851" s="11" t="s">
        <v>81</v>
      </c>
      <c r="D3851" s="11" t="s">
        <v>150</v>
      </c>
      <c r="E3851" s="12">
        <v>0.46655536383771501</v>
      </c>
      <c r="F3851" s="12">
        <v>0.54426560372060595</v>
      </c>
      <c r="G3851" s="12">
        <v>0.57386337742475502</v>
      </c>
      <c r="H3851" s="12">
        <v>0.47697648196862802</v>
      </c>
      <c r="I3851" s="12">
        <v>0.52031548896468005</v>
      </c>
      <c r="J3851" s="12">
        <v>0.53250670402881795</v>
      </c>
      <c r="K3851" s="12">
        <v>0.59104782877337603</v>
      </c>
      <c r="L3851" s="12">
        <v>0.45195557629065097</v>
      </c>
      <c r="M3851" s="12">
        <v>0.41622991247144597</v>
      </c>
      <c r="N3851" s="12"/>
      <c r="O3851" s="12"/>
    </row>
    <row r="3852" spans="1:15" x14ac:dyDescent="0.3">
      <c r="A3852" s="11" t="str">
        <f t="shared" si="61"/>
        <v>CONSUMO PER CAPITA (kg ó litros por individuo)Tinto&lt;2MIL</v>
      </c>
      <c r="B3852" s="11" t="s">
        <v>55</v>
      </c>
      <c r="C3852" s="11" t="s">
        <v>81</v>
      </c>
      <c r="D3852" s="11" t="s">
        <v>151</v>
      </c>
      <c r="E3852" s="12">
        <v>0.37567955884395499</v>
      </c>
      <c r="F3852" s="12">
        <v>0.469559311605528</v>
      </c>
      <c r="G3852" s="12">
        <v>0.36539681658112899</v>
      </c>
      <c r="H3852" s="12">
        <v>0.35556561639439599</v>
      </c>
      <c r="I3852" s="12">
        <v>0.70485262720531205</v>
      </c>
      <c r="J3852" s="12">
        <v>0.54053333177202101</v>
      </c>
      <c r="K3852" s="12">
        <v>0.55388902707388499</v>
      </c>
      <c r="L3852" s="12">
        <v>0.49033390894324302</v>
      </c>
      <c r="M3852" s="12">
        <v>0.571623540421623</v>
      </c>
      <c r="N3852" s="12"/>
      <c r="O3852" s="12"/>
    </row>
    <row r="3853" spans="1:15" x14ac:dyDescent="0.3">
      <c r="A3853" s="11" t="str">
        <f t="shared" si="61"/>
        <v>CONSUMO PER CAPITA (kg ó litros por individuo)Tinto2-5MIL</v>
      </c>
      <c r="B3853" s="11" t="s">
        <v>55</v>
      </c>
      <c r="C3853" s="11" t="s">
        <v>81</v>
      </c>
      <c r="D3853" s="11" t="s">
        <v>152</v>
      </c>
      <c r="E3853" s="12">
        <v>0.33494831150687798</v>
      </c>
      <c r="F3853" s="12">
        <v>0.393882081173201</v>
      </c>
      <c r="G3853" s="12">
        <v>0.28638803597614199</v>
      </c>
      <c r="H3853" s="12">
        <v>0.28176860265237502</v>
      </c>
      <c r="I3853" s="12">
        <v>0.33264462180872201</v>
      </c>
      <c r="J3853" s="12">
        <v>0.23706440497314399</v>
      </c>
      <c r="K3853" s="12">
        <v>0.18301603471182801</v>
      </c>
      <c r="L3853" s="12">
        <v>0.25578864104667298</v>
      </c>
      <c r="M3853" s="12">
        <v>0.22128670470911399</v>
      </c>
      <c r="N3853" s="12"/>
      <c r="O3853" s="12"/>
    </row>
    <row r="3854" spans="1:15" x14ac:dyDescent="0.3">
      <c r="A3854" s="11" t="str">
        <f t="shared" si="61"/>
        <v>CONSUMO PER CAPITA (kg ó litros por individuo)Tinto5-10MIL</v>
      </c>
      <c r="B3854" s="11" t="s">
        <v>55</v>
      </c>
      <c r="C3854" s="11" t="s">
        <v>81</v>
      </c>
      <c r="D3854" s="11" t="s">
        <v>153</v>
      </c>
      <c r="E3854" s="12">
        <v>0.35848882809110999</v>
      </c>
      <c r="F3854" s="12">
        <v>0.49388615685590198</v>
      </c>
      <c r="G3854" s="12">
        <v>0.38657499800942502</v>
      </c>
      <c r="H3854" s="12">
        <v>0.32661772488394097</v>
      </c>
      <c r="I3854" s="12">
        <v>0.31064928115643298</v>
      </c>
      <c r="J3854" s="12">
        <v>0.44320857752175902</v>
      </c>
      <c r="K3854" s="12">
        <v>0.39770959231942399</v>
      </c>
      <c r="L3854" s="12">
        <v>0.28674083790143001</v>
      </c>
      <c r="M3854" s="12">
        <v>0.32539435556327201</v>
      </c>
      <c r="N3854" s="12"/>
      <c r="O3854" s="12"/>
    </row>
    <row r="3855" spans="1:15" x14ac:dyDescent="0.3">
      <c r="A3855" s="11" t="str">
        <f t="shared" si="61"/>
        <v>CONSUMO PER CAPITA (kg ó litros por individuo)Tinto10-30MIL</v>
      </c>
      <c r="B3855" s="11" t="s">
        <v>55</v>
      </c>
      <c r="C3855" s="11" t="s">
        <v>81</v>
      </c>
      <c r="D3855" s="11" t="s">
        <v>154</v>
      </c>
      <c r="E3855" s="12">
        <v>0.29275111600568099</v>
      </c>
      <c r="F3855" s="12">
        <v>0.33689914517983</v>
      </c>
      <c r="G3855" s="12">
        <v>0.28387237581147501</v>
      </c>
      <c r="H3855" s="12">
        <v>0.27821204635520702</v>
      </c>
      <c r="I3855" s="12">
        <v>0.37151508053586801</v>
      </c>
      <c r="J3855" s="12">
        <v>0.34716952317951999</v>
      </c>
      <c r="K3855" s="12">
        <v>0.32033768740963697</v>
      </c>
      <c r="L3855" s="12">
        <v>0.39352298463664198</v>
      </c>
      <c r="M3855" s="12">
        <v>0.32797165876604401</v>
      </c>
      <c r="N3855" s="12"/>
      <c r="O3855" s="12"/>
    </row>
    <row r="3856" spans="1:15" x14ac:dyDescent="0.3">
      <c r="A3856" s="11" t="str">
        <f t="shared" si="61"/>
        <v>CONSUMO PER CAPITA (kg ó litros por individuo)Tinto30-100MIL</v>
      </c>
      <c r="B3856" s="11" t="s">
        <v>55</v>
      </c>
      <c r="C3856" s="11" t="s">
        <v>81</v>
      </c>
      <c r="D3856" s="11" t="s">
        <v>155</v>
      </c>
      <c r="E3856" s="12">
        <v>0.202974237637287</v>
      </c>
      <c r="F3856" s="12">
        <v>0.31746716909433997</v>
      </c>
      <c r="G3856" s="12">
        <v>0.25865042520007903</v>
      </c>
      <c r="H3856" s="12">
        <v>0.26560768831724402</v>
      </c>
      <c r="I3856" s="12">
        <v>0.28893626930037303</v>
      </c>
      <c r="J3856" s="12">
        <v>0.39685514813982298</v>
      </c>
      <c r="K3856" s="12">
        <v>0.40668801291158102</v>
      </c>
      <c r="L3856" s="12">
        <v>0.27708538611961397</v>
      </c>
      <c r="M3856" s="12">
        <v>0.29569522091606099</v>
      </c>
      <c r="N3856" s="12"/>
      <c r="O3856" s="12"/>
    </row>
    <row r="3857" spans="1:15" x14ac:dyDescent="0.3">
      <c r="A3857" s="11" t="str">
        <f t="shared" si="61"/>
        <v>CONSUMO PER CAPITA (kg ó litros por individuo)Tinto100-200MIL</v>
      </c>
      <c r="B3857" s="11" t="s">
        <v>55</v>
      </c>
      <c r="C3857" s="11" t="s">
        <v>81</v>
      </c>
      <c r="D3857" s="11" t="s">
        <v>156</v>
      </c>
      <c r="E3857" s="12">
        <v>0.33210963393222098</v>
      </c>
      <c r="F3857" s="12">
        <v>0.383691106919055</v>
      </c>
      <c r="G3857" s="12">
        <v>0.36072950957790101</v>
      </c>
      <c r="H3857" s="12">
        <v>0.33952684531125299</v>
      </c>
      <c r="I3857" s="12">
        <v>0.32650075550505298</v>
      </c>
      <c r="J3857" s="12">
        <v>0.37155695324036703</v>
      </c>
      <c r="K3857" s="12">
        <v>0.38082313308891602</v>
      </c>
      <c r="L3857" s="12">
        <v>0.324462106971177</v>
      </c>
      <c r="M3857" s="12">
        <v>0.30795853314813598</v>
      </c>
      <c r="N3857" s="12"/>
      <c r="O3857" s="12"/>
    </row>
    <row r="3858" spans="1:15" x14ac:dyDescent="0.3">
      <c r="A3858" s="11" t="str">
        <f t="shared" si="61"/>
        <v>CONSUMO PER CAPITA (kg ó litros por individuo)Tinto200-500MIL</v>
      </c>
      <c r="B3858" s="11" t="s">
        <v>55</v>
      </c>
      <c r="C3858" s="11" t="s">
        <v>81</v>
      </c>
      <c r="D3858" s="11" t="s">
        <v>157</v>
      </c>
      <c r="E3858" s="12">
        <v>0.486237113888355</v>
      </c>
      <c r="F3858" s="12">
        <v>0.54933216451034605</v>
      </c>
      <c r="G3858" s="12">
        <v>0.43336599715917901</v>
      </c>
      <c r="H3858" s="12">
        <v>0.436838510203297</v>
      </c>
      <c r="I3858" s="12">
        <v>0.51094492869828001</v>
      </c>
      <c r="J3858" s="12">
        <v>0.42875783946052898</v>
      </c>
      <c r="K3858" s="12">
        <v>0.33346360397922897</v>
      </c>
      <c r="L3858" s="12">
        <v>0.32328716582285899</v>
      </c>
      <c r="M3858" s="12">
        <v>0.34562433839711898</v>
      </c>
      <c r="N3858" s="12"/>
      <c r="O3858" s="12"/>
    </row>
    <row r="3859" spans="1:15" x14ac:dyDescent="0.3">
      <c r="A3859" s="11" t="str">
        <f t="shared" si="61"/>
        <v>CONSUMO PER CAPITA (kg ó litros por individuo)Tinto&gt;500MIL</v>
      </c>
      <c r="B3859" s="11" t="s">
        <v>55</v>
      </c>
      <c r="C3859" s="11" t="s">
        <v>81</v>
      </c>
      <c r="D3859" s="11" t="s">
        <v>158</v>
      </c>
      <c r="E3859" s="12">
        <v>0.38614309544488601</v>
      </c>
      <c r="F3859" s="12">
        <v>0.47556999297547897</v>
      </c>
      <c r="G3859" s="12">
        <v>0.40279546125944998</v>
      </c>
      <c r="H3859" s="12">
        <v>0.33996179755442102</v>
      </c>
      <c r="I3859" s="12">
        <v>0.40760220711453499</v>
      </c>
      <c r="J3859" s="12">
        <v>0.36325290810304001</v>
      </c>
      <c r="K3859" s="12">
        <v>0.33633975898020801</v>
      </c>
      <c r="L3859" s="12">
        <v>0.314388285202513</v>
      </c>
      <c r="M3859" s="12">
        <v>0.28767760942117299</v>
      </c>
      <c r="N3859" s="12"/>
      <c r="O3859" s="12"/>
    </row>
    <row r="3860" spans="1:15" x14ac:dyDescent="0.3">
      <c r="A3860" s="11" t="str">
        <f t="shared" si="61"/>
        <v>CONSUMO PER CAPITA (kg ó litros por individuo)TintoDE 15 A 19 AÑOS</v>
      </c>
      <c r="B3860" s="11" t="s">
        <v>55</v>
      </c>
      <c r="C3860" s="11" t="s">
        <v>81</v>
      </c>
      <c r="D3860" s="11" t="s">
        <v>159</v>
      </c>
      <c r="E3860" s="12">
        <v>1.7569390864773701E-2</v>
      </c>
      <c r="F3860" s="12">
        <v>1.4959026571757799E-2</v>
      </c>
      <c r="G3860" s="12" t="s">
        <v>134</v>
      </c>
      <c r="H3860" s="12" t="s">
        <v>134</v>
      </c>
      <c r="I3860" s="12">
        <v>8.2000671797277797E-3</v>
      </c>
      <c r="J3860" s="12">
        <v>8.0066898172217304E-3</v>
      </c>
      <c r="K3860" s="12" t="s">
        <v>134</v>
      </c>
      <c r="L3860" s="12" t="s">
        <v>134</v>
      </c>
      <c r="M3860" s="12" t="s">
        <v>134</v>
      </c>
      <c r="N3860" s="12"/>
      <c r="O3860" s="12"/>
    </row>
    <row r="3861" spans="1:15" x14ac:dyDescent="0.3">
      <c r="A3861" s="11" t="str">
        <f t="shared" si="61"/>
        <v>CONSUMO PER CAPITA (kg ó litros por individuo)TintoDE 20 A 24 AÑOS</v>
      </c>
      <c r="B3861" s="11" t="s">
        <v>55</v>
      </c>
      <c r="C3861" s="11" t="s">
        <v>81</v>
      </c>
      <c r="D3861" s="11" t="s">
        <v>160</v>
      </c>
      <c r="E3861" s="12">
        <v>5.0247383677670697E-2</v>
      </c>
      <c r="F3861" s="12">
        <v>3.48280971695459E-2</v>
      </c>
      <c r="G3861" s="12">
        <v>2.1512505827820001E-2</v>
      </c>
      <c r="H3861" s="12">
        <v>1.6245924067259099E-2</v>
      </c>
      <c r="I3861" s="12">
        <v>2.7873392526748499E-2</v>
      </c>
      <c r="J3861" s="12">
        <v>1.37960539086531E-2</v>
      </c>
      <c r="K3861" s="12">
        <v>2.1301012169319899E-2</v>
      </c>
      <c r="L3861" s="12">
        <v>1.79731399888182E-2</v>
      </c>
      <c r="M3861" s="12">
        <v>2.5277148130063602E-2</v>
      </c>
      <c r="N3861" s="12"/>
      <c r="O3861" s="12"/>
    </row>
    <row r="3862" spans="1:15" x14ac:dyDescent="0.3">
      <c r="A3862" s="11" t="str">
        <f t="shared" si="61"/>
        <v>CONSUMO PER CAPITA (kg ó litros por individuo)TintoDE 25 A 34 AÑOS</v>
      </c>
      <c r="B3862" s="11" t="s">
        <v>55</v>
      </c>
      <c r="C3862" s="11" t="s">
        <v>81</v>
      </c>
      <c r="D3862" s="11" t="s">
        <v>161</v>
      </c>
      <c r="E3862" s="12">
        <v>4.9713790041759999E-2</v>
      </c>
      <c r="F3862" s="12">
        <v>7.8270813788795898E-2</v>
      </c>
      <c r="G3862" s="12">
        <v>5.1306756539620899E-2</v>
      </c>
      <c r="H3862" s="12">
        <v>3.6675859868540397E-2</v>
      </c>
      <c r="I3862" s="12">
        <v>6.3017506521234695E-2</v>
      </c>
      <c r="J3862" s="12">
        <v>6.7956823753793999E-2</v>
      </c>
      <c r="K3862" s="12">
        <v>3.7138167561943401E-2</v>
      </c>
      <c r="L3862" s="12">
        <v>3.7159515882096997E-2</v>
      </c>
      <c r="M3862" s="12">
        <v>3.7618042458977798E-2</v>
      </c>
      <c r="N3862" s="12"/>
      <c r="O3862" s="12"/>
    </row>
    <row r="3863" spans="1:15" x14ac:dyDescent="0.3">
      <c r="A3863" s="11" t="str">
        <f t="shared" si="61"/>
        <v>CONSUMO PER CAPITA (kg ó litros por individuo)TintoDE 35 A 49 AÑOS</v>
      </c>
      <c r="B3863" s="11" t="s">
        <v>55</v>
      </c>
      <c r="C3863" s="11" t="s">
        <v>81</v>
      </c>
      <c r="D3863" s="11" t="s">
        <v>162</v>
      </c>
      <c r="E3863" s="12">
        <v>0.15008236633755401</v>
      </c>
      <c r="F3863" s="12">
        <v>0.19993171244393601</v>
      </c>
      <c r="G3863" s="12">
        <v>0.14908895516220999</v>
      </c>
      <c r="H3863" s="12">
        <v>0.13867777216077301</v>
      </c>
      <c r="I3863" s="12">
        <v>0.14045871810600799</v>
      </c>
      <c r="J3863" s="12">
        <v>0.17601767603707699</v>
      </c>
      <c r="K3863" s="12">
        <v>0.13405716375617799</v>
      </c>
      <c r="L3863" s="12">
        <v>0.11819413309321999</v>
      </c>
      <c r="M3863" s="12">
        <v>9.4519766700811095E-2</v>
      </c>
      <c r="N3863" s="12"/>
      <c r="O3863" s="12"/>
    </row>
    <row r="3864" spans="1:15" x14ac:dyDescent="0.3">
      <c r="A3864" s="11" t="str">
        <f t="shared" si="61"/>
        <v>CONSUMO PER CAPITA (kg ó litros por individuo)TintoDE 50 A 59 AÑOS</v>
      </c>
      <c r="B3864" s="11" t="s">
        <v>55</v>
      </c>
      <c r="C3864" s="11" t="s">
        <v>81</v>
      </c>
      <c r="D3864" s="11" t="s">
        <v>163</v>
      </c>
      <c r="E3864" s="12">
        <v>0.40415434956621998</v>
      </c>
      <c r="F3864" s="12">
        <v>0.42061946860961003</v>
      </c>
      <c r="G3864" s="12">
        <v>0.439041887685447</v>
      </c>
      <c r="H3864" s="12">
        <v>0.37034750918999398</v>
      </c>
      <c r="I3864" s="12">
        <v>0.43479724442713102</v>
      </c>
      <c r="J3864" s="12">
        <v>0.44723755299467399</v>
      </c>
      <c r="K3864" s="12">
        <v>0.464411751108743</v>
      </c>
      <c r="L3864" s="12">
        <v>0.36653521575852399</v>
      </c>
      <c r="M3864" s="12">
        <v>0.38065197138342999</v>
      </c>
      <c r="N3864" s="12"/>
      <c r="O3864" s="12"/>
    </row>
    <row r="3865" spans="1:15" x14ac:dyDescent="0.3">
      <c r="A3865" s="11" t="str">
        <f t="shared" si="61"/>
        <v>CONSUMO PER CAPITA (kg ó litros por individuo)TintoDE 60 A 75 AÑOS</v>
      </c>
      <c r="B3865" s="11" t="s">
        <v>55</v>
      </c>
      <c r="C3865" s="11" t="s">
        <v>81</v>
      </c>
      <c r="D3865" s="11" t="s">
        <v>164</v>
      </c>
      <c r="E3865" s="12">
        <v>0.86104464299660999</v>
      </c>
      <c r="F3865" s="12">
        <v>1.1266618819232599</v>
      </c>
      <c r="G3865" s="12">
        <v>0.868869724659878</v>
      </c>
      <c r="H3865" s="12">
        <v>0.87467981552400798</v>
      </c>
      <c r="I3865" s="12">
        <v>1.0723025079145201</v>
      </c>
      <c r="J3865" s="12">
        <v>1.01802531143742</v>
      </c>
      <c r="K3865" s="12">
        <v>0.95564160697023703</v>
      </c>
      <c r="L3865" s="12">
        <v>0.92115901405779799</v>
      </c>
      <c r="M3865" s="12">
        <v>0.90954305404561497</v>
      </c>
      <c r="N3865" s="12"/>
      <c r="O3865" s="12"/>
    </row>
    <row r="3866" spans="1:15" x14ac:dyDescent="0.3">
      <c r="A3866" s="11" t="str">
        <f t="shared" si="61"/>
        <v>CONSUMO PER CAPITA (kg ó litros por individuo)TintoNIVEL ALTO</v>
      </c>
      <c r="B3866" s="11" t="s">
        <v>55</v>
      </c>
      <c r="C3866" s="11" t="s">
        <v>81</v>
      </c>
      <c r="D3866" s="11" t="s">
        <v>165</v>
      </c>
      <c r="E3866" s="12">
        <v>0.40383505660629698</v>
      </c>
      <c r="F3866" s="12">
        <v>0.47303885704986698</v>
      </c>
      <c r="G3866" s="12">
        <v>0.40725245019481898</v>
      </c>
      <c r="H3866" s="12">
        <v>0.40087417613552701</v>
      </c>
      <c r="I3866" s="12">
        <v>0.40764294195307899</v>
      </c>
      <c r="J3866" s="12">
        <v>0.42269225909868702</v>
      </c>
      <c r="K3866" s="12">
        <v>0.344002944769498</v>
      </c>
      <c r="L3866" s="12">
        <v>0.28753026031049</v>
      </c>
      <c r="M3866" s="12">
        <v>0.30287452639208301</v>
      </c>
      <c r="N3866" s="12"/>
      <c r="O3866" s="12"/>
    </row>
    <row r="3867" spans="1:15" x14ac:dyDescent="0.3">
      <c r="A3867" s="11" t="str">
        <f t="shared" si="61"/>
        <v>CONSUMO PER CAPITA (kg ó litros por individuo)TintoNIVEL MEDIO ALTO</v>
      </c>
      <c r="B3867" s="11" t="s">
        <v>55</v>
      </c>
      <c r="C3867" s="11" t="s">
        <v>81</v>
      </c>
      <c r="D3867" s="11" t="s">
        <v>166</v>
      </c>
      <c r="E3867" s="12">
        <v>0.375987506895404</v>
      </c>
      <c r="F3867" s="12">
        <v>0.41991536485877701</v>
      </c>
      <c r="G3867" s="12">
        <v>0.35793533944205802</v>
      </c>
      <c r="H3867" s="12">
        <v>0.34617411335723502</v>
      </c>
      <c r="I3867" s="12">
        <v>0.39057002662424301</v>
      </c>
      <c r="J3867" s="12">
        <v>0.35650948418321399</v>
      </c>
      <c r="K3867" s="12">
        <v>0.34734562098689897</v>
      </c>
      <c r="L3867" s="12">
        <v>0.31161198026094</v>
      </c>
      <c r="M3867" s="12">
        <v>0.25110458753342801</v>
      </c>
      <c r="N3867" s="12"/>
      <c r="O3867" s="12"/>
    </row>
    <row r="3868" spans="1:15" x14ac:dyDescent="0.3">
      <c r="A3868" s="11" t="str">
        <f t="shared" si="61"/>
        <v>CONSUMO PER CAPITA (kg ó litros por individuo)TintoNIVEL MEDIO</v>
      </c>
      <c r="B3868" s="11" t="s">
        <v>55</v>
      </c>
      <c r="C3868" s="11" t="s">
        <v>81</v>
      </c>
      <c r="D3868" s="11" t="s">
        <v>167</v>
      </c>
      <c r="E3868" s="12">
        <v>0.27734522315793297</v>
      </c>
      <c r="F3868" s="12">
        <v>0.36900238168822702</v>
      </c>
      <c r="G3868" s="12">
        <v>0.31870060315150101</v>
      </c>
      <c r="H3868" s="12">
        <v>0.27708042623129397</v>
      </c>
      <c r="I3868" s="12">
        <v>0.35081697340096002</v>
      </c>
      <c r="J3868" s="12">
        <v>0.41678924865412098</v>
      </c>
      <c r="K3868" s="12">
        <v>0.36355500272505697</v>
      </c>
      <c r="L3868" s="12">
        <v>0.285564001899687</v>
      </c>
      <c r="M3868" s="12">
        <v>0.33365700203022702</v>
      </c>
      <c r="N3868" s="12"/>
      <c r="O3868" s="12"/>
    </row>
    <row r="3869" spans="1:15" x14ac:dyDescent="0.3">
      <c r="A3869" s="11" t="str">
        <f t="shared" si="61"/>
        <v>CONSUMO PER CAPITA (kg ó litros por individuo)TintoNIVEL MEDIO BAJO</v>
      </c>
      <c r="B3869" s="11" t="s">
        <v>55</v>
      </c>
      <c r="C3869" s="11" t="s">
        <v>81</v>
      </c>
      <c r="D3869" s="11" t="s">
        <v>168</v>
      </c>
      <c r="E3869" s="12">
        <v>0.40532794951337597</v>
      </c>
      <c r="F3869" s="12">
        <v>0.42531133866911802</v>
      </c>
      <c r="G3869" s="12">
        <v>0.37598302629519398</v>
      </c>
      <c r="H3869" s="12">
        <v>0.34984397845646797</v>
      </c>
      <c r="I3869" s="12">
        <v>0.386330984163748</v>
      </c>
      <c r="J3869" s="12">
        <v>0.31537230239780101</v>
      </c>
      <c r="K3869" s="12">
        <v>0.46518444935457598</v>
      </c>
      <c r="L3869" s="12">
        <v>0.43270994818758202</v>
      </c>
      <c r="M3869" s="12">
        <v>0.40529619832383301</v>
      </c>
      <c r="N3869" s="12"/>
      <c r="O3869" s="12"/>
    </row>
    <row r="3870" spans="1:15" x14ac:dyDescent="0.3">
      <c r="A3870" s="11" t="str">
        <f t="shared" si="61"/>
        <v>CONSUMO PER CAPITA (kg ó litros por individuo)TintoNIVEL BAJO</v>
      </c>
      <c r="B3870" s="11" t="s">
        <v>55</v>
      </c>
      <c r="C3870" s="11" t="s">
        <v>81</v>
      </c>
      <c r="D3870" s="11" t="s">
        <v>169</v>
      </c>
      <c r="E3870" s="12">
        <v>0.243781466433906</v>
      </c>
      <c r="F3870" s="12">
        <v>0.39166644871901501</v>
      </c>
      <c r="G3870" s="12">
        <v>0.25678726835538901</v>
      </c>
      <c r="H3870" s="12">
        <v>0.25482996071599201</v>
      </c>
      <c r="I3870" s="12">
        <v>0.39628166997497799</v>
      </c>
      <c r="J3870" s="12">
        <v>0.37897886459747099</v>
      </c>
      <c r="K3870" s="12">
        <v>0.308637246931033</v>
      </c>
      <c r="L3870" s="12">
        <v>0.35428796512913202</v>
      </c>
      <c r="M3870" s="12">
        <v>0.31747234228860999</v>
      </c>
      <c r="N3870" s="12"/>
      <c r="O3870" s="12"/>
    </row>
    <row r="3871" spans="1:15" x14ac:dyDescent="0.3">
      <c r="A3871" s="11" t="str">
        <f t="shared" si="61"/>
        <v>CONSUMO PER CAPITA (kg ó litros por individuo)TintoHOMBRE</v>
      </c>
      <c r="B3871" s="11" t="s">
        <v>55</v>
      </c>
      <c r="C3871" s="11" t="s">
        <v>81</v>
      </c>
      <c r="D3871" s="11" t="s">
        <v>170</v>
      </c>
      <c r="E3871" s="12">
        <v>0.45642671454344502</v>
      </c>
      <c r="F3871" s="12">
        <v>0.513746252102388</v>
      </c>
      <c r="G3871" s="12">
        <v>0.45630192617333398</v>
      </c>
      <c r="H3871" s="12">
        <v>0.42596316374173199</v>
      </c>
      <c r="I3871" s="12">
        <v>0.52579328411325799</v>
      </c>
      <c r="J3871" s="12">
        <v>0.52784013989125</v>
      </c>
      <c r="K3871" s="12">
        <v>0.481771649754064</v>
      </c>
      <c r="L3871" s="12">
        <v>0.45010478580767499</v>
      </c>
      <c r="M3871" s="12">
        <v>0.43811260349543402</v>
      </c>
      <c r="N3871" s="12"/>
      <c r="O3871" s="12"/>
    </row>
    <row r="3872" spans="1:15" x14ac:dyDescent="0.3">
      <c r="A3872" s="11" t="str">
        <f t="shared" si="61"/>
        <v>CONSUMO PER CAPITA (kg ó litros por individuo)TintoMUJER</v>
      </c>
      <c r="B3872" s="11" t="s">
        <v>55</v>
      </c>
      <c r="C3872" s="11" t="s">
        <v>81</v>
      </c>
      <c r="D3872" s="11" t="s">
        <v>171</v>
      </c>
      <c r="E3872" s="12">
        <v>0.209364487237022</v>
      </c>
      <c r="F3872" s="12">
        <v>0.31462175127715603</v>
      </c>
      <c r="G3872" s="12">
        <v>0.22353367305317801</v>
      </c>
      <c r="H3872" s="12">
        <v>0.21783069899988899</v>
      </c>
      <c r="I3872" s="12">
        <v>0.246323584992584</v>
      </c>
      <c r="J3872" s="12">
        <v>0.24442407193282401</v>
      </c>
      <c r="K3872" s="12">
        <v>0.239386305703992</v>
      </c>
      <c r="L3872" s="12">
        <v>0.20612910905416801</v>
      </c>
      <c r="M3872" s="12">
        <v>0.20626284844447401</v>
      </c>
      <c r="N3872" s="12"/>
      <c r="O3872" s="12"/>
    </row>
    <row r="3873" spans="1:15" x14ac:dyDescent="0.3">
      <c r="A3873" s="11" t="str">
        <f t="shared" si="61"/>
        <v>CONSUMO PER CAPITA (kg ó litros por individuo)BlancoT.ESPAÑA</v>
      </c>
      <c r="B3873" s="11" t="s">
        <v>55</v>
      </c>
      <c r="C3873" s="11" t="s">
        <v>82</v>
      </c>
      <c r="D3873" s="11" t="s">
        <v>142</v>
      </c>
      <c r="E3873" s="12">
        <v>0.316141929710133</v>
      </c>
      <c r="F3873" s="12">
        <v>0.25044515218056801</v>
      </c>
      <c r="G3873" s="12">
        <v>0.24092521291406899</v>
      </c>
      <c r="H3873" s="12">
        <v>0.24308415899472</v>
      </c>
      <c r="I3873" s="12">
        <v>0.303362453732541</v>
      </c>
      <c r="J3873" s="12">
        <v>0.248594994653904</v>
      </c>
      <c r="K3873" s="12">
        <v>0.20234433243192301</v>
      </c>
      <c r="L3873" s="12">
        <v>0.2191156951365</v>
      </c>
      <c r="M3873" s="12">
        <v>0.27880473559524299</v>
      </c>
      <c r="N3873" s="12"/>
      <c r="O3873" s="12"/>
    </row>
    <row r="3874" spans="1:15" x14ac:dyDescent="0.3">
      <c r="A3874" s="11" t="str">
        <f t="shared" si="61"/>
        <v>CONSUMO PER CAPITA (kg ó litros por individuo)BlancoBCN AM</v>
      </c>
      <c r="B3874" s="11" t="s">
        <v>55</v>
      </c>
      <c r="C3874" s="11" t="s">
        <v>82</v>
      </c>
      <c r="D3874" s="11" t="s">
        <v>143</v>
      </c>
      <c r="E3874" s="12">
        <v>0.23838812718626401</v>
      </c>
      <c r="F3874" s="12">
        <v>0.178271966269194</v>
      </c>
      <c r="G3874" s="12">
        <v>0.17211071249791199</v>
      </c>
      <c r="H3874" s="12">
        <v>0.18328330835517301</v>
      </c>
      <c r="I3874" s="12">
        <v>0.21887412716035801</v>
      </c>
      <c r="J3874" s="12">
        <v>0.158303791121919</v>
      </c>
      <c r="K3874" s="12">
        <v>0.101853232349245</v>
      </c>
      <c r="L3874" s="12">
        <v>0.12571382229363001</v>
      </c>
      <c r="M3874" s="12">
        <v>0.18500459365821501</v>
      </c>
      <c r="N3874" s="12"/>
      <c r="O3874" s="12"/>
    </row>
    <row r="3875" spans="1:15" x14ac:dyDescent="0.3">
      <c r="A3875" s="11" t="str">
        <f t="shared" si="61"/>
        <v>CONSUMO PER CAPITA (kg ó litros por individuo)BlancoREST.CAT ARAGON</v>
      </c>
      <c r="B3875" s="11" t="s">
        <v>55</v>
      </c>
      <c r="C3875" s="11" t="s">
        <v>82</v>
      </c>
      <c r="D3875" s="11" t="s">
        <v>144</v>
      </c>
      <c r="E3875" s="12">
        <v>0.39182475294222002</v>
      </c>
      <c r="F3875" s="12">
        <v>0.30314258954775902</v>
      </c>
      <c r="G3875" s="12">
        <v>0.33447363608062303</v>
      </c>
      <c r="H3875" s="12">
        <v>0.27371577705883499</v>
      </c>
      <c r="I3875" s="12">
        <v>0.38440515550555399</v>
      </c>
      <c r="J3875" s="12">
        <v>0.30997411923496099</v>
      </c>
      <c r="K3875" s="12">
        <v>0.27954486429452702</v>
      </c>
      <c r="L3875" s="12">
        <v>0.30091515114135797</v>
      </c>
      <c r="M3875" s="12">
        <v>0.45124583679467301</v>
      </c>
      <c r="N3875" s="12"/>
      <c r="O3875" s="12"/>
    </row>
    <row r="3876" spans="1:15" x14ac:dyDescent="0.3">
      <c r="A3876" s="11" t="str">
        <f t="shared" si="61"/>
        <v>CONSUMO PER CAPITA (kg ó litros por individuo)BlancoLEVANTE</v>
      </c>
      <c r="B3876" s="11" t="s">
        <v>55</v>
      </c>
      <c r="C3876" s="11" t="s">
        <v>82</v>
      </c>
      <c r="D3876" s="11" t="s">
        <v>145</v>
      </c>
      <c r="E3876" s="12">
        <v>0.210592584818005</v>
      </c>
      <c r="F3876" s="12">
        <v>0.13008008245013</v>
      </c>
      <c r="G3876" s="12">
        <v>0.11907280875038299</v>
      </c>
      <c r="H3876" s="12">
        <v>0.12868611422617099</v>
      </c>
      <c r="I3876" s="12">
        <v>0.18534435839378499</v>
      </c>
      <c r="J3876" s="12">
        <v>0.113837650817998</v>
      </c>
      <c r="K3876" s="12">
        <v>0.14079854694864299</v>
      </c>
      <c r="L3876" s="12">
        <v>0.16334910859264301</v>
      </c>
      <c r="M3876" s="12">
        <v>0.25950977229121502</v>
      </c>
      <c r="N3876" s="12"/>
      <c r="O3876" s="12"/>
    </row>
    <row r="3877" spans="1:15" x14ac:dyDescent="0.3">
      <c r="A3877" s="11" t="str">
        <f t="shared" si="61"/>
        <v>CONSUMO PER CAPITA (kg ó litros por individuo)BlancoANDALUCIA</v>
      </c>
      <c r="B3877" s="11" t="s">
        <v>55</v>
      </c>
      <c r="C3877" s="11" t="s">
        <v>82</v>
      </c>
      <c r="D3877" s="11" t="s">
        <v>146</v>
      </c>
      <c r="E3877" s="12">
        <v>0.114557734754745</v>
      </c>
      <c r="F3877" s="12">
        <v>0.12931005577884699</v>
      </c>
      <c r="G3877" s="12">
        <v>0.12821720353697999</v>
      </c>
      <c r="H3877" s="12">
        <v>0.127476253047211</v>
      </c>
      <c r="I3877" s="12">
        <v>0.152593765221086</v>
      </c>
      <c r="J3877" s="12">
        <v>0.14595104559980801</v>
      </c>
      <c r="K3877" s="12">
        <v>0.12528715964145501</v>
      </c>
      <c r="L3877" s="12">
        <v>9.4599940686035999E-2</v>
      </c>
      <c r="M3877" s="12">
        <v>0.13624434263408899</v>
      </c>
      <c r="N3877" s="12"/>
      <c r="O3877" s="12"/>
    </row>
    <row r="3878" spans="1:15" x14ac:dyDescent="0.3">
      <c r="A3878" s="11" t="str">
        <f t="shared" si="61"/>
        <v>CONSUMO PER CAPITA (kg ó litros por individuo)BlancoMDD AM</v>
      </c>
      <c r="B3878" s="11" t="s">
        <v>55</v>
      </c>
      <c r="C3878" s="11" t="s">
        <v>82</v>
      </c>
      <c r="D3878" s="11" t="s">
        <v>147</v>
      </c>
      <c r="E3878" s="12">
        <v>0.356178521029687</v>
      </c>
      <c r="F3878" s="12">
        <v>0.30416248402994001</v>
      </c>
      <c r="G3878" s="12">
        <v>0.28064907530850203</v>
      </c>
      <c r="H3878" s="12">
        <v>0.34852993495100598</v>
      </c>
      <c r="I3878" s="12">
        <v>0.31844501162008299</v>
      </c>
      <c r="J3878" s="12">
        <v>0.32204873475075702</v>
      </c>
      <c r="K3878" s="12">
        <v>0.29189599486225198</v>
      </c>
      <c r="L3878" s="12">
        <v>0.276505985089115</v>
      </c>
      <c r="M3878" s="12">
        <v>0.24057230126902701</v>
      </c>
      <c r="N3878" s="12"/>
      <c r="O3878" s="12"/>
    </row>
    <row r="3879" spans="1:15" x14ac:dyDescent="0.3">
      <c r="A3879" s="11" t="str">
        <f t="shared" si="61"/>
        <v>CONSUMO PER CAPITA (kg ó litros por individuo)BlancoRTO CENTRO</v>
      </c>
      <c r="B3879" s="11" t="s">
        <v>55</v>
      </c>
      <c r="C3879" s="11" t="s">
        <v>82</v>
      </c>
      <c r="D3879" s="11" t="s">
        <v>148</v>
      </c>
      <c r="E3879" s="12">
        <v>0.20186146696513901</v>
      </c>
      <c r="F3879" s="12">
        <v>0.251999169983677</v>
      </c>
      <c r="G3879" s="12">
        <v>0.16412363186364901</v>
      </c>
      <c r="H3879" s="12">
        <v>0.21063413870667999</v>
      </c>
      <c r="I3879" s="12">
        <v>0.222296433859757</v>
      </c>
      <c r="J3879" s="12">
        <v>0.19582489026150701</v>
      </c>
      <c r="K3879" s="12">
        <v>0.185061749951792</v>
      </c>
      <c r="L3879" s="12">
        <v>0.23334588491188199</v>
      </c>
      <c r="M3879" s="12">
        <v>0.26793918943712097</v>
      </c>
      <c r="N3879" s="12"/>
      <c r="O3879" s="12"/>
    </row>
    <row r="3880" spans="1:15" x14ac:dyDescent="0.3">
      <c r="A3880" s="11" t="str">
        <f t="shared" si="61"/>
        <v>CONSUMO PER CAPITA (kg ó litros por individuo)BlancoNORTE-CENTRO</v>
      </c>
      <c r="B3880" s="11" t="s">
        <v>55</v>
      </c>
      <c r="C3880" s="11" t="s">
        <v>82</v>
      </c>
      <c r="D3880" s="11" t="s">
        <v>149</v>
      </c>
      <c r="E3880" s="12">
        <v>0.63187627349092401</v>
      </c>
      <c r="F3880" s="12">
        <v>0.50206491527476305</v>
      </c>
      <c r="G3880" s="12">
        <v>0.53659647049843695</v>
      </c>
      <c r="H3880" s="12">
        <v>0.46228241351893501</v>
      </c>
      <c r="I3880" s="12">
        <v>0.57082837669236197</v>
      </c>
      <c r="J3880" s="12">
        <v>0.58688424162619002</v>
      </c>
      <c r="K3880" s="12">
        <v>0.28964248548720001</v>
      </c>
      <c r="L3880" s="12">
        <v>0.36723973255881598</v>
      </c>
      <c r="M3880" s="12">
        <v>0.42473538614496698</v>
      </c>
      <c r="N3880" s="12"/>
      <c r="O3880" s="12"/>
    </row>
    <row r="3881" spans="1:15" x14ac:dyDescent="0.3">
      <c r="A3881" s="11" t="str">
        <f t="shared" si="61"/>
        <v>CONSUMO PER CAPITA (kg ó litros por individuo)BlancoNOROESTE</v>
      </c>
      <c r="B3881" s="11" t="s">
        <v>55</v>
      </c>
      <c r="C3881" s="11" t="s">
        <v>82</v>
      </c>
      <c r="D3881" s="11" t="s">
        <v>150</v>
      </c>
      <c r="E3881" s="12">
        <v>0.66166982631924898</v>
      </c>
      <c r="F3881" s="12">
        <v>0.39013673128303999</v>
      </c>
      <c r="G3881" s="12">
        <v>0.36197921787814702</v>
      </c>
      <c r="H3881" s="12">
        <v>0.37559896908381202</v>
      </c>
      <c r="I3881" s="12">
        <v>0.61024866367518504</v>
      </c>
      <c r="J3881" s="12">
        <v>0.31935690014263401</v>
      </c>
      <c r="K3881" s="12">
        <v>0.271260175229812</v>
      </c>
      <c r="L3881" s="12">
        <v>0.32325488562808902</v>
      </c>
      <c r="M3881" s="12">
        <v>0.39975186136492602</v>
      </c>
      <c r="N3881" s="12"/>
      <c r="O3881" s="12"/>
    </row>
    <row r="3882" spans="1:15" x14ac:dyDescent="0.3">
      <c r="A3882" s="11" t="str">
        <f t="shared" si="61"/>
        <v>CONSUMO PER CAPITA (kg ó litros por individuo)Blanco&lt;2MIL</v>
      </c>
      <c r="B3882" s="11" t="s">
        <v>55</v>
      </c>
      <c r="C3882" s="11" t="s">
        <v>82</v>
      </c>
      <c r="D3882" s="11" t="s">
        <v>151</v>
      </c>
      <c r="E3882" s="12">
        <v>0.27381828942307301</v>
      </c>
      <c r="F3882" s="12">
        <v>0.24171740230119201</v>
      </c>
      <c r="G3882" s="12">
        <v>0.34603812726748101</v>
      </c>
      <c r="H3882" s="12">
        <v>0.23792078077708401</v>
      </c>
      <c r="I3882" s="12">
        <v>0.39492201816438899</v>
      </c>
      <c r="J3882" s="12">
        <v>0.210580196344272</v>
      </c>
      <c r="K3882" s="12">
        <v>0.16196431595558999</v>
      </c>
      <c r="L3882" s="12">
        <v>0.25629578508067502</v>
      </c>
      <c r="M3882" s="12">
        <v>0.28381988658770901</v>
      </c>
      <c r="N3882" s="12"/>
      <c r="O3882" s="12"/>
    </row>
    <row r="3883" spans="1:15" x14ac:dyDescent="0.3">
      <c r="A3883" s="11" t="str">
        <f t="shared" si="61"/>
        <v>CONSUMO PER CAPITA (kg ó litros por individuo)Blanco2-5MIL</v>
      </c>
      <c r="B3883" s="11" t="s">
        <v>55</v>
      </c>
      <c r="C3883" s="11" t="s">
        <v>82</v>
      </c>
      <c r="D3883" s="11" t="s">
        <v>152</v>
      </c>
      <c r="E3883" s="12">
        <v>0.22505215973371501</v>
      </c>
      <c r="F3883" s="12">
        <v>0.27127734129006997</v>
      </c>
      <c r="G3883" s="12">
        <v>0.27241319794771601</v>
      </c>
      <c r="H3883" s="12">
        <v>0.25547159824328503</v>
      </c>
      <c r="I3883" s="12">
        <v>0.29308373886183697</v>
      </c>
      <c r="J3883" s="12">
        <v>0.41123428953831598</v>
      </c>
      <c r="K3883" s="12">
        <v>0.13348697150160899</v>
      </c>
      <c r="L3883" s="12">
        <v>0.13063286453449899</v>
      </c>
      <c r="M3883" s="12">
        <v>0.19155909626859199</v>
      </c>
      <c r="N3883" s="12"/>
      <c r="O3883" s="12"/>
    </row>
    <row r="3884" spans="1:15" x14ac:dyDescent="0.3">
      <c r="A3884" s="11" t="str">
        <f t="shared" si="61"/>
        <v>CONSUMO PER CAPITA (kg ó litros por individuo)Blanco5-10MIL</v>
      </c>
      <c r="B3884" s="11" t="s">
        <v>55</v>
      </c>
      <c r="C3884" s="11" t="s">
        <v>82</v>
      </c>
      <c r="D3884" s="11" t="s">
        <v>153</v>
      </c>
      <c r="E3884" s="12">
        <v>0.34928829393772898</v>
      </c>
      <c r="F3884" s="12">
        <v>0.224944678822942</v>
      </c>
      <c r="G3884" s="12">
        <v>0.253465999738339</v>
      </c>
      <c r="H3884" s="12">
        <v>0.28290538212114702</v>
      </c>
      <c r="I3884" s="12">
        <v>0.35972921506650901</v>
      </c>
      <c r="J3884" s="12">
        <v>0.30663416046783598</v>
      </c>
      <c r="K3884" s="12">
        <v>0.238624023109861</v>
      </c>
      <c r="L3884" s="12">
        <v>0.28219992939446198</v>
      </c>
      <c r="M3884" s="12">
        <v>0.31285095484116998</v>
      </c>
      <c r="N3884" s="12"/>
      <c r="O3884" s="12"/>
    </row>
    <row r="3885" spans="1:15" x14ac:dyDescent="0.3">
      <c r="A3885" s="11" t="str">
        <f t="shared" si="61"/>
        <v>CONSUMO PER CAPITA (kg ó litros por individuo)Blanco10-30MIL</v>
      </c>
      <c r="B3885" s="11" t="s">
        <v>55</v>
      </c>
      <c r="C3885" s="11" t="s">
        <v>82</v>
      </c>
      <c r="D3885" s="11" t="s">
        <v>154</v>
      </c>
      <c r="E3885" s="12">
        <v>0.33385091746997297</v>
      </c>
      <c r="F3885" s="12">
        <v>0.26081538423265899</v>
      </c>
      <c r="G3885" s="12">
        <v>0.215601585079471</v>
      </c>
      <c r="H3885" s="12">
        <v>0.21001106971511199</v>
      </c>
      <c r="I3885" s="12">
        <v>0.25740168833764099</v>
      </c>
      <c r="J3885" s="12">
        <v>0.21779621419159101</v>
      </c>
      <c r="K3885" s="12">
        <v>0.19736878228111401</v>
      </c>
      <c r="L3885" s="12">
        <v>0.208705844745814</v>
      </c>
      <c r="M3885" s="12">
        <v>0.25653123154820401</v>
      </c>
      <c r="N3885" s="12"/>
      <c r="O3885" s="12"/>
    </row>
    <row r="3886" spans="1:15" x14ac:dyDescent="0.3">
      <c r="A3886" s="11" t="str">
        <f t="shared" si="61"/>
        <v>CONSUMO PER CAPITA (kg ó litros por individuo)Blanco30-100MIL</v>
      </c>
      <c r="B3886" s="11" t="s">
        <v>55</v>
      </c>
      <c r="C3886" s="11" t="s">
        <v>82</v>
      </c>
      <c r="D3886" s="11" t="s">
        <v>155</v>
      </c>
      <c r="E3886" s="12">
        <v>0.26396905880758897</v>
      </c>
      <c r="F3886" s="12">
        <v>0.21611544845626501</v>
      </c>
      <c r="G3886" s="12">
        <v>0.164441437256652</v>
      </c>
      <c r="H3886" s="12">
        <v>0.18871169902590401</v>
      </c>
      <c r="I3886" s="12">
        <v>0.26458826799761098</v>
      </c>
      <c r="J3886" s="12">
        <v>0.17536371927703201</v>
      </c>
      <c r="K3886" s="12">
        <v>0.17984718692011001</v>
      </c>
      <c r="L3886" s="12">
        <v>0.181028094867588</v>
      </c>
      <c r="M3886" s="12">
        <v>0.29284617948485298</v>
      </c>
      <c r="N3886" s="12"/>
      <c r="O3886" s="12"/>
    </row>
    <row r="3887" spans="1:15" x14ac:dyDescent="0.3">
      <c r="A3887" s="11" t="str">
        <f t="shared" si="61"/>
        <v>CONSUMO PER CAPITA (kg ó litros por individuo)Blanco100-200MIL</v>
      </c>
      <c r="B3887" s="11" t="s">
        <v>55</v>
      </c>
      <c r="C3887" s="11" t="s">
        <v>82</v>
      </c>
      <c r="D3887" s="11" t="s">
        <v>156</v>
      </c>
      <c r="E3887" s="12">
        <v>0.32427879172609297</v>
      </c>
      <c r="F3887" s="12">
        <v>0.259042315516539</v>
      </c>
      <c r="G3887" s="12">
        <v>0.227003060063802</v>
      </c>
      <c r="H3887" s="12">
        <v>0.24061697998828999</v>
      </c>
      <c r="I3887" s="12">
        <v>0.277294979332319</v>
      </c>
      <c r="J3887" s="12">
        <v>0.28823837691875598</v>
      </c>
      <c r="K3887" s="12">
        <v>0.24006281550702099</v>
      </c>
      <c r="L3887" s="12">
        <v>0.21435277682145901</v>
      </c>
      <c r="M3887" s="12">
        <v>0.338841694027601</v>
      </c>
      <c r="N3887" s="12"/>
      <c r="O3887" s="12"/>
    </row>
    <row r="3888" spans="1:15" x14ac:dyDescent="0.3">
      <c r="A3888" s="11" t="str">
        <f t="shared" si="61"/>
        <v>CONSUMO PER CAPITA (kg ó litros por individuo)Blanco200-500MIL</v>
      </c>
      <c r="B3888" s="11" t="s">
        <v>55</v>
      </c>
      <c r="C3888" s="11" t="s">
        <v>82</v>
      </c>
      <c r="D3888" s="11" t="s">
        <v>157</v>
      </c>
      <c r="E3888" s="12">
        <v>0.37802326465518299</v>
      </c>
      <c r="F3888" s="12">
        <v>0.26066684585574401</v>
      </c>
      <c r="G3888" s="12">
        <v>0.27108960356589501</v>
      </c>
      <c r="H3888" s="12">
        <v>0.26596615645632099</v>
      </c>
      <c r="I3888" s="12">
        <v>0.39286783539506998</v>
      </c>
      <c r="J3888" s="12">
        <v>0.246471032995287</v>
      </c>
      <c r="K3888" s="12">
        <v>0.18795898013274201</v>
      </c>
      <c r="L3888" s="12">
        <v>0.234114299235686</v>
      </c>
      <c r="M3888" s="12">
        <v>0.29551718452046599</v>
      </c>
      <c r="N3888" s="12"/>
      <c r="O3888" s="12"/>
    </row>
    <row r="3889" spans="1:15" x14ac:dyDescent="0.3">
      <c r="A3889" s="11" t="str">
        <f t="shared" si="61"/>
        <v>CONSUMO PER CAPITA (kg ó litros por individuo)Blanco&gt;500MIL</v>
      </c>
      <c r="B3889" s="11" t="s">
        <v>55</v>
      </c>
      <c r="C3889" s="11" t="s">
        <v>82</v>
      </c>
      <c r="D3889" s="11" t="s">
        <v>158</v>
      </c>
      <c r="E3889" s="12">
        <v>0.34282126461092899</v>
      </c>
      <c r="F3889" s="12">
        <v>0.27644287150205998</v>
      </c>
      <c r="G3889" s="12">
        <v>0.29389754278893099</v>
      </c>
      <c r="H3889" s="12">
        <v>0.30764708832231602</v>
      </c>
      <c r="I3889" s="12">
        <v>0.29542763987180098</v>
      </c>
      <c r="J3889" s="12">
        <v>0.27074670892073799</v>
      </c>
      <c r="K3889" s="12">
        <v>0.24595834811435099</v>
      </c>
      <c r="L3889" s="12">
        <v>0.259039601567773</v>
      </c>
      <c r="M3889" s="12">
        <v>0.25151058220213102</v>
      </c>
      <c r="N3889" s="12"/>
      <c r="O3889" s="12"/>
    </row>
    <row r="3890" spans="1:15" x14ac:dyDescent="0.3">
      <c r="A3890" s="11" t="str">
        <f t="shared" si="61"/>
        <v>CONSUMO PER CAPITA (kg ó litros por individuo)BlancoDE 15 A 19 AÑOS</v>
      </c>
      <c r="B3890" s="11" t="s">
        <v>55</v>
      </c>
      <c r="C3890" s="11" t="s">
        <v>82</v>
      </c>
      <c r="D3890" s="11" t="s">
        <v>159</v>
      </c>
      <c r="E3890" s="12" t="s">
        <v>134</v>
      </c>
      <c r="F3890" s="12" t="s">
        <v>134</v>
      </c>
      <c r="G3890" s="12" t="s">
        <v>134</v>
      </c>
      <c r="H3890" s="12" t="s">
        <v>134</v>
      </c>
      <c r="I3890" s="12" t="s">
        <v>134</v>
      </c>
      <c r="J3890" s="12">
        <v>9.3928751007029999E-3</v>
      </c>
      <c r="K3890" s="12" t="s">
        <v>134</v>
      </c>
      <c r="L3890" s="12" t="s">
        <v>134</v>
      </c>
      <c r="M3890" s="12" t="s">
        <v>134</v>
      </c>
      <c r="N3890" s="12"/>
      <c r="O3890" s="12"/>
    </row>
    <row r="3891" spans="1:15" x14ac:dyDescent="0.3">
      <c r="A3891" s="11" t="str">
        <f t="shared" si="61"/>
        <v>CONSUMO PER CAPITA (kg ó litros por individuo)BlancoDE 20 A 24 AÑOS</v>
      </c>
      <c r="B3891" s="11" t="s">
        <v>55</v>
      </c>
      <c r="C3891" s="11" t="s">
        <v>82</v>
      </c>
      <c r="D3891" s="11" t="s">
        <v>160</v>
      </c>
      <c r="E3891" s="12">
        <v>2.2221463078616999E-2</v>
      </c>
      <c r="F3891" s="12">
        <v>4.76609995067626E-2</v>
      </c>
      <c r="G3891" s="12">
        <v>2.5407838006768799E-2</v>
      </c>
      <c r="H3891" s="12">
        <v>2.9961111548727399E-2</v>
      </c>
      <c r="I3891" s="12">
        <v>3.74098738506062E-2</v>
      </c>
      <c r="J3891" s="12">
        <v>2.5396756165289101E-2</v>
      </c>
      <c r="K3891" s="12">
        <v>5.9428977704803397E-2</v>
      </c>
      <c r="L3891" s="12">
        <v>1.0335168450637901E-2</v>
      </c>
      <c r="M3891" s="12">
        <v>4.3832726257274801E-2</v>
      </c>
      <c r="N3891" s="12"/>
      <c r="O3891" s="12"/>
    </row>
    <row r="3892" spans="1:15" x14ac:dyDescent="0.3">
      <c r="A3892" s="11" t="str">
        <f t="shared" si="61"/>
        <v>CONSUMO PER CAPITA (kg ó litros por individuo)BlancoDE 25 A 34 AÑOS</v>
      </c>
      <c r="B3892" s="11" t="s">
        <v>55</v>
      </c>
      <c r="C3892" s="11" t="s">
        <v>82</v>
      </c>
      <c r="D3892" s="11" t="s">
        <v>161</v>
      </c>
      <c r="E3892" s="12">
        <v>8.9499518769843897E-2</v>
      </c>
      <c r="F3892" s="12">
        <v>9.7562775839812002E-2</v>
      </c>
      <c r="G3892" s="12">
        <v>7.3372747087280102E-2</v>
      </c>
      <c r="H3892" s="12">
        <v>6.4826626608583807E-2</v>
      </c>
      <c r="I3892" s="12">
        <v>7.1817084041438994E-2</v>
      </c>
      <c r="J3892" s="12">
        <v>6.8282205606421995E-2</v>
      </c>
      <c r="K3892" s="12">
        <v>4.2837033348223301E-2</v>
      </c>
      <c r="L3892" s="12">
        <v>3.7580607052403403E-2</v>
      </c>
      <c r="M3892" s="12">
        <v>4.1501756444286601E-2</v>
      </c>
      <c r="N3892" s="12"/>
      <c r="O3892" s="12"/>
    </row>
    <row r="3893" spans="1:15" x14ac:dyDescent="0.3">
      <c r="A3893" s="11" t="str">
        <f t="shared" si="61"/>
        <v>CONSUMO PER CAPITA (kg ó litros por individuo)BlancoDE 35 A 49 AÑOS</v>
      </c>
      <c r="B3893" s="11" t="s">
        <v>55</v>
      </c>
      <c r="C3893" s="11" t="s">
        <v>82</v>
      </c>
      <c r="D3893" s="11" t="s">
        <v>162</v>
      </c>
      <c r="E3893" s="12">
        <v>0.12353118299264799</v>
      </c>
      <c r="F3893" s="12">
        <v>0.105367378235139</v>
      </c>
      <c r="G3893" s="12">
        <v>8.2515931228917205E-2</v>
      </c>
      <c r="H3893" s="12">
        <v>8.9330759064544699E-2</v>
      </c>
      <c r="I3893" s="12">
        <v>0.11707003117029199</v>
      </c>
      <c r="J3893" s="12">
        <v>0.103819198343211</v>
      </c>
      <c r="K3893" s="12">
        <v>6.5506071466460106E-2</v>
      </c>
      <c r="L3893" s="12">
        <v>7.3742141598748603E-2</v>
      </c>
      <c r="M3893" s="12">
        <v>9.8193535498915505E-2</v>
      </c>
      <c r="N3893" s="12"/>
      <c r="O3893" s="12"/>
    </row>
    <row r="3894" spans="1:15" x14ac:dyDescent="0.3">
      <c r="A3894" s="11" t="str">
        <f t="shared" si="61"/>
        <v>CONSUMO PER CAPITA (kg ó litros por individuo)BlancoDE 50 A 59 AÑOS</v>
      </c>
      <c r="B3894" s="11" t="s">
        <v>55</v>
      </c>
      <c r="C3894" s="11" t="s">
        <v>82</v>
      </c>
      <c r="D3894" s="11" t="s">
        <v>163</v>
      </c>
      <c r="E3894" s="12">
        <v>0.387368914460405</v>
      </c>
      <c r="F3894" s="12">
        <v>0.33254465521618298</v>
      </c>
      <c r="G3894" s="12">
        <v>0.32001026260440002</v>
      </c>
      <c r="H3894" s="12">
        <v>0.28946844294091401</v>
      </c>
      <c r="I3894" s="12">
        <v>0.43381943713305199</v>
      </c>
      <c r="J3894" s="12">
        <v>0.28577465237390998</v>
      </c>
      <c r="K3894" s="12">
        <v>0.26076316632898899</v>
      </c>
      <c r="L3894" s="12">
        <v>0.30457742364403301</v>
      </c>
      <c r="M3894" s="12">
        <v>0.34772050797446702</v>
      </c>
      <c r="N3894" s="12"/>
      <c r="O3894" s="12"/>
    </row>
    <row r="3895" spans="1:15" x14ac:dyDescent="0.3">
      <c r="A3895" s="11" t="str">
        <f t="shared" si="61"/>
        <v>CONSUMO PER CAPITA (kg ó litros por individuo)BlancoDE 60 A 75 AÑOS</v>
      </c>
      <c r="B3895" s="11" t="s">
        <v>55</v>
      </c>
      <c r="C3895" s="11" t="s">
        <v>82</v>
      </c>
      <c r="D3895" s="11" t="s">
        <v>164</v>
      </c>
      <c r="E3895" s="12">
        <v>0.82819818209287299</v>
      </c>
      <c r="F3895" s="12">
        <v>0.59849162587161797</v>
      </c>
      <c r="G3895" s="12">
        <v>0.61348013524059397</v>
      </c>
      <c r="H3895" s="12">
        <v>0.645140669046252</v>
      </c>
      <c r="I3895" s="12">
        <v>0.74105054965525496</v>
      </c>
      <c r="J3895" s="12">
        <v>0.65028186271017596</v>
      </c>
      <c r="K3895" s="12">
        <v>0.52157921076911495</v>
      </c>
      <c r="L3895" s="12">
        <v>0.56456581681593798</v>
      </c>
      <c r="M3895" s="12">
        <v>0.74151232955484803</v>
      </c>
      <c r="N3895" s="12"/>
      <c r="O3895" s="12"/>
    </row>
    <row r="3896" spans="1:15" x14ac:dyDescent="0.3">
      <c r="A3896" s="11" t="str">
        <f t="shared" si="61"/>
        <v>CONSUMO PER CAPITA (kg ó litros por individuo)BlancoNIVEL ALTO</v>
      </c>
      <c r="B3896" s="11" t="s">
        <v>55</v>
      </c>
      <c r="C3896" s="11" t="s">
        <v>82</v>
      </c>
      <c r="D3896" s="11" t="s">
        <v>165</v>
      </c>
      <c r="E3896" s="12">
        <v>0.41933320882193897</v>
      </c>
      <c r="F3896" s="12">
        <v>0.32446651350908701</v>
      </c>
      <c r="G3896" s="12">
        <v>0.33743118918022103</v>
      </c>
      <c r="H3896" s="12">
        <v>0.33506703288604001</v>
      </c>
      <c r="I3896" s="12">
        <v>0.42423633177324799</v>
      </c>
      <c r="J3896" s="12">
        <v>0.37288188824324098</v>
      </c>
      <c r="K3896" s="12">
        <v>0.248492227744842</v>
      </c>
      <c r="L3896" s="12">
        <v>0.237684432279128</v>
      </c>
      <c r="M3896" s="12">
        <v>0.326933239412105</v>
      </c>
      <c r="N3896" s="12"/>
      <c r="O3896" s="12"/>
    </row>
    <row r="3897" spans="1:15" x14ac:dyDescent="0.3">
      <c r="A3897" s="11" t="str">
        <f t="shared" ref="A3897:A3960" si="62">B3897&amp;C3897&amp;D3897</f>
        <v>CONSUMO PER CAPITA (kg ó litros por individuo)BlancoNIVEL MEDIO ALTO</v>
      </c>
      <c r="B3897" s="11" t="s">
        <v>55</v>
      </c>
      <c r="C3897" s="11" t="s">
        <v>82</v>
      </c>
      <c r="D3897" s="11" t="s">
        <v>166</v>
      </c>
      <c r="E3897" s="12">
        <v>0.32778525999067898</v>
      </c>
      <c r="F3897" s="12">
        <v>0.242661297832998</v>
      </c>
      <c r="G3897" s="12">
        <v>0.23037119052983199</v>
      </c>
      <c r="H3897" s="12">
        <v>0.18173669103388901</v>
      </c>
      <c r="I3897" s="12">
        <v>0.31804633576589503</v>
      </c>
      <c r="J3897" s="12">
        <v>0.19087785184643599</v>
      </c>
      <c r="K3897" s="12">
        <v>0.233350398257619</v>
      </c>
      <c r="L3897" s="12">
        <v>0.24550967749080299</v>
      </c>
      <c r="M3897" s="12">
        <v>0.29272695797492698</v>
      </c>
      <c r="N3897" s="12"/>
      <c r="O3897" s="12"/>
    </row>
    <row r="3898" spans="1:15" x14ac:dyDescent="0.3">
      <c r="A3898" s="11" t="str">
        <f t="shared" si="62"/>
        <v>CONSUMO PER CAPITA (kg ó litros por individuo)BlancoNIVEL MEDIO</v>
      </c>
      <c r="B3898" s="11" t="s">
        <v>55</v>
      </c>
      <c r="C3898" s="11" t="s">
        <v>82</v>
      </c>
      <c r="D3898" s="11" t="s">
        <v>167</v>
      </c>
      <c r="E3898" s="12">
        <v>0.38117127653711802</v>
      </c>
      <c r="F3898" s="12">
        <v>0.27733118648876298</v>
      </c>
      <c r="G3898" s="12">
        <v>0.28511371472088998</v>
      </c>
      <c r="H3898" s="12">
        <v>0.28331786710618401</v>
      </c>
      <c r="I3898" s="12">
        <v>0.339444206538774</v>
      </c>
      <c r="J3898" s="12">
        <v>0.26002998596144999</v>
      </c>
      <c r="K3898" s="12">
        <v>0.24926692410415699</v>
      </c>
      <c r="L3898" s="12">
        <v>0.25723188570307198</v>
      </c>
      <c r="M3898" s="12">
        <v>0.31310295865876803</v>
      </c>
      <c r="N3898" s="12"/>
      <c r="O3898" s="12"/>
    </row>
    <row r="3899" spans="1:15" x14ac:dyDescent="0.3">
      <c r="A3899" s="11" t="str">
        <f t="shared" si="62"/>
        <v>CONSUMO PER CAPITA (kg ó litros por individuo)BlancoNIVEL MEDIO BAJO</v>
      </c>
      <c r="B3899" s="11" t="s">
        <v>55</v>
      </c>
      <c r="C3899" s="11" t="s">
        <v>82</v>
      </c>
      <c r="D3899" s="11" t="s">
        <v>168</v>
      </c>
      <c r="E3899" s="12">
        <v>0.29122295317730401</v>
      </c>
      <c r="F3899" s="12">
        <v>0.24312757451480099</v>
      </c>
      <c r="G3899" s="12">
        <v>0.18637054171231399</v>
      </c>
      <c r="H3899" s="12">
        <v>0.17805824850158</v>
      </c>
      <c r="I3899" s="12">
        <v>0.22220831457196999</v>
      </c>
      <c r="J3899" s="12">
        <v>0.1966548942088</v>
      </c>
      <c r="K3899" s="12">
        <v>0.16118663800987501</v>
      </c>
      <c r="L3899" s="12">
        <v>0.18408027654522999</v>
      </c>
      <c r="M3899" s="12">
        <v>0.28258324559097198</v>
      </c>
      <c r="N3899" s="12"/>
      <c r="O3899" s="12"/>
    </row>
    <row r="3900" spans="1:15" x14ac:dyDescent="0.3">
      <c r="A3900" s="11" t="str">
        <f t="shared" si="62"/>
        <v>CONSUMO PER CAPITA (kg ó litros por individuo)BlancoNIVEL BAJO</v>
      </c>
      <c r="B3900" s="11" t="s">
        <v>55</v>
      </c>
      <c r="C3900" s="11" t="s">
        <v>82</v>
      </c>
      <c r="D3900" s="11" t="s">
        <v>169</v>
      </c>
      <c r="E3900" s="12">
        <v>0.14969301079595199</v>
      </c>
      <c r="F3900" s="12">
        <v>0.156630620242797</v>
      </c>
      <c r="G3900" s="12">
        <v>0.13995302766315401</v>
      </c>
      <c r="H3900" s="12">
        <v>0.19121935272624699</v>
      </c>
      <c r="I3900" s="12">
        <v>0.18612458584344799</v>
      </c>
      <c r="J3900" s="12">
        <v>0.18487520431884599</v>
      </c>
      <c r="K3900" s="12">
        <v>0.108973377924901</v>
      </c>
      <c r="L3900" s="12">
        <v>0.16403443641510601</v>
      </c>
      <c r="M3900" s="12">
        <v>0.18097170742082999</v>
      </c>
      <c r="N3900" s="12"/>
      <c r="O3900" s="12"/>
    </row>
    <row r="3901" spans="1:15" x14ac:dyDescent="0.3">
      <c r="A3901" s="11" t="str">
        <f t="shared" si="62"/>
        <v>CONSUMO PER CAPITA (kg ó litros por individuo)BlancoHOMBRE</v>
      </c>
      <c r="B3901" s="11" t="s">
        <v>55</v>
      </c>
      <c r="C3901" s="11" t="s">
        <v>82</v>
      </c>
      <c r="D3901" s="11" t="s">
        <v>170</v>
      </c>
      <c r="E3901" s="12">
        <v>0.411588962368789</v>
      </c>
      <c r="F3901" s="12">
        <v>0.30731570101211497</v>
      </c>
      <c r="G3901" s="12">
        <v>0.33245524700009998</v>
      </c>
      <c r="H3901" s="12">
        <v>0.321786020200103</v>
      </c>
      <c r="I3901" s="12">
        <v>0.39525524081983199</v>
      </c>
      <c r="J3901" s="12">
        <v>0.32137725038382398</v>
      </c>
      <c r="K3901" s="12">
        <v>0.25681401016845301</v>
      </c>
      <c r="L3901" s="12">
        <v>0.28394964451425297</v>
      </c>
      <c r="M3901" s="12">
        <v>0.37897047292688202</v>
      </c>
      <c r="N3901" s="12"/>
      <c r="O3901" s="12"/>
    </row>
    <row r="3902" spans="1:15" x14ac:dyDescent="0.3">
      <c r="A3902" s="11" t="str">
        <f t="shared" si="62"/>
        <v>CONSUMO PER CAPITA (kg ó litros por individuo)BlancoMUJER</v>
      </c>
      <c r="B3902" s="11" t="s">
        <v>55</v>
      </c>
      <c r="C3902" s="11" t="s">
        <v>82</v>
      </c>
      <c r="D3902" s="11" t="s">
        <v>171</v>
      </c>
      <c r="E3902" s="12">
        <v>0.22183202789626799</v>
      </c>
      <c r="F3902" s="12">
        <v>0.19425172003665001</v>
      </c>
      <c r="G3902" s="12">
        <v>0.1505590324519</v>
      </c>
      <c r="H3902" s="12">
        <v>0.16538204206090701</v>
      </c>
      <c r="I3902" s="12">
        <v>0.21261672092484901</v>
      </c>
      <c r="J3902" s="12">
        <v>0.17675286911951599</v>
      </c>
      <c r="K3902" s="12">
        <v>0.14843777201778599</v>
      </c>
      <c r="L3902" s="12">
        <v>0.154952807883701</v>
      </c>
      <c r="M3902" s="12">
        <v>0.17967281129864601</v>
      </c>
      <c r="N3902" s="12"/>
      <c r="O3902" s="12"/>
    </row>
    <row r="3903" spans="1:15" x14ac:dyDescent="0.3">
      <c r="A3903" s="11" t="str">
        <f t="shared" si="62"/>
        <v>CONSUMO PER CAPITA (kg ó litros por individuo)RosadoT.ESPAÑA</v>
      </c>
      <c r="B3903" s="11" t="s">
        <v>55</v>
      </c>
      <c r="C3903" s="11" t="s">
        <v>83</v>
      </c>
      <c r="D3903" s="11" t="s">
        <v>142</v>
      </c>
      <c r="E3903" s="12">
        <v>3.9625565178700299E-2</v>
      </c>
      <c r="F3903" s="12">
        <v>3.1708645998133202E-2</v>
      </c>
      <c r="G3903" s="12">
        <v>2.4183431513191599E-2</v>
      </c>
      <c r="H3903" s="12">
        <v>1.8761816735228701E-2</v>
      </c>
      <c r="I3903" s="12" t="s">
        <v>134</v>
      </c>
      <c r="J3903" s="12" t="s">
        <v>134</v>
      </c>
      <c r="K3903" s="12" t="s">
        <v>134</v>
      </c>
      <c r="L3903" s="12" t="s">
        <v>134</v>
      </c>
      <c r="M3903" s="12" t="s">
        <v>134</v>
      </c>
      <c r="N3903" s="12"/>
      <c r="O3903" s="12"/>
    </row>
    <row r="3904" spans="1:15" x14ac:dyDescent="0.3">
      <c r="A3904" s="11" t="str">
        <f t="shared" si="62"/>
        <v>CONSUMO PER CAPITA (kg ó litros por individuo)RosadoBCN AM</v>
      </c>
      <c r="B3904" s="11" t="s">
        <v>55</v>
      </c>
      <c r="C3904" s="11" t="s">
        <v>83</v>
      </c>
      <c r="D3904" s="11" t="s">
        <v>143</v>
      </c>
      <c r="E3904" s="12">
        <v>6.3092814344200193E-2</v>
      </c>
      <c r="F3904" s="12">
        <v>4.7770233057582802E-2</v>
      </c>
      <c r="G3904" s="12">
        <v>3.9513365291675602E-2</v>
      </c>
      <c r="H3904" s="12">
        <v>2.2476606200052301E-2</v>
      </c>
      <c r="I3904" s="12" t="s">
        <v>134</v>
      </c>
      <c r="J3904" s="12" t="s">
        <v>134</v>
      </c>
      <c r="K3904" s="12" t="s">
        <v>134</v>
      </c>
      <c r="L3904" s="12" t="s">
        <v>134</v>
      </c>
      <c r="M3904" s="12" t="s">
        <v>134</v>
      </c>
      <c r="N3904" s="12"/>
      <c r="O3904" s="12"/>
    </row>
    <row r="3905" spans="1:15" x14ac:dyDescent="0.3">
      <c r="A3905" s="11" t="str">
        <f t="shared" si="62"/>
        <v>CONSUMO PER CAPITA (kg ó litros por individuo)RosadoREST.CAT ARAGON</v>
      </c>
      <c r="B3905" s="11" t="s">
        <v>55</v>
      </c>
      <c r="C3905" s="11" t="s">
        <v>83</v>
      </c>
      <c r="D3905" s="11" t="s">
        <v>144</v>
      </c>
      <c r="E3905" s="12">
        <v>4.8218622545259597E-2</v>
      </c>
      <c r="F3905" s="12">
        <v>2.1665022255797001E-2</v>
      </c>
      <c r="G3905" s="12">
        <v>2.4456719207906801E-2</v>
      </c>
      <c r="H3905" s="12">
        <v>2.2093050300747898E-2</v>
      </c>
      <c r="I3905" s="12" t="s">
        <v>134</v>
      </c>
      <c r="J3905" s="12" t="s">
        <v>134</v>
      </c>
      <c r="K3905" s="12" t="s">
        <v>134</v>
      </c>
      <c r="L3905" s="12" t="s">
        <v>134</v>
      </c>
      <c r="M3905" s="12" t="s">
        <v>134</v>
      </c>
      <c r="N3905" s="12"/>
      <c r="O3905" s="12"/>
    </row>
    <row r="3906" spans="1:15" x14ac:dyDescent="0.3">
      <c r="A3906" s="11" t="str">
        <f t="shared" si="62"/>
        <v>CONSUMO PER CAPITA (kg ó litros por individuo)RosadoLEVANTE</v>
      </c>
      <c r="B3906" s="11" t="s">
        <v>55</v>
      </c>
      <c r="C3906" s="11" t="s">
        <v>83</v>
      </c>
      <c r="D3906" s="11" t="s">
        <v>145</v>
      </c>
      <c r="E3906" s="12">
        <v>2.21441892014477E-2</v>
      </c>
      <c r="F3906" s="12">
        <v>1.2667428823929801E-2</v>
      </c>
      <c r="G3906" s="12">
        <v>6.9546813981828798E-3</v>
      </c>
      <c r="H3906" s="12">
        <v>5.9516102442712998E-3</v>
      </c>
      <c r="I3906" s="12" t="s">
        <v>134</v>
      </c>
      <c r="J3906" s="12" t="s">
        <v>134</v>
      </c>
      <c r="K3906" s="12" t="s">
        <v>134</v>
      </c>
      <c r="L3906" s="12" t="s">
        <v>134</v>
      </c>
      <c r="M3906" s="12" t="s">
        <v>134</v>
      </c>
      <c r="N3906" s="12"/>
      <c r="O3906" s="12"/>
    </row>
    <row r="3907" spans="1:15" x14ac:dyDescent="0.3">
      <c r="A3907" s="11" t="str">
        <f t="shared" si="62"/>
        <v>CONSUMO PER CAPITA (kg ó litros por individuo)RosadoANDALUCIA</v>
      </c>
      <c r="B3907" s="11" t="s">
        <v>55</v>
      </c>
      <c r="C3907" s="11" t="s">
        <v>83</v>
      </c>
      <c r="D3907" s="11" t="s">
        <v>146</v>
      </c>
      <c r="E3907" s="12">
        <v>3.7374011118770502E-3</v>
      </c>
      <c r="F3907" s="12">
        <v>1.3446313634609301E-2</v>
      </c>
      <c r="G3907" s="12">
        <v>8.6565124246100206E-3</v>
      </c>
      <c r="H3907" s="12">
        <v>8.5582647331023508E-3</v>
      </c>
      <c r="I3907" s="12" t="s">
        <v>134</v>
      </c>
      <c r="J3907" s="12" t="s">
        <v>134</v>
      </c>
      <c r="K3907" s="12" t="s">
        <v>134</v>
      </c>
      <c r="L3907" s="12" t="s">
        <v>134</v>
      </c>
      <c r="M3907" s="12" t="s">
        <v>134</v>
      </c>
      <c r="N3907" s="12"/>
      <c r="O3907" s="12"/>
    </row>
    <row r="3908" spans="1:15" x14ac:dyDescent="0.3">
      <c r="A3908" s="11" t="str">
        <f t="shared" si="62"/>
        <v>CONSUMO PER CAPITA (kg ó litros por individuo)RosadoMDD AM</v>
      </c>
      <c r="B3908" s="11" t="s">
        <v>55</v>
      </c>
      <c r="C3908" s="11" t="s">
        <v>83</v>
      </c>
      <c r="D3908" s="11" t="s">
        <v>147</v>
      </c>
      <c r="E3908" s="12">
        <v>3.0542779082180199E-2</v>
      </c>
      <c r="F3908" s="12">
        <v>5.6380249122393103E-2</v>
      </c>
      <c r="G3908" s="12">
        <v>2.8359957547501199E-2</v>
      </c>
      <c r="H3908" s="12">
        <v>2.51401050845107E-2</v>
      </c>
      <c r="I3908" s="12" t="s">
        <v>134</v>
      </c>
      <c r="J3908" s="12" t="s">
        <v>134</v>
      </c>
      <c r="K3908" s="12" t="s">
        <v>134</v>
      </c>
      <c r="L3908" s="12" t="s">
        <v>134</v>
      </c>
      <c r="M3908" s="12" t="s">
        <v>134</v>
      </c>
      <c r="N3908" s="12"/>
      <c r="O3908" s="12"/>
    </row>
    <row r="3909" spans="1:15" x14ac:dyDescent="0.3">
      <c r="A3909" s="11" t="str">
        <f t="shared" si="62"/>
        <v>CONSUMO PER CAPITA (kg ó litros por individuo)RosadoRTO CENTRO</v>
      </c>
      <c r="B3909" s="11" t="s">
        <v>55</v>
      </c>
      <c r="C3909" s="11" t="s">
        <v>83</v>
      </c>
      <c r="D3909" s="11" t="s">
        <v>148</v>
      </c>
      <c r="E3909" s="12">
        <v>2.6341343325897701E-2</v>
      </c>
      <c r="F3909" s="12">
        <v>2.5286103744511301E-2</v>
      </c>
      <c r="G3909" s="12">
        <v>2.5042541248575901E-2</v>
      </c>
      <c r="H3909" s="12">
        <v>1.8566778166036701E-2</v>
      </c>
      <c r="I3909" s="12" t="s">
        <v>134</v>
      </c>
      <c r="J3909" s="12" t="s">
        <v>134</v>
      </c>
      <c r="K3909" s="12" t="s">
        <v>134</v>
      </c>
      <c r="L3909" s="12" t="s">
        <v>134</v>
      </c>
      <c r="M3909" s="12" t="s">
        <v>134</v>
      </c>
      <c r="N3909" s="12"/>
      <c r="O3909" s="12"/>
    </row>
    <row r="3910" spans="1:15" x14ac:dyDescent="0.3">
      <c r="A3910" s="11" t="str">
        <f t="shared" si="62"/>
        <v>CONSUMO PER CAPITA (kg ó litros por individuo)RosadoNORTE-CENTRO</v>
      </c>
      <c r="B3910" s="11" t="s">
        <v>55</v>
      </c>
      <c r="C3910" s="11" t="s">
        <v>83</v>
      </c>
      <c r="D3910" s="11" t="s">
        <v>149</v>
      </c>
      <c r="E3910" s="12">
        <v>0.14332750238865899</v>
      </c>
      <c r="F3910" s="12">
        <v>4.6176507893328403E-2</v>
      </c>
      <c r="G3910" s="12">
        <v>5.5612241260260903E-2</v>
      </c>
      <c r="H3910" s="12">
        <v>4.2371320422023399E-2</v>
      </c>
      <c r="I3910" s="12" t="s">
        <v>134</v>
      </c>
      <c r="J3910" s="12" t="s">
        <v>134</v>
      </c>
      <c r="K3910" s="12" t="s">
        <v>134</v>
      </c>
      <c r="L3910" s="12" t="s">
        <v>134</v>
      </c>
      <c r="M3910" s="12" t="s">
        <v>134</v>
      </c>
      <c r="N3910" s="12"/>
      <c r="O3910" s="12"/>
    </row>
    <row r="3911" spans="1:15" x14ac:dyDescent="0.3">
      <c r="A3911" s="11" t="str">
        <f t="shared" si="62"/>
        <v>CONSUMO PER CAPITA (kg ó litros por individuo)RosadoNOROESTE</v>
      </c>
      <c r="B3911" s="11" t="s">
        <v>55</v>
      </c>
      <c r="C3911" s="11" t="s">
        <v>83</v>
      </c>
      <c r="D3911" s="11" t="s">
        <v>150</v>
      </c>
      <c r="E3911" s="12">
        <v>3.3861062291692799E-2</v>
      </c>
      <c r="F3911" s="12">
        <v>5.9246446782825403E-2</v>
      </c>
      <c r="G3911" s="12">
        <v>3.3346476220975897E-2</v>
      </c>
      <c r="H3911" s="12">
        <v>2.1790687547142501E-2</v>
      </c>
      <c r="I3911" s="12" t="s">
        <v>134</v>
      </c>
      <c r="J3911" s="12" t="s">
        <v>134</v>
      </c>
      <c r="K3911" s="12" t="s">
        <v>134</v>
      </c>
      <c r="L3911" s="12" t="s">
        <v>134</v>
      </c>
      <c r="M3911" s="12" t="s">
        <v>134</v>
      </c>
      <c r="N3911" s="12"/>
      <c r="O3911" s="12"/>
    </row>
    <row r="3912" spans="1:15" x14ac:dyDescent="0.3">
      <c r="A3912" s="11" t="str">
        <f t="shared" si="62"/>
        <v>CONSUMO PER CAPITA (kg ó litros por individuo)Rosado&lt;2MIL</v>
      </c>
      <c r="B3912" s="11" t="s">
        <v>55</v>
      </c>
      <c r="C3912" s="11" t="s">
        <v>83</v>
      </c>
      <c r="D3912" s="11" t="s">
        <v>151</v>
      </c>
      <c r="E3912" s="12">
        <v>5.0339649027910799E-2</v>
      </c>
      <c r="F3912" s="12">
        <v>1.9555576710492299E-2</v>
      </c>
      <c r="G3912" s="12">
        <v>3.0018386392556599E-3</v>
      </c>
      <c r="H3912" s="12">
        <v>7.7821207456795702E-3</v>
      </c>
      <c r="I3912" s="12" t="s">
        <v>134</v>
      </c>
      <c r="J3912" s="12" t="s">
        <v>134</v>
      </c>
      <c r="K3912" s="12" t="s">
        <v>134</v>
      </c>
      <c r="L3912" s="12" t="s">
        <v>134</v>
      </c>
      <c r="M3912" s="12" t="s">
        <v>134</v>
      </c>
      <c r="N3912" s="12"/>
      <c r="O3912" s="12"/>
    </row>
    <row r="3913" spans="1:15" x14ac:dyDescent="0.3">
      <c r="A3913" s="11" t="str">
        <f t="shared" si="62"/>
        <v>CONSUMO PER CAPITA (kg ó litros por individuo)Rosado2-5MIL</v>
      </c>
      <c r="B3913" s="11" t="s">
        <v>55</v>
      </c>
      <c r="C3913" s="11" t="s">
        <v>83</v>
      </c>
      <c r="D3913" s="11" t="s">
        <v>152</v>
      </c>
      <c r="E3913" s="12">
        <v>2.0331124920762202E-2</v>
      </c>
      <c r="F3913" s="12">
        <v>1.5191127782414799E-3</v>
      </c>
      <c r="G3913" s="12">
        <v>1.2237919022181401E-2</v>
      </c>
      <c r="H3913" s="12">
        <v>9.4493303110913807E-3</v>
      </c>
      <c r="I3913" s="12" t="s">
        <v>134</v>
      </c>
      <c r="J3913" s="12" t="s">
        <v>134</v>
      </c>
      <c r="K3913" s="12" t="s">
        <v>134</v>
      </c>
      <c r="L3913" s="12" t="s">
        <v>134</v>
      </c>
      <c r="M3913" s="12" t="s">
        <v>134</v>
      </c>
      <c r="N3913" s="12"/>
      <c r="O3913" s="12"/>
    </row>
    <row r="3914" spans="1:15" x14ac:dyDescent="0.3">
      <c r="A3914" s="11" t="str">
        <f t="shared" si="62"/>
        <v>CONSUMO PER CAPITA (kg ó litros por individuo)Rosado5-10MIL</v>
      </c>
      <c r="B3914" s="11" t="s">
        <v>55</v>
      </c>
      <c r="C3914" s="11" t="s">
        <v>83</v>
      </c>
      <c r="D3914" s="11" t="s">
        <v>153</v>
      </c>
      <c r="E3914" s="12">
        <v>4.0172431747753798E-2</v>
      </c>
      <c r="F3914" s="12">
        <v>3.5149552611264102E-2</v>
      </c>
      <c r="G3914" s="12">
        <v>3.1518045173336798E-2</v>
      </c>
      <c r="H3914" s="12">
        <v>2.7738334227818299E-2</v>
      </c>
      <c r="I3914" s="12" t="s">
        <v>134</v>
      </c>
      <c r="J3914" s="12" t="s">
        <v>134</v>
      </c>
      <c r="K3914" s="12" t="s">
        <v>134</v>
      </c>
      <c r="L3914" s="12" t="s">
        <v>134</v>
      </c>
      <c r="M3914" s="12" t="s">
        <v>134</v>
      </c>
      <c r="N3914" s="12"/>
      <c r="O3914" s="12"/>
    </row>
    <row r="3915" spans="1:15" x14ac:dyDescent="0.3">
      <c r="A3915" s="11" t="str">
        <f t="shared" si="62"/>
        <v>CONSUMO PER CAPITA (kg ó litros por individuo)Rosado10-30MIL</v>
      </c>
      <c r="B3915" s="11" t="s">
        <v>55</v>
      </c>
      <c r="C3915" s="11" t="s">
        <v>83</v>
      </c>
      <c r="D3915" s="11" t="s">
        <v>154</v>
      </c>
      <c r="E3915" s="12">
        <v>4.2082459898244599E-2</v>
      </c>
      <c r="F3915" s="12">
        <v>2.9580025740232399E-2</v>
      </c>
      <c r="G3915" s="12">
        <v>2.41259198075899E-2</v>
      </c>
      <c r="H3915" s="12">
        <v>1.23308014551477E-2</v>
      </c>
      <c r="I3915" s="12" t="s">
        <v>134</v>
      </c>
      <c r="J3915" s="12" t="s">
        <v>134</v>
      </c>
      <c r="K3915" s="12" t="s">
        <v>134</v>
      </c>
      <c r="L3915" s="12" t="s">
        <v>134</v>
      </c>
      <c r="M3915" s="12" t="s">
        <v>134</v>
      </c>
      <c r="N3915" s="12"/>
      <c r="O3915" s="12"/>
    </row>
    <row r="3916" spans="1:15" x14ac:dyDescent="0.3">
      <c r="A3916" s="11" t="str">
        <f t="shared" si="62"/>
        <v>CONSUMO PER CAPITA (kg ó litros por individuo)Rosado30-100MIL</v>
      </c>
      <c r="B3916" s="11" t="s">
        <v>55</v>
      </c>
      <c r="C3916" s="11" t="s">
        <v>83</v>
      </c>
      <c r="D3916" s="11" t="s">
        <v>155</v>
      </c>
      <c r="E3916" s="12">
        <v>4.4956855270240098E-2</v>
      </c>
      <c r="F3916" s="12">
        <v>3.11818468798216E-2</v>
      </c>
      <c r="G3916" s="12">
        <v>3.33857627916248E-2</v>
      </c>
      <c r="H3916" s="12">
        <v>2.47546133580589E-2</v>
      </c>
      <c r="I3916" s="12" t="s">
        <v>134</v>
      </c>
      <c r="J3916" s="12" t="s">
        <v>134</v>
      </c>
      <c r="K3916" s="12" t="s">
        <v>134</v>
      </c>
      <c r="L3916" s="12" t="s">
        <v>134</v>
      </c>
      <c r="M3916" s="12" t="s">
        <v>134</v>
      </c>
      <c r="N3916" s="12"/>
      <c r="O3916" s="12"/>
    </row>
    <row r="3917" spans="1:15" x14ac:dyDescent="0.3">
      <c r="A3917" s="11" t="str">
        <f t="shared" si="62"/>
        <v>CONSUMO PER CAPITA (kg ó litros por individuo)Rosado100-200MIL</v>
      </c>
      <c r="B3917" s="11" t="s">
        <v>55</v>
      </c>
      <c r="C3917" s="11" t="s">
        <v>83</v>
      </c>
      <c r="D3917" s="11" t="s">
        <v>156</v>
      </c>
      <c r="E3917" s="12">
        <v>3.7293655065923199E-2</v>
      </c>
      <c r="F3917" s="12">
        <v>2.9640716826761199E-2</v>
      </c>
      <c r="G3917" s="12">
        <v>2.35062005121714E-2</v>
      </c>
      <c r="H3917" s="12">
        <v>2.0380967390000899E-2</v>
      </c>
      <c r="I3917" s="12" t="s">
        <v>134</v>
      </c>
      <c r="J3917" s="12" t="s">
        <v>134</v>
      </c>
      <c r="K3917" s="12" t="s">
        <v>134</v>
      </c>
      <c r="L3917" s="12" t="s">
        <v>134</v>
      </c>
      <c r="M3917" s="12" t="s">
        <v>134</v>
      </c>
      <c r="N3917" s="12"/>
      <c r="O3917" s="12"/>
    </row>
    <row r="3918" spans="1:15" x14ac:dyDescent="0.3">
      <c r="A3918" s="11" t="str">
        <f t="shared" si="62"/>
        <v>CONSUMO PER CAPITA (kg ó litros por individuo)Rosado200-500MIL</v>
      </c>
      <c r="B3918" s="11" t="s">
        <v>55</v>
      </c>
      <c r="C3918" s="11" t="s">
        <v>83</v>
      </c>
      <c r="D3918" s="11" t="s">
        <v>157</v>
      </c>
      <c r="E3918" s="12">
        <v>2.7017916178359198E-2</v>
      </c>
      <c r="F3918" s="12">
        <v>2.84840969753055E-2</v>
      </c>
      <c r="G3918" s="12">
        <v>8.8176365693264994E-3</v>
      </c>
      <c r="H3918" s="12">
        <v>1.6737950796580199E-2</v>
      </c>
      <c r="I3918" s="12" t="s">
        <v>134</v>
      </c>
      <c r="J3918" s="12" t="s">
        <v>134</v>
      </c>
      <c r="K3918" s="12" t="s">
        <v>134</v>
      </c>
      <c r="L3918" s="12" t="s">
        <v>134</v>
      </c>
      <c r="M3918" s="12" t="s">
        <v>134</v>
      </c>
      <c r="N3918" s="12"/>
      <c r="O3918" s="12"/>
    </row>
    <row r="3919" spans="1:15" x14ac:dyDescent="0.3">
      <c r="A3919" s="11" t="str">
        <f t="shared" si="62"/>
        <v>CONSUMO PER CAPITA (kg ó litros por individuo)Rosado&gt;500MIL</v>
      </c>
      <c r="B3919" s="11" t="s">
        <v>55</v>
      </c>
      <c r="C3919" s="11" t="s">
        <v>83</v>
      </c>
      <c r="D3919" s="11" t="s">
        <v>158</v>
      </c>
      <c r="E3919" s="12">
        <v>4.4912938723673503E-2</v>
      </c>
      <c r="F3919" s="12">
        <v>5.2446165192730702E-2</v>
      </c>
      <c r="G3919" s="12">
        <v>3.3209049822930499E-2</v>
      </c>
      <c r="H3919" s="12">
        <v>2.18686567758875E-2</v>
      </c>
      <c r="I3919" s="12" t="s">
        <v>134</v>
      </c>
      <c r="J3919" s="12" t="s">
        <v>134</v>
      </c>
      <c r="K3919" s="12" t="s">
        <v>134</v>
      </c>
      <c r="L3919" s="12" t="s">
        <v>134</v>
      </c>
      <c r="M3919" s="12" t="s">
        <v>134</v>
      </c>
      <c r="N3919" s="12"/>
      <c r="O3919" s="12"/>
    </row>
    <row r="3920" spans="1:15" x14ac:dyDescent="0.3">
      <c r="A3920" s="11" t="str">
        <f t="shared" si="62"/>
        <v>CONSUMO PER CAPITA (kg ó litros por individuo)RosadoDE 15 A 19 AÑOS</v>
      </c>
      <c r="B3920" s="11" t="s">
        <v>55</v>
      </c>
      <c r="C3920" s="11" t="s">
        <v>83</v>
      </c>
      <c r="D3920" s="11" t="s">
        <v>159</v>
      </c>
      <c r="E3920" s="12" t="s">
        <v>134</v>
      </c>
      <c r="F3920" s="12">
        <v>4.0027468843027603E-2</v>
      </c>
      <c r="G3920" s="12" t="s">
        <v>134</v>
      </c>
      <c r="H3920" s="12" t="s">
        <v>134</v>
      </c>
      <c r="I3920" s="12" t="s">
        <v>134</v>
      </c>
      <c r="J3920" s="12" t="s">
        <v>134</v>
      </c>
      <c r="K3920" s="12" t="s">
        <v>134</v>
      </c>
      <c r="L3920" s="12" t="s">
        <v>134</v>
      </c>
      <c r="M3920" s="12" t="s">
        <v>134</v>
      </c>
      <c r="N3920" s="12"/>
      <c r="O3920" s="12"/>
    </row>
    <row r="3921" spans="1:15" x14ac:dyDescent="0.3">
      <c r="A3921" s="11" t="str">
        <f t="shared" si="62"/>
        <v>CONSUMO PER CAPITA (kg ó litros por individuo)RosadoDE 20 A 24 AÑOS</v>
      </c>
      <c r="B3921" s="11" t="s">
        <v>55</v>
      </c>
      <c r="C3921" s="11" t="s">
        <v>83</v>
      </c>
      <c r="D3921" s="11" t="s">
        <v>160</v>
      </c>
      <c r="E3921" s="12" t="s">
        <v>134</v>
      </c>
      <c r="F3921" s="12" t="s">
        <v>134</v>
      </c>
      <c r="G3921" s="12">
        <v>2.7384892400105598E-3</v>
      </c>
      <c r="H3921" s="12" t="s">
        <v>134</v>
      </c>
      <c r="I3921" s="12" t="s">
        <v>134</v>
      </c>
      <c r="J3921" s="12" t="s">
        <v>134</v>
      </c>
      <c r="K3921" s="12" t="s">
        <v>134</v>
      </c>
      <c r="L3921" s="12" t="s">
        <v>134</v>
      </c>
      <c r="M3921" s="12" t="s">
        <v>134</v>
      </c>
      <c r="N3921" s="12"/>
      <c r="O3921" s="12"/>
    </row>
    <row r="3922" spans="1:15" x14ac:dyDescent="0.3">
      <c r="A3922" s="11" t="str">
        <f t="shared" si="62"/>
        <v>CONSUMO PER CAPITA (kg ó litros por individuo)RosadoDE 25 A 34 AÑOS</v>
      </c>
      <c r="B3922" s="11" t="s">
        <v>55</v>
      </c>
      <c r="C3922" s="11" t="s">
        <v>83</v>
      </c>
      <c r="D3922" s="11" t="s">
        <v>161</v>
      </c>
      <c r="E3922" s="12">
        <v>1.88261919085327E-2</v>
      </c>
      <c r="F3922" s="12">
        <v>6.5834131809865701E-3</v>
      </c>
      <c r="G3922" s="12">
        <v>5.5128618350148203E-3</v>
      </c>
      <c r="H3922" s="12">
        <v>6.3832174064863004E-3</v>
      </c>
      <c r="I3922" s="12" t="s">
        <v>134</v>
      </c>
      <c r="J3922" s="12" t="s">
        <v>134</v>
      </c>
      <c r="K3922" s="12" t="s">
        <v>134</v>
      </c>
      <c r="L3922" s="12" t="s">
        <v>134</v>
      </c>
      <c r="M3922" s="12" t="s">
        <v>134</v>
      </c>
      <c r="N3922" s="12"/>
      <c r="O3922" s="12"/>
    </row>
    <row r="3923" spans="1:15" x14ac:dyDescent="0.3">
      <c r="A3923" s="11" t="str">
        <f t="shared" si="62"/>
        <v>CONSUMO PER CAPITA (kg ó litros por individuo)RosadoDE 35 A 49 AÑOS</v>
      </c>
      <c r="B3923" s="11" t="s">
        <v>55</v>
      </c>
      <c r="C3923" s="11" t="s">
        <v>83</v>
      </c>
      <c r="D3923" s="11" t="s">
        <v>162</v>
      </c>
      <c r="E3923" s="12">
        <v>2.2630018637254501E-2</v>
      </c>
      <c r="F3923" s="12">
        <v>1.51634448624531E-2</v>
      </c>
      <c r="G3923" s="12">
        <v>1.44062263997868E-2</v>
      </c>
      <c r="H3923" s="12">
        <v>8.0401609767182802E-3</v>
      </c>
      <c r="I3923" s="12" t="s">
        <v>134</v>
      </c>
      <c r="J3923" s="12" t="s">
        <v>134</v>
      </c>
      <c r="K3923" s="12" t="s">
        <v>134</v>
      </c>
      <c r="L3923" s="12" t="s">
        <v>134</v>
      </c>
      <c r="M3923" s="12" t="s">
        <v>134</v>
      </c>
      <c r="N3923" s="12"/>
      <c r="O3923" s="12"/>
    </row>
    <row r="3924" spans="1:15" x14ac:dyDescent="0.3">
      <c r="A3924" s="11" t="str">
        <f t="shared" si="62"/>
        <v>CONSUMO PER CAPITA (kg ó litros por individuo)RosadoDE 50 A 59 AÑOS</v>
      </c>
      <c r="B3924" s="11" t="s">
        <v>55</v>
      </c>
      <c r="C3924" s="11" t="s">
        <v>83</v>
      </c>
      <c r="D3924" s="11" t="s">
        <v>163</v>
      </c>
      <c r="E3924" s="12">
        <v>5.6496759949173497E-2</v>
      </c>
      <c r="F3924" s="12">
        <v>4.1610575744886497E-2</v>
      </c>
      <c r="G3924" s="12">
        <v>2.6321098206931001E-2</v>
      </c>
      <c r="H3924" s="12">
        <v>1.9009289987857999E-2</v>
      </c>
      <c r="I3924" s="12" t="s">
        <v>134</v>
      </c>
      <c r="J3924" s="12" t="s">
        <v>134</v>
      </c>
      <c r="K3924" s="12" t="s">
        <v>134</v>
      </c>
      <c r="L3924" s="12" t="s">
        <v>134</v>
      </c>
      <c r="M3924" s="12" t="s">
        <v>134</v>
      </c>
      <c r="N3924" s="12"/>
      <c r="O3924" s="12"/>
    </row>
    <row r="3925" spans="1:15" x14ac:dyDescent="0.3">
      <c r="A3925" s="11" t="str">
        <f t="shared" si="62"/>
        <v>CONSUMO PER CAPITA (kg ó litros por individuo)RosadoDE 60 A 75 AÑOS</v>
      </c>
      <c r="B3925" s="11" t="s">
        <v>55</v>
      </c>
      <c r="C3925" s="11" t="s">
        <v>83</v>
      </c>
      <c r="D3925" s="11" t="s">
        <v>164</v>
      </c>
      <c r="E3925" s="12">
        <v>8.3641428549426702E-2</v>
      </c>
      <c r="F3925" s="12">
        <v>6.7210631321800898E-2</v>
      </c>
      <c r="G3925" s="12">
        <v>5.9973194850001202E-2</v>
      </c>
      <c r="H3925" s="12">
        <v>5.1044568427323703E-2</v>
      </c>
      <c r="I3925" s="12" t="s">
        <v>134</v>
      </c>
      <c r="J3925" s="12" t="s">
        <v>134</v>
      </c>
      <c r="K3925" s="12" t="s">
        <v>134</v>
      </c>
      <c r="L3925" s="12" t="s">
        <v>134</v>
      </c>
      <c r="M3925" s="12" t="s">
        <v>134</v>
      </c>
      <c r="N3925" s="12"/>
      <c r="O3925" s="12"/>
    </row>
    <row r="3926" spans="1:15" x14ac:dyDescent="0.3">
      <c r="A3926" s="11" t="str">
        <f t="shared" si="62"/>
        <v>CONSUMO PER CAPITA (kg ó litros por individuo)RosadoNIVEL ALTO</v>
      </c>
      <c r="B3926" s="11" t="s">
        <v>55</v>
      </c>
      <c r="C3926" s="11" t="s">
        <v>83</v>
      </c>
      <c r="D3926" s="11" t="s">
        <v>165</v>
      </c>
      <c r="E3926" s="12">
        <v>5.2827844019543498E-2</v>
      </c>
      <c r="F3926" s="12">
        <v>3.00028897301837E-2</v>
      </c>
      <c r="G3926" s="12">
        <v>2.82927347727513E-2</v>
      </c>
      <c r="H3926" s="12">
        <v>1.4068354627354699E-2</v>
      </c>
      <c r="I3926" s="12" t="s">
        <v>134</v>
      </c>
      <c r="J3926" s="12" t="s">
        <v>134</v>
      </c>
      <c r="K3926" s="12" t="s">
        <v>134</v>
      </c>
      <c r="L3926" s="12" t="s">
        <v>134</v>
      </c>
      <c r="M3926" s="12" t="s">
        <v>134</v>
      </c>
      <c r="N3926" s="12"/>
      <c r="O3926" s="12"/>
    </row>
    <row r="3927" spans="1:15" x14ac:dyDescent="0.3">
      <c r="A3927" s="11" t="str">
        <f t="shared" si="62"/>
        <v>CONSUMO PER CAPITA (kg ó litros por individuo)RosadoNIVEL MEDIO ALTO</v>
      </c>
      <c r="B3927" s="11" t="s">
        <v>55</v>
      </c>
      <c r="C3927" s="11" t="s">
        <v>83</v>
      </c>
      <c r="D3927" s="11" t="s">
        <v>166</v>
      </c>
      <c r="E3927" s="12">
        <v>3.8713462390851397E-2</v>
      </c>
      <c r="F3927" s="12">
        <v>3.5439216075485697E-2</v>
      </c>
      <c r="G3927" s="12">
        <v>1.7116334215562301E-2</v>
      </c>
      <c r="H3927" s="12">
        <v>1.69290140350782E-2</v>
      </c>
      <c r="I3927" s="12" t="s">
        <v>134</v>
      </c>
      <c r="J3927" s="12" t="s">
        <v>134</v>
      </c>
      <c r="K3927" s="12" t="s">
        <v>134</v>
      </c>
      <c r="L3927" s="12" t="s">
        <v>134</v>
      </c>
      <c r="M3927" s="12" t="s">
        <v>134</v>
      </c>
      <c r="N3927" s="12"/>
      <c r="O3927" s="12"/>
    </row>
    <row r="3928" spans="1:15" x14ac:dyDescent="0.3">
      <c r="A3928" s="11" t="str">
        <f t="shared" si="62"/>
        <v>CONSUMO PER CAPITA (kg ó litros por individuo)RosadoNIVEL MEDIO</v>
      </c>
      <c r="B3928" s="11" t="s">
        <v>55</v>
      </c>
      <c r="C3928" s="11" t="s">
        <v>83</v>
      </c>
      <c r="D3928" s="11" t="s">
        <v>167</v>
      </c>
      <c r="E3928" s="12">
        <v>3.8722034981896997E-2</v>
      </c>
      <c r="F3928" s="12">
        <v>4.1261336870006597E-2</v>
      </c>
      <c r="G3928" s="12">
        <v>2.2724683773254699E-2</v>
      </c>
      <c r="H3928" s="12">
        <v>2.1898232520675898E-2</v>
      </c>
      <c r="I3928" s="12" t="s">
        <v>134</v>
      </c>
      <c r="J3928" s="12" t="s">
        <v>134</v>
      </c>
      <c r="K3928" s="12" t="s">
        <v>134</v>
      </c>
      <c r="L3928" s="12" t="s">
        <v>134</v>
      </c>
      <c r="M3928" s="12" t="s">
        <v>134</v>
      </c>
      <c r="N3928" s="12"/>
      <c r="O3928" s="12"/>
    </row>
    <row r="3929" spans="1:15" x14ac:dyDescent="0.3">
      <c r="A3929" s="11" t="str">
        <f t="shared" si="62"/>
        <v>CONSUMO PER CAPITA (kg ó litros por individuo)RosadoNIVEL MEDIO BAJO</v>
      </c>
      <c r="B3929" s="11" t="s">
        <v>55</v>
      </c>
      <c r="C3929" s="11" t="s">
        <v>83</v>
      </c>
      <c r="D3929" s="11" t="s">
        <v>168</v>
      </c>
      <c r="E3929" s="12">
        <v>2.2438490778651201E-2</v>
      </c>
      <c r="F3929" s="12">
        <v>1.6176878539263501E-2</v>
      </c>
      <c r="G3929" s="12">
        <v>2.7800560632147E-2</v>
      </c>
      <c r="H3929" s="12">
        <v>1.9153771204861701E-2</v>
      </c>
      <c r="I3929" s="12" t="s">
        <v>134</v>
      </c>
      <c r="J3929" s="12" t="s">
        <v>134</v>
      </c>
      <c r="K3929" s="12" t="s">
        <v>134</v>
      </c>
      <c r="L3929" s="12" t="s">
        <v>134</v>
      </c>
      <c r="M3929" s="12" t="s">
        <v>134</v>
      </c>
      <c r="N3929" s="12"/>
      <c r="O3929" s="12"/>
    </row>
    <row r="3930" spans="1:15" x14ac:dyDescent="0.3">
      <c r="A3930" s="11" t="str">
        <f t="shared" si="62"/>
        <v>CONSUMO PER CAPITA (kg ó litros por individuo)RosadoNIVEL BAJO</v>
      </c>
      <c r="B3930" s="11" t="s">
        <v>55</v>
      </c>
      <c r="C3930" s="11" t="s">
        <v>83</v>
      </c>
      <c r="D3930" s="11" t="s">
        <v>169</v>
      </c>
      <c r="E3930" s="12">
        <v>3.9474733782866998E-2</v>
      </c>
      <c r="F3930" s="12">
        <v>3.0662352766751302E-2</v>
      </c>
      <c r="G3930" s="12">
        <v>2.3991783339272502E-2</v>
      </c>
      <c r="H3930" s="12">
        <v>2.0917362244015799E-2</v>
      </c>
      <c r="I3930" s="12" t="s">
        <v>134</v>
      </c>
      <c r="J3930" s="12" t="s">
        <v>134</v>
      </c>
      <c r="K3930" s="12" t="s">
        <v>134</v>
      </c>
      <c r="L3930" s="12" t="s">
        <v>134</v>
      </c>
      <c r="M3930" s="12" t="s">
        <v>134</v>
      </c>
      <c r="N3930" s="12"/>
      <c r="O3930" s="12"/>
    </row>
    <row r="3931" spans="1:15" x14ac:dyDescent="0.3">
      <c r="A3931" s="11" t="str">
        <f t="shared" si="62"/>
        <v>CONSUMO PER CAPITA (kg ó litros por individuo)RosadoHOMBRE</v>
      </c>
      <c r="B3931" s="11" t="s">
        <v>55</v>
      </c>
      <c r="C3931" s="11" t="s">
        <v>83</v>
      </c>
      <c r="D3931" s="11" t="s">
        <v>170</v>
      </c>
      <c r="E3931" s="12">
        <v>5.2411232602898199E-2</v>
      </c>
      <c r="F3931" s="12">
        <v>3.7367509150458E-2</v>
      </c>
      <c r="G3931" s="12">
        <v>3.4087877562054003E-2</v>
      </c>
      <c r="H3931" s="12">
        <v>2.26216498258245E-2</v>
      </c>
      <c r="I3931" s="12" t="s">
        <v>134</v>
      </c>
      <c r="J3931" s="12" t="s">
        <v>134</v>
      </c>
      <c r="K3931" s="12" t="s">
        <v>134</v>
      </c>
      <c r="L3931" s="12" t="s">
        <v>134</v>
      </c>
      <c r="M3931" s="12" t="s">
        <v>134</v>
      </c>
      <c r="N3931" s="12"/>
      <c r="O3931" s="12"/>
    </row>
    <row r="3932" spans="1:15" x14ac:dyDescent="0.3">
      <c r="A3932" s="11" t="str">
        <f t="shared" si="62"/>
        <v>CONSUMO PER CAPITA (kg ó litros por individuo)RosadoMUJER</v>
      </c>
      <c r="B3932" s="11" t="s">
        <v>55</v>
      </c>
      <c r="C3932" s="11" t="s">
        <v>83</v>
      </c>
      <c r="D3932" s="11" t="s">
        <v>171</v>
      </c>
      <c r="E3932" s="12">
        <v>2.6992277137561201E-2</v>
      </c>
      <c r="F3932" s="12">
        <v>2.6117128883561099E-2</v>
      </c>
      <c r="G3932" s="12">
        <v>1.44049306182181E-2</v>
      </c>
      <c r="H3932" s="12">
        <v>1.49510034388841E-2</v>
      </c>
      <c r="I3932" s="12" t="s">
        <v>134</v>
      </c>
      <c r="J3932" s="12" t="s">
        <v>134</v>
      </c>
      <c r="K3932" s="12" t="s">
        <v>134</v>
      </c>
      <c r="L3932" s="12" t="s">
        <v>134</v>
      </c>
      <c r="M3932" s="12" t="s">
        <v>134</v>
      </c>
      <c r="N3932" s="12"/>
      <c r="O3932" s="12"/>
    </row>
    <row r="3933" spans="1:15" x14ac:dyDescent="0.3">
      <c r="A3933" s="11" t="str">
        <f t="shared" si="62"/>
        <v>CONSUMO PER CAPITA (kg ó litros por individuo)Resto vinoT.ESPAÑA</v>
      </c>
      <c r="B3933" s="11" t="s">
        <v>55</v>
      </c>
      <c r="C3933" s="11" t="s">
        <v>84</v>
      </c>
      <c r="D3933" s="11" t="s">
        <v>142</v>
      </c>
      <c r="E3933" s="12">
        <v>1.0444749980834901E-2</v>
      </c>
      <c r="F3933" s="12">
        <v>8.2669239614357407E-3</v>
      </c>
      <c r="G3933" s="12">
        <v>8.4302644241212293E-3</v>
      </c>
      <c r="H3933" s="12">
        <v>1.4190794977321701E-2</v>
      </c>
      <c r="I3933" s="12">
        <v>3.3949940121599402E-2</v>
      </c>
      <c r="J3933" s="12">
        <v>2.20124625513121E-2</v>
      </c>
      <c r="K3933" s="12">
        <v>2.0507169306519399E-2</v>
      </c>
      <c r="L3933" s="12">
        <v>2.5934478401371201E-2</v>
      </c>
      <c r="M3933" s="12">
        <v>2.7326704476353901E-2</v>
      </c>
      <c r="N3933" s="12"/>
      <c r="O3933" s="12"/>
    </row>
    <row r="3934" spans="1:15" x14ac:dyDescent="0.3">
      <c r="A3934" s="11" t="str">
        <f t="shared" si="62"/>
        <v>CONSUMO PER CAPITA (kg ó litros por individuo)Resto vinoBCN AM</v>
      </c>
      <c r="B3934" s="11" t="s">
        <v>55</v>
      </c>
      <c r="C3934" s="11" t="s">
        <v>84</v>
      </c>
      <c r="D3934" s="11" t="s">
        <v>143</v>
      </c>
      <c r="E3934" s="12">
        <v>1.82433497160834E-2</v>
      </c>
      <c r="F3934" s="12">
        <v>1.54588511608482E-3</v>
      </c>
      <c r="G3934" s="12">
        <v>5.9640011239033995E-4</v>
      </c>
      <c r="H3934" s="12">
        <v>1.13023782227603E-2</v>
      </c>
      <c r="I3934" s="12">
        <v>1.0276647356617199E-2</v>
      </c>
      <c r="J3934" s="12">
        <v>1.45404830134102E-2</v>
      </c>
      <c r="K3934" s="12">
        <v>1.0903034456750499E-2</v>
      </c>
      <c r="L3934" s="12">
        <v>1.5838399192312599E-2</v>
      </c>
      <c r="M3934" s="12">
        <v>1.88504862751399E-2</v>
      </c>
      <c r="N3934" s="12"/>
      <c r="O3934" s="12"/>
    </row>
    <row r="3935" spans="1:15" x14ac:dyDescent="0.3">
      <c r="A3935" s="11" t="str">
        <f t="shared" si="62"/>
        <v>CONSUMO PER CAPITA (kg ó litros por individuo)Resto vinoREST.CAT ARAGON</v>
      </c>
      <c r="B3935" s="11" t="s">
        <v>55</v>
      </c>
      <c r="C3935" s="11" t="s">
        <v>84</v>
      </c>
      <c r="D3935" s="11" t="s">
        <v>144</v>
      </c>
      <c r="E3935" s="12">
        <v>5.9356131961572703E-3</v>
      </c>
      <c r="F3935" s="12">
        <v>5.3296471566302199E-3</v>
      </c>
      <c r="G3935" s="12">
        <v>4.4992519132119897E-3</v>
      </c>
      <c r="H3935" s="12">
        <v>1.02283967174902E-2</v>
      </c>
      <c r="I3935" s="12">
        <v>4.5859288439048199E-2</v>
      </c>
      <c r="J3935" s="12">
        <v>3.7833697696919098E-2</v>
      </c>
      <c r="K3935" s="12">
        <v>3.30473893045128E-2</v>
      </c>
      <c r="L3935" s="12">
        <v>2.89448356997173E-2</v>
      </c>
      <c r="M3935" s="12">
        <v>3.9021012034608997E-2</v>
      </c>
      <c r="N3935" s="12"/>
      <c r="O3935" s="12"/>
    </row>
    <row r="3936" spans="1:15" x14ac:dyDescent="0.3">
      <c r="A3936" s="11" t="str">
        <f t="shared" si="62"/>
        <v>CONSUMO PER CAPITA (kg ó litros por individuo)Resto vinoLEVANTE</v>
      </c>
      <c r="B3936" s="11" t="s">
        <v>55</v>
      </c>
      <c r="C3936" s="11" t="s">
        <v>84</v>
      </c>
      <c r="D3936" s="11" t="s">
        <v>145</v>
      </c>
      <c r="E3936" s="12">
        <v>1.50354394142978E-3</v>
      </c>
      <c r="F3936" s="12">
        <v>3.3820504831600399E-3</v>
      </c>
      <c r="G3936" s="12">
        <v>3.0894890026099699E-3</v>
      </c>
      <c r="H3936" s="12">
        <v>1.3755877851964701E-3</v>
      </c>
      <c r="I3936" s="12">
        <v>1.46824319408767E-2</v>
      </c>
      <c r="J3936" s="12">
        <v>1.1210783604719899E-2</v>
      </c>
      <c r="K3936" s="12">
        <v>2.6526477970339499E-3</v>
      </c>
      <c r="L3936" s="12">
        <v>1.33171876120859E-2</v>
      </c>
      <c r="M3936" s="12">
        <v>1.3388608280694299E-2</v>
      </c>
      <c r="N3936" s="12"/>
      <c r="O3936" s="12"/>
    </row>
    <row r="3937" spans="1:15" x14ac:dyDescent="0.3">
      <c r="A3937" s="11" t="str">
        <f t="shared" si="62"/>
        <v>CONSUMO PER CAPITA (kg ó litros por individuo)Resto vinoANDALUCIA</v>
      </c>
      <c r="B3937" s="11" t="s">
        <v>55</v>
      </c>
      <c r="C3937" s="11" t="s">
        <v>84</v>
      </c>
      <c r="D3937" s="11" t="s">
        <v>146</v>
      </c>
      <c r="E3937" s="12">
        <v>1.25870389572932E-2</v>
      </c>
      <c r="F3937" s="12">
        <v>2.2082607698666198E-2</v>
      </c>
      <c r="G3937" s="12">
        <v>2.0803905205748E-2</v>
      </c>
      <c r="H3937" s="12">
        <v>1.7916774272310799E-2</v>
      </c>
      <c r="I3937" s="12">
        <v>1.7603386570937601E-2</v>
      </c>
      <c r="J3937" s="12">
        <v>2.4248010316771901E-2</v>
      </c>
      <c r="K3937" s="12">
        <v>2.13346981582439E-2</v>
      </c>
      <c r="L3937" s="12">
        <v>3.3242773011696203E-2</v>
      </c>
      <c r="M3937" s="12">
        <v>2.0335539552887302E-2</v>
      </c>
      <c r="N3937" s="12"/>
      <c r="O3937" s="12"/>
    </row>
    <row r="3938" spans="1:15" x14ac:dyDescent="0.3">
      <c r="A3938" s="11" t="str">
        <f t="shared" si="62"/>
        <v>CONSUMO PER CAPITA (kg ó litros por individuo)Resto vinoMDD AM</v>
      </c>
      <c r="B3938" s="11" t="s">
        <v>55</v>
      </c>
      <c r="C3938" s="11" t="s">
        <v>84</v>
      </c>
      <c r="D3938" s="11" t="s">
        <v>147</v>
      </c>
      <c r="E3938" s="12">
        <v>7.8755660904926608E-3</v>
      </c>
      <c r="F3938" s="12">
        <v>1.61570126367577E-3</v>
      </c>
      <c r="G3938" s="12">
        <v>9.2579945841219195E-3</v>
      </c>
      <c r="H3938" s="12">
        <v>1.9607552746201101E-2</v>
      </c>
      <c r="I3938" s="12">
        <v>2.7689424877342599E-2</v>
      </c>
      <c r="J3938" s="12">
        <v>1.6457009238739401E-2</v>
      </c>
      <c r="K3938" s="12">
        <v>1.5790174509101799E-2</v>
      </c>
      <c r="L3938" s="12">
        <v>2.42304652606086E-2</v>
      </c>
      <c r="M3938" s="12">
        <v>2.2177468516081301E-2</v>
      </c>
      <c r="N3938" s="12"/>
      <c r="O3938" s="12"/>
    </row>
    <row r="3939" spans="1:15" x14ac:dyDescent="0.3">
      <c r="A3939" s="11" t="str">
        <f t="shared" si="62"/>
        <v>CONSUMO PER CAPITA (kg ó litros por individuo)Resto vinoRTO CENTRO</v>
      </c>
      <c r="B3939" s="11" t="s">
        <v>55</v>
      </c>
      <c r="C3939" s="11" t="s">
        <v>84</v>
      </c>
      <c r="D3939" s="11" t="s">
        <v>148</v>
      </c>
      <c r="E3939" s="12">
        <v>2.0292960975292098E-3</v>
      </c>
      <c r="F3939" s="12">
        <v>1.2433062590682701E-3</v>
      </c>
      <c r="G3939" s="12">
        <v>1.2937426672771501E-3</v>
      </c>
      <c r="H3939" s="12">
        <v>1.31638893399367E-2</v>
      </c>
      <c r="I3939" s="12">
        <v>1.2752693188203299E-2</v>
      </c>
      <c r="J3939" s="12">
        <v>1.25325842090278E-2</v>
      </c>
      <c r="K3939" s="12">
        <v>1.5236148092540799E-2</v>
      </c>
      <c r="L3939" s="12">
        <v>1.2587087482602699E-2</v>
      </c>
      <c r="M3939" s="12">
        <v>2.57327781798685E-2</v>
      </c>
      <c r="N3939" s="12"/>
      <c r="O3939" s="12"/>
    </row>
    <row r="3940" spans="1:15" x14ac:dyDescent="0.3">
      <c r="A3940" s="11" t="str">
        <f t="shared" si="62"/>
        <v>CONSUMO PER CAPITA (kg ó litros por individuo)Resto vinoNORTE-CENTRO</v>
      </c>
      <c r="B3940" s="11" t="s">
        <v>55</v>
      </c>
      <c r="C3940" s="11" t="s">
        <v>84</v>
      </c>
      <c r="D3940" s="11" t="s">
        <v>149</v>
      </c>
      <c r="E3940" s="12">
        <v>3.3923471162911202E-2</v>
      </c>
      <c r="F3940" s="12">
        <v>7.7084422534177298E-3</v>
      </c>
      <c r="G3940" s="12">
        <v>7.9621167296834595E-3</v>
      </c>
      <c r="H3940" s="12">
        <v>3.5723391473066503E-2</v>
      </c>
      <c r="I3940" s="12">
        <v>0.13747713229569999</v>
      </c>
      <c r="J3940" s="12">
        <v>3.3638076686817002E-2</v>
      </c>
      <c r="K3940" s="12">
        <v>2.9313012319574099E-2</v>
      </c>
      <c r="L3940" s="12">
        <v>4.6174551632054299E-2</v>
      </c>
      <c r="M3940" s="12">
        <v>5.7643682910403601E-2</v>
      </c>
      <c r="N3940" s="12"/>
      <c r="O3940" s="12"/>
    </row>
    <row r="3941" spans="1:15" x14ac:dyDescent="0.3">
      <c r="A3941" s="11" t="str">
        <f t="shared" si="62"/>
        <v>CONSUMO PER CAPITA (kg ó litros por individuo)Resto vinoNOROESTE</v>
      </c>
      <c r="B3941" s="11" t="s">
        <v>55</v>
      </c>
      <c r="C3941" s="11" t="s">
        <v>84</v>
      </c>
      <c r="D3941" s="11" t="s">
        <v>150</v>
      </c>
      <c r="E3941" s="12">
        <v>7.8494409120403296E-3</v>
      </c>
      <c r="F3941" s="12">
        <v>1.4684941384307299E-2</v>
      </c>
      <c r="G3941" s="12">
        <v>1.08847332899324E-2</v>
      </c>
      <c r="H3941" s="12">
        <v>7.8794027331856396E-3</v>
      </c>
      <c r="I3941" s="12">
        <v>3.6757048909498602E-2</v>
      </c>
      <c r="J3941" s="12">
        <v>2.6807609551965001E-2</v>
      </c>
      <c r="K3941" s="12">
        <v>4.5864169086436597E-2</v>
      </c>
      <c r="L3941" s="12">
        <v>3.3937881940103498E-2</v>
      </c>
      <c r="M3941" s="12">
        <v>3.77219506316918E-2</v>
      </c>
      <c r="N3941" s="12"/>
      <c r="O3941" s="12"/>
    </row>
    <row r="3942" spans="1:15" x14ac:dyDescent="0.3">
      <c r="A3942" s="11" t="str">
        <f t="shared" si="62"/>
        <v>CONSUMO PER CAPITA (kg ó litros por individuo)Resto vino&lt;2MIL</v>
      </c>
      <c r="B3942" s="11" t="s">
        <v>55</v>
      </c>
      <c r="C3942" s="11" t="s">
        <v>84</v>
      </c>
      <c r="D3942" s="11" t="s">
        <v>151</v>
      </c>
      <c r="E3942" s="12">
        <v>3.8886814187536799E-3</v>
      </c>
      <c r="F3942" s="12" t="s">
        <v>134</v>
      </c>
      <c r="G3942" s="12" t="s">
        <v>134</v>
      </c>
      <c r="H3942" s="12" t="s">
        <v>134</v>
      </c>
      <c r="I3942" s="12">
        <v>2.1066591396852602E-3</v>
      </c>
      <c r="J3942" s="12">
        <v>2.2387598890915499E-2</v>
      </c>
      <c r="K3942" s="12">
        <v>1.30960722214679E-2</v>
      </c>
      <c r="L3942" s="12">
        <v>7.1037995805328501E-3</v>
      </c>
      <c r="M3942" s="12">
        <v>1.0680487904835801E-2</v>
      </c>
      <c r="N3942" s="12"/>
      <c r="O3942" s="12"/>
    </row>
    <row r="3943" spans="1:15" x14ac:dyDescent="0.3">
      <c r="A3943" s="11" t="str">
        <f t="shared" si="62"/>
        <v>CONSUMO PER CAPITA (kg ó litros por individuo)Resto vino2-5MIL</v>
      </c>
      <c r="B3943" s="11" t="s">
        <v>55</v>
      </c>
      <c r="C3943" s="11" t="s">
        <v>84</v>
      </c>
      <c r="D3943" s="11" t="s">
        <v>152</v>
      </c>
      <c r="E3943" s="12">
        <v>1.2130979775306101E-2</v>
      </c>
      <c r="F3943" s="12">
        <v>1.5756294547402901E-2</v>
      </c>
      <c r="G3943" s="12">
        <v>4.9997345260880495E-4</v>
      </c>
      <c r="H3943" s="12">
        <v>9.0715984701133096E-3</v>
      </c>
      <c r="I3943" s="12">
        <v>1.06353092623336E-2</v>
      </c>
      <c r="J3943" s="12">
        <v>2.0768139097239601E-3</v>
      </c>
      <c r="K3943" s="12">
        <v>1.9544843655160101E-3</v>
      </c>
      <c r="L3943" s="12">
        <v>9.1242541024371803E-3</v>
      </c>
      <c r="M3943" s="12">
        <v>8.9092231920106409E-3</v>
      </c>
      <c r="N3943" s="12"/>
      <c r="O3943" s="12"/>
    </row>
    <row r="3944" spans="1:15" x14ac:dyDescent="0.3">
      <c r="A3944" s="11" t="str">
        <f t="shared" si="62"/>
        <v>CONSUMO PER CAPITA (kg ó litros por individuo)Resto vino5-10MIL</v>
      </c>
      <c r="B3944" s="11" t="s">
        <v>55</v>
      </c>
      <c r="C3944" s="11" t="s">
        <v>84</v>
      </c>
      <c r="D3944" s="11" t="s">
        <v>153</v>
      </c>
      <c r="E3944" s="12">
        <v>3.3939668898126901E-3</v>
      </c>
      <c r="F3944" s="12" t="s">
        <v>134</v>
      </c>
      <c r="G3944" s="12">
        <v>5.1904303045593996E-3</v>
      </c>
      <c r="H3944" s="12">
        <v>1.6377543919672201E-2</v>
      </c>
      <c r="I3944" s="12">
        <v>6.9192099216925096E-2</v>
      </c>
      <c r="J3944" s="12">
        <v>2.54770992237962E-2</v>
      </c>
      <c r="K3944" s="12">
        <v>1.55177633191864E-2</v>
      </c>
      <c r="L3944" s="12">
        <v>3.9440728342824201E-2</v>
      </c>
      <c r="M3944" s="12">
        <v>2.93183747298278E-2</v>
      </c>
      <c r="N3944" s="12"/>
      <c r="O3944" s="12"/>
    </row>
    <row r="3945" spans="1:15" x14ac:dyDescent="0.3">
      <c r="A3945" s="11" t="str">
        <f t="shared" si="62"/>
        <v>CONSUMO PER CAPITA (kg ó litros por individuo)Resto vino10-30MIL</v>
      </c>
      <c r="B3945" s="11" t="s">
        <v>55</v>
      </c>
      <c r="C3945" s="11" t="s">
        <v>84</v>
      </c>
      <c r="D3945" s="11" t="s">
        <v>154</v>
      </c>
      <c r="E3945" s="12">
        <v>8.9481806537158298E-3</v>
      </c>
      <c r="F3945" s="12">
        <v>1.05109863021074E-2</v>
      </c>
      <c r="G3945" s="12">
        <v>1.4327160930056501E-2</v>
      </c>
      <c r="H3945" s="12">
        <v>1.21658041337267E-2</v>
      </c>
      <c r="I3945" s="12">
        <v>3.1966179677378498E-2</v>
      </c>
      <c r="J3945" s="12">
        <v>2.8111532599396201E-2</v>
      </c>
      <c r="K3945" s="12">
        <v>2.0289581625694799E-2</v>
      </c>
      <c r="L3945" s="12">
        <v>2.5660345708678499E-2</v>
      </c>
      <c r="M3945" s="12">
        <v>2.6064563489276701E-2</v>
      </c>
      <c r="N3945" s="12"/>
      <c r="O3945" s="12"/>
    </row>
    <row r="3946" spans="1:15" x14ac:dyDescent="0.3">
      <c r="A3946" s="11" t="str">
        <f t="shared" si="62"/>
        <v>CONSUMO PER CAPITA (kg ó litros por individuo)Resto vino30-100MIL</v>
      </c>
      <c r="B3946" s="11" t="s">
        <v>55</v>
      </c>
      <c r="C3946" s="11" t="s">
        <v>84</v>
      </c>
      <c r="D3946" s="11" t="s">
        <v>155</v>
      </c>
      <c r="E3946" s="12">
        <v>5.6800129518456699E-3</v>
      </c>
      <c r="F3946" s="12">
        <v>5.7458991553264302E-3</v>
      </c>
      <c r="G3946" s="12">
        <v>8.7940591091951997E-3</v>
      </c>
      <c r="H3946" s="12">
        <v>8.76181935596731E-3</v>
      </c>
      <c r="I3946" s="12">
        <v>3.1858898468294698E-2</v>
      </c>
      <c r="J3946" s="12">
        <v>2.8355340394281201E-2</v>
      </c>
      <c r="K3946" s="12">
        <v>2.3246491111782001E-2</v>
      </c>
      <c r="L3946" s="12">
        <v>2.7690043930909201E-2</v>
      </c>
      <c r="M3946" s="12">
        <v>3.40395154996702E-2</v>
      </c>
      <c r="N3946" s="12"/>
      <c r="O3946" s="12"/>
    </row>
    <row r="3947" spans="1:15" x14ac:dyDescent="0.3">
      <c r="A3947" s="11" t="str">
        <f t="shared" si="62"/>
        <v>CONSUMO PER CAPITA (kg ó litros por individuo)Resto vino100-200MIL</v>
      </c>
      <c r="B3947" s="11" t="s">
        <v>55</v>
      </c>
      <c r="C3947" s="11" t="s">
        <v>84</v>
      </c>
      <c r="D3947" s="11" t="s">
        <v>156</v>
      </c>
      <c r="E3947" s="12">
        <v>3.1011184351403799E-2</v>
      </c>
      <c r="F3947" s="12">
        <v>7.0285004106617104E-3</v>
      </c>
      <c r="G3947" s="12">
        <v>4.2135767784136097E-3</v>
      </c>
      <c r="H3947" s="12">
        <v>2.4281597645191399E-2</v>
      </c>
      <c r="I3947" s="12">
        <v>5.9014431522177703E-2</v>
      </c>
      <c r="J3947" s="12">
        <v>1.03817451993007E-2</v>
      </c>
      <c r="K3947" s="12">
        <v>2.2959479667216801E-2</v>
      </c>
      <c r="L3947" s="12">
        <v>2.4483163649654999E-2</v>
      </c>
      <c r="M3947" s="12">
        <v>2.5800809589002001E-2</v>
      </c>
      <c r="N3947" s="12"/>
      <c r="O3947" s="12"/>
    </row>
    <row r="3948" spans="1:15" x14ac:dyDescent="0.3">
      <c r="A3948" s="11" t="str">
        <f t="shared" si="62"/>
        <v>CONSUMO PER CAPITA (kg ó litros por individuo)Resto vino200-500MIL</v>
      </c>
      <c r="B3948" s="11" t="s">
        <v>55</v>
      </c>
      <c r="C3948" s="11" t="s">
        <v>84</v>
      </c>
      <c r="D3948" s="11" t="s">
        <v>157</v>
      </c>
      <c r="E3948" s="12">
        <v>1.459277576093E-2</v>
      </c>
      <c r="F3948" s="12">
        <v>1.50475107683246E-2</v>
      </c>
      <c r="G3948" s="12">
        <v>1.3098389370876099E-2</v>
      </c>
      <c r="H3948" s="12">
        <v>1.65154305534547E-2</v>
      </c>
      <c r="I3948" s="12">
        <v>2.57777272924497E-2</v>
      </c>
      <c r="J3948" s="12">
        <v>1.5532053853876E-2</v>
      </c>
      <c r="K3948" s="12">
        <v>2.9955694881059699E-2</v>
      </c>
      <c r="L3948" s="12">
        <v>3.0856871288077199E-2</v>
      </c>
      <c r="M3948" s="12">
        <v>3.4337237529307799E-2</v>
      </c>
      <c r="N3948" s="12"/>
      <c r="O3948" s="12"/>
    </row>
    <row r="3949" spans="1:15" x14ac:dyDescent="0.3">
      <c r="A3949" s="11" t="str">
        <f t="shared" si="62"/>
        <v>CONSUMO PER CAPITA (kg ó litros por individuo)Resto vino&gt;500MIL</v>
      </c>
      <c r="B3949" s="11" t="s">
        <v>55</v>
      </c>
      <c r="C3949" s="11" t="s">
        <v>84</v>
      </c>
      <c r="D3949" s="11" t="s">
        <v>158</v>
      </c>
      <c r="E3949" s="12">
        <v>7.8437370283364095E-3</v>
      </c>
      <c r="F3949" s="12">
        <v>8.5657024131657496E-3</v>
      </c>
      <c r="G3949" s="12">
        <v>8.3136589162632404E-3</v>
      </c>
      <c r="H3949" s="12">
        <v>2.0840270616416301E-2</v>
      </c>
      <c r="I3949" s="12">
        <v>3.1913703220415202E-2</v>
      </c>
      <c r="J3949" s="12">
        <v>2.5562781044274601E-2</v>
      </c>
      <c r="K3949" s="12">
        <v>2.0650000729501801E-2</v>
      </c>
      <c r="L3949" s="12">
        <v>2.7567799504219202E-2</v>
      </c>
      <c r="M3949" s="12">
        <v>2.7752758845814698E-2</v>
      </c>
      <c r="N3949" s="12"/>
      <c r="O3949" s="12"/>
    </row>
    <row r="3950" spans="1:15" x14ac:dyDescent="0.3">
      <c r="A3950" s="11" t="str">
        <f t="shared" si="62"/>
        <v>CONSUMO PER CAPITA (kg ó litros por individuo)Resto vinoDE 15 A 19 AÑOS</v>
      </c>
      <c r="B3950" s="11" t="s">
        <v>55</v>
      </c>
      <c r="C3950" s="11" t="s">
        <v>84</v>
      </c>
      <c r="D3950" s="11" t="s">
        <v>159</v>
      </c>
      <c r="E3950" s="12" t="s">
        <v>134</v>
      </c>
      <c r="F3950" s="12" t="s">
        <v>134</v>
      </c>
      <c r="G3950" s="12" t="s">
        <v>134</v>
      </c>
      <c r="H3950" s="12" t="s">
        <v>134</v>
      </c>
      <c r="I3950" s="12" t="s">
        <v>134</v>
      </c>
      <c r="J3950" s="12">
        <v>9.8075104865267305E-3</v>
      </c>
      <c r="K3950" s="12" t="s">
        <v>134</v>
      </c>
      <c r="L3950" s="12" t="s">
        <v>134</v>
      </c>
      <c r="M3950" s="12" t="s">
        <v>134</v>
      </c>
      <c r="N3950" s="12"/>
      <c r="O3950" s="12"/>
    </row>
    <row r="3951" spans="1:15" x14ac:dyDescent="0.3">
      <c r="A3951" s="11" t="str">
        <f t="shared" si="62"/>
        <v>CONSUMO PER CAPITA (kg ó litros por individuo)Resto vinoDE 20 A 24 AÑOS</v>
      </c>
      <c r="B3951" s="11" t="s">
        <v>55</v>
      </c>
      <c r="C3951" s="11" t="s">
        <v>84</v>
      </c>
      <c r="D3951" s="11" t="s">
        <v>160</v>
      </c>
      <c r="E3951" s="12">
        <v>5.5868046594690799E-3</v>
      </c>
      <c r="F3951" s="12" t="s">
        <v>134</v>
      </c>
      <c r="G3951" s="12">
        <v>4.9919003449165203E-3</v>
      </c>
      <c r="H3951" s="12" t="s">
        <v>134</v>
      </c>
      <c r="I3951" s="12" t="s">
        <v>134</v>
      </c>
      <c r="J3951" s="12" t="s">
        <v>134</v>
      </c>
      <c r="K3951" s="12" t="s">
        <v>134</v>
      </c>
      <c r="L3951" s="12">
        <v>1.0302870122686899E-2</v>
      </c>
      <c r="M3951" s="12" t="s">
        <v>134</v>
      </c>
      <c r="N3951" s="12"/>
      <c r="O3951" s="12"/>
    </row>
    <row r="3952" spans="1:15" x14ac:dyDescent="0.3">
      <c r="A3952" s="11" t="str">
        <f t="shared" si="62"/>
        <v>CONSUMO PER CAPITA (kg ó litros por individuo)Resto vinoDE 25 A 34 AÑOS</v>
      </c>
      <c r="B3952" s="11" t="s">
        <v>55</v>
      </c>
      <c r="C3952" s="11" t="s">
        <v>84</v>
      </c>
      <c r="D3952" s="11" t="s">
        <v>161</v>
      </c>
      <c r="E3952" s="12">
        <v>7.2981596033578505E-4</v>
      </c>
      <c r="F3952" s="12">
        <v>8.2858506431042703E-3</v>
      </c>
      <c r="G3952" s="12">
        <v>3.5879002105382901E-3</v>
      </c>
      <c r="H3952" s="12">
        <v>2.8472536343223699E-3</v>
      </c>
      <c r="I3952" s="12">
        <v>6.26013369823123E-3</v>
      </c>
      <c r="J3952" s="12">
        <v>6.6106619339692902E-3</v>
      </c>
      <c r="K3952" s="12">
        <v>5.7382412471775404E-4</v>
      </c>
      <c r="L3952" s="12">
        <v>2.8597291392329499E-3</v>
      </c>
      <c r="M3952" s="12">
        <v>3.3841501061018398E-3</v>
      </c>
      <c r="N3952" s="12"/>
      <c r="O3952" s="12"/>
    </row>
    <row r="3953" spans="1:15" x14ac:dyDescent="0.3">
      <c r="A3953" s="11" t="str">
        <f t="shared" si="62"/>
        <v>CONSUMO PER CAPITA (kg ó litros por individuo)Resto vinoDE 35 A 49 AÑOS</v>
      </c>
      <c r="B3953" s="11" t="s">
        <v>55</v>
      </c>
      <c r="C3953" s="11" t="s">
        <v>84</v>
      </c>
      <c r="D3953" s="11" t="s">
        <v>162</v>
      </c>
      <c r="E3953" s="12">
        <v>6.2385053468143603E-3</v>
      </c>
      <c r="F3953" s="12">
        <v>4.7316111753504097E-3</v>
      </c>
      <c r="G3953" s="12">
        <v>4.32616037925917E-3</v>
      </c>
      <c r="H3953" s="12">
        <v>7.5040935344251603E-3</v>
      </c>
      <c r="I3953" s="12">
        <v>1.2906862506511199E-2</v>
      </c>
      <c r="J3953" s="12">
        <v>1.15019933547779E-2</v>
      </c>
      <c r="K3953" s="12">
        <v>8.8887668758035592E-3</v>
      </c>
      <c r="L3953" s="12">
        <v>1.30628020546201E-2</v>
      </c>
      <c r="M3953" s="12">
        <v>1.0099867929418801E-2</v>
      </c>
      <c r="N3953" s="12"/>
      <c r="O3953" s="12"/>
    </row>
    <row r="3954" spans="1:15" x14ac:dyDescent="0.3">
      <c r="A3954" s="11" t="str">
        <f t="shared" si="62"/>
        <v>CONSUMO PER CAPITA (kg ó litros por individuo)Resto vinoDE 50 A 59 AÑOS</v>
      </c>
      <c r="B3954" s="11" t="s">
        <v>55</v>
      </c>
      <c r="C3954" s="11" t="s">
        <v>84</v>
      </c>
      <c r="D3954" s="11" t="s">
        <v>163</v>
      </c>
      <c r="E3954" s="12">
        <v>1.1792602679025601E-2</v>
      </c>
      <c r="F3954" s="12">
        <v>1.03236968819379E-2</v>
      </c>
      <c r="G3954" s="12">
        <v>9.1029808153990401E-3</v>
      </c>
      <c r="H3954" s="12">
        <v>2.0218595708198998E-2</v>
      </c>
      <c r="I3954" s="12">
        <v>4.27050482698225E-2</v>
      </c>
      <c r="J3954" s="12">
        <v>2.40554786605091E-2</v>
      </c>
      <c r="K3954" s="12">
        <v>3.37988693165951E-2</v>
      </c>
      <c r="L3954" s="12">
        <v>3.2093709713560903E-2</v>
      </c>
      <c r="M3954" s="12">
        <v>4.9023741331902397E-2</v>
      </c>
      <c r="N3954" s="12"/>
      <c r="O3954" s="12"/>
    </row>
    <row r="3955" spans="1:15" x14ac:dyDescent="0.3">
      <c r="A3955" s="11" t="str">
        <f t="shared" si="62"/>
        <v>CONSUMO PER CAPITA (kg ó litros por individuo)Resto vinoDE 60 A 75 AÑOS</v>
      </c>
      <c r="B3955" s="11" t="s">
        <v>55</v>
      </c>
      <c r="C3955" s="11" t="s">
        <v>84</v>
      </c>
      <c r="D3955" s="11" t="s">
        <v>164</v>
      </c>
      <c r="E3955" s="12">
        <v>2.5418858316982901E-2</v>
      </c>
      <c r="F3955" s="12">
        <v>1.5958231091965501E-2</v>
      </c>
      <c r="G3955" s="12">
        <v>1.9607505802160499E-2</v>
      </c>
      <c r="H3955" s="12">
        <v>3.3017230168313497E-2</v>
      </c>
      <c r="I3955" s="12">
        <v>9.0571488819237198E-2</v>
      </c>
      <c r="J3955" s="12">
        <v>5.3343104023059099E-2</v>
      </c>
      <c r="K3955" s="12">
        <v>4.79663701089433E-2</v>
      </c>
      <c r="L3955" s="12">
        <v>6.3200296708564502E-2</v>
      </c>
      <c r="M3955" s="12">
        <v>6.1027280241934302E-2</v>
      </c>
      <c r="N3955" s="12"/>
      <c r="O3955" s="12"/>
    </row>
    <row r="3956" spans="1:15" x14ac:dyDescent="0.3">
      <c r="A3956" s="11" t="str">
        <f t="shared" si="62"/>
        <v>CONSUMO PER CAPITA (kg ó litros por individuo)Resto vinoNIVEL ALTO</v>
      </c>
      <c r="B3956" s="11" t="s">
        <v>55</v>
      </c>
      <c r="C3956" s="11" t="s">
        <v>84</v>
      </c>
      <c r="D3956" s="11" t="s">
        <v>165</v>
      </c>
      <c r="E3956" s="12">
        <v>1.18060400253288E-2</v>
      </c>
      <c r="F3956" s="12">
        <v>6.6695063697110304E-3</v>
      </c>
      <c r="G3956" s="12">
        <v>9.0056294721404407E-3</v>
      </c>
      <c r="H3956" s="12">
        <v>1.36380270342507E-2</v>
      </c>
      <c r="I3956" s="12">
        <v>3.6535081065986401E-2</v>
      </c>
      <c r="J3956" s="12">
        <v>2.1904077432079699E-2</v>
      </c>
      <c r="K3956" s="12">
        <v>1.6631968124114899E-2</v>
      </c>
      <c r="L3956" s="12">
        <v>1.7434348103700401E-2</v>
      </c>
      <c r="M3956" s="12">
        <v>2.2379213358274499E-2</v>
      </c>
      <c r="N3956" s="12"/>
      <c r="O3956" s="12"/>
    </row>
    <row r="3957" spans="1:15" x14ac:dyDescent="0.3">
      <c r="A3957" s="11" t="str">
        <f t="shared" si="62"/>
        <v>CONSUMO PER CAPITA (kg ó litros por individuo)Resto vinoNIVEL MEDIO ALTO</v>
      </c>
      <c r="B3957" s="11" t="s">
        <v>55</v>
      </c>
      <c r="C3957" s="11" t="s">
        <v>84</v>
      </c>
      <c r="D3957" s="11" t="s">
        <v>166</v>
      </c>
      <c r="E3957" s="12">
        <v>2.4424108201424599E-2</v>
      </c>
      <c r="F3957" s="12">
        <v>5.87154503943897E-3</v>
      </c>
      <c r="G3957" s="12">
        <v>1.07857479392041E-2</v>
      </c>
      <c r="H3957" s="12">
        <v>5.3602162371131998E-3</v>
      </c>
      <c r="I3957" s="12">
        <v>1.9161922117755598E-2</v>
      </c>
      <c r="J3957" s="12">
        <v>2.87425873393202E-2</v>
      </c>
      <c r="K3957" s="12">
        <v>1.9149489786876701E-2</v>
      </c>
      <c r="L3957" s="12">
        <v>3.5896071749250302E-2</v>
      </c>
      <c r="M3957" s="12">
        <v>1.7109126014372901E-2</v>
      </c>
      <c r="N3957" s="12"/>
      <c r="O3957" s="12"/>
    </row>
    <row r="3958" spans="1:15" x14ac:dyDescent="0.3">
      <c r="A3958" s="11" t="str">
        <f t="shared" si="62"/>
        <v>CONSUMO PER CAPITA (kg ó litros por individuo)Resto vinoNIVEL MEDIO</v>
      </c>
      <c r="B3958" s="11" t="s">
        <v>55</v>
      </c>
      <c r="C3958" s="11" t="s">
        <v>84</v>
      </c>
      <c r="D3958" s="11" t="s">
        <v>167</v>
      </c>
      <c r="E3958" s="12">
        <v>6.1537913314200403E-3</v>
      </c>
      <c r="F3958" s="12">
        <v>9.6287626322602293E-3</v>
      </c>
      <c r="G3958" s="12">
        <v>8.3219329453955593E-3</v>
      </c>
      <c r="H3958" s="12">
        <v>1.7274193985432802E-2</v>
      </c>
      <c r="I3958" s="12">
        <v>3.5308710662309603E-2</v>
      </c>
      <c r="J3958" s="12">
        <v>2.77085902840199E-2</v>
      </c>
      <c r="K3958" s="12">
        <v>2.0723648683223E-2</v>
      </c>
      <c r="L3958" s="12">
        <v>3.7413682281771603E-2</v>
      </c>
      <c r="M3958" s="12">
        <v>3.4190594517548897E-2</v>
      </c>
      <c r="N3958" s="12"/>
      <c r="O3958" s="12"/>
    </row>
    <row r="3959" spans="1:15" x14ac:dyDescent="0.3">
      <c r="A3959" s="11" t="str">
        <f t="shared" si="62"/>
        <v>CONSUMO PER CAPITA (kg ó litros por individuo)Resto vinoNIVEL MEDIO BAJO</v>
      </c>
      <c r="B3959" s="11" t="s">
        <v>55</v>
      </c>
      <c r="C3959" s="11" t="s">
        <v>84</v>
      </c>
      <c r="D3959" s="11" t="s">
        <v>168</v>
      </c>
      <c r="E3959" s="12">
        <v>1.1905267580749701E-2</v>
      </c>
      <c r="F3959" s="12">
        <v>1.07070125975371E-2</v>
      </c>
      <c r="G3959" s="12">
        <v>1.1148523877313E-2</v>
      </c>
      <c r="H3959" s="12">
        <v>1.6880232296186602E-2</v>
      </c>
      <c r="I3959" s="12">
        <v>3.31676378873643E-2</v>
      </c>
      <c r="J3959" s="12">
        <v>1.04668471162912E-2</v>
      </c>
      <c r="K3959" s="12">
        <v>2.3513979891932501E-2</v>
      </c>
      <c r="L3959" s="12">
        <v>1.86203435542492E-2</v>
      </c>
      <c r="M3959" s="12">
        <v>3.7450209953384099E-2</v>
      </c>
      <c r="N3959" s="12"/>
      <c r="O3959" s="12"/>
    </row>
    <row r="3960" spans="1:15" x14ac:dyDescent="0.3">
      <c r="A3960" s="11" t="str">
        <f t="shared" si="62"/>
        <v>CONSUMO PER CAPITA (kg ó litros por individuo)Resto vinoNIVEL BAJO</v>
      </c>
      <c r="B3960" s="11" t="s">
        <v>55</v>
      </c>
      <c r="C3960" s="11" t="s">
        <v>84</v>
      </c>
      <c r="D3960" s="11" t="s">
        <v>169</v>
      </c>
      <c r="E3960" s="12">
        <v>3.54816322032242E-3</v>
      </c>
      <c r="F3960" s="12">
        <v>8.3214268758006697E-3</v>
      </c>
      <c r="G3960" s="12">
        <v>4.5769744700596901E-3</v>
      </c>
      <c r="H3960" s="12">
        <v>1.5476774077627001E-2</v>
      </c>
      <c r="I3960" s="12">
        <v>4.03355065657207E-2</v>
      </c>
      <c r="J3960" s="12">
        <v>1.9080215364795899E-2</v>
      </c>
      <c r="K3960" s="12">
        <v>2.3067492206783499E-2</v>
      </c>
      <c r="L3960" s="12">
        <v>1.9920849965641502E-2</v>
      </c>
      <c r="M3960" s="12">
        <v>2.4621642106736799E-2</v>
      </c>
      <c r="N3960" s="12"/>
      <c r="O3960" s="12"/>
    </row>
    <row r="3961" spans="1:15" x14ac:dyDescent="0.3">
      <c r="A3961" s="11" t="str">
        <f t="shared" ref="A3961:A4024" si="63">B3961&amp;C3961&amp;D3961</f>
        <v>CONSUMO PER CAPITA (kg ó litros por individuo)Resto vinoHOMBRE</v>
      </c>
      <c r="B3961" s="11" t="s">
        <v>55</v>
      </c>
      <c r="C3961" s="11" t="s">
        <v>84</v>
      </c>
      <c r="D3961" s="11" t="s">
        <v>170</v>
      </c>
      <c r="E3961" s="12">
        <v>9.9314090800103998E-3</v>
      </c>
      <c r="F3961" s="12">
        <v>9.7526930766344694E-3</v>
      </c>
      <c r="G3961" s="12">
        <v>9.7471243117290499E-3</v>
      </c>
      <c r="H3961" s="12">
        <v>1.4008695605666701E-2</v>
      </c>
      <c r="I3961" s="12">
        <v>4.4169956886604703E-2</v>
      </c>
      <c r="J3961" s="12">
        <v>2.67485245308056E-2</v>
      </c>
      <c r="K3961" s="12">
        <v>2.5453824315485301E-2</v>
      </c>
      <c r="L3961" s="12">
        <v>3.2100382266439201E-2</v>
      </c>
      <c r="M3961" s="12">
        <v>3.1921494606288799E-2</v>
      </c>
      <c r="N3961" s="12"/>
      <c r="O3961" s="12"/>
    </row>
    <row r="3962" spans="1:15" x14ac:dyDescent="0.3">
      <c r="A3962" s="11" t="str">
        <f t="shared" si="63"/>
        <v>CONSUMO PER CAPITA (kg ó litros por individuo)Resto vinoMUJER</v>
      </c>
      <c r="B3962" s="11" t="s">
        <v>55</v>
      </c>
      <c r="C3962" s="11" t="s">
        <v>84</v>
      </c>
      <c r="D3962" s="11" t="s">
        <v>171</v>
      </c>
      <c r="E3962" s="12">
        <v>1.0951984114837301E-2</v>
      </c>
      <c r="F3962" s="12">
        <v>6.7988423086428901E-3</v>
      </c>
      <c r="G3962" s="12">
        <v>7.1301467088991299E-3</v>
      </c>
      <c r="H3962" s="12">
        <v>1.4370571343609599E-2</v>
      </c>
      <c r="I3962" s="12">
        <v>2.38574900560037E-2</v>
      </c>
      <c r="J3962" s="12">
        <v>1.73375638186609E-2</v>
      </c>
      <c r="K3962" s="12">
        <v>1.56116668684807E-2</v>
      </c>
      <c r="L3962" s="12">
        <v>1.9832426680812899E-2</v>
      </c>
      <c r="M3962" s="12">
        <v>2.2779341946562101E-2</v>
      </c>
      <c r="N3962" s="12"/>
      <c r="O3962" s="12"/>
    </row>
    <row r="3963" spans="1:15" x14ac:dyDescent="0.3">
      <c r="A3963" s="11" t="str">
        <f t="shared" si="63"/>
        <v>CONSUMO PER CAPITA (kg ó litros por individuo)CavaT.ESPAÑA</v>
      </c>
      <c r="B3963" s="11" t="s">
        <v>55</v>
      </c>
      <c r="C3963" s="11" t="s">
        <v>85</v>
      </c>
      <c r="D3963" s="11" t="s">
        <v>142</v>
      </c>
      <c r="E3963" s="12">
        <v>2.99140850385574E-2</v>
      </c>
      <c r="F3963" s="12">
        <v>3.8346263043569903E-2</v>
      </c>
      <c r="G3963" s="12">
        <v>2.0446986489515599E-2</v>
      </c>
      <c r="H3963" s="12">
        <v>1.5706785845922101E-2</v>
      </c>
      <c r="I3963" s="12">
        <v>2.9423806407154099E-2</v>
      </c>
      <c r="J3963" s="12">
        <v>3.02725583379919E-2</v>
      </c>
      <c r="K3963" s="12">
        <v>2.9063742091206098E-2</v>
      </c>
      <c r="L3963" s="12">
        <v>2.051653114779E-2</v>
      </c>
      <c r="M3963" s="12">
        <v>3.03079089062624E-2</v>
      </c>
      <c r="N3963" s="12"/>
      <c r="O3963" s="12"/>
    </row>
    <row r="3964" spans="1:15" x14ac:dyDescent="0.3">
      <c r="A3964" s="11" t="str">
        <f t="shared" si="63"/>
        <v>CONSUMO PER CAPITA (kg ó litros por individuo)CavaBCN AM</v>
      </c>
      <c r="B3964" s="11" t="s">
        <v>55</v>
      </c>
      <c r="C3964" s="11" t="s">
        <v>85</v>
      </c>
      <c r="D3964" s="11" t="s">
        <v>143</v>
      </c>
      <c r="E3964" s="12">
        <v>9.7364922776801893E-2</v>
      </c>
      <c r="F3964" s="12">
        <v>0.114796935228122</v>
      </c>
      <c r="G3964" s="12">
        <v>5.8603135346295299E-2</v>
      </c>
      <c r="H3964" s="12">
        <v>6.2325839424122398E-2</v>
      </c>
      <c r="I3964" s="12">
        <v>8.6076358145578097E-2</v>
      </c>
      <c r="J3964" s="12">
        <v>7.2057682348255797E-2</v>
      </c>
      <c r="K3964" s="12">
        <v>4.6603577890874E-2</v>
      </c>
      <c r="L3964" s="12">
        <v>0.101625432029983</v>
      </c>
      <c r="M3964" s="12">
        <v>5.6154561189970302E-2</v>
      </c>
      <c r="N3964" s="12"/>
      <c r="O3964" s="12"/>
    </row>
    <row r="3965" spans="1:15" x14ac:dyDescent="0.3">
      <c r="A3965" s="11" t="str">
        <f t="shared" si="63"/>
        <v>CONSUMO PER CAPITA (kg ó litros por individuo)CavaREST.CAT ARAGON</v>
      </c>
      <c r="B3965" s="11" t="s">
        <v>55</v>
      </c>
      <c r="C3965" s="11" t="s">
        <v>85</v>
      </c>
      <c r="D3965" s="11" t="s">
        <v>144</v>
      </c>
      <c r="E3965" s="12">
        <v>7.3353517345165806E-2</v>
      </c>
      <c r="F3965" s="12">
        <v>9.0175526189587102E-2</v>
      </c>
      <c r="G3965" s="12">
        <v>5.6123105895174601E-2</v>
      </c>
      <c r="H3965" s="12">
        <v>3.8589218422356797E-2</v>
      </c>
      <c r="I3965" s="12">
        <v>0.109008000106692</v>
      </c>
      <c r="J3965" s="12">
        <v>9.9879999286507606E-2</v>
      </c>
      <c r="K3965" s="12">
        <v>0.10492109015300401</v>
      </c>
      <c r="L3965" s="12">
        <v>5.4147665858816398E-2</v>
      </c>
      <c r="M3965" s="12">
        <v>0.13493763571644399</v>
      </c>
      <c r="N3965" s="12"/>
      <c r="O3965" s="12"/>
    </row>
    <row r="3966" spans="1:15" x14ac:dyDescent="0.3">
      <c r="A3966" s="11" t="str">
        <f t="shared" si="63"/>
        <v>CONSUMO PER CAPITA (kg ó litros por individuo)CavaLEVANTE</v>
      </c>
      <c r="B3966" s="11" t="s">
        <v>55</v>
      </c>
      <c r="C3966" s="11" t="s">
        <v>85</v>
      </c>
      <c r="D3966" s="11" t="s">
        <v>145</v>
      </c>
      <c r="E3966" s="12">
        <v>2.6887919360562701E-2</v>
      </c>
      <c r="F3966" s="12">
        <v>1.5866379187506802E-2</v>
      </c>
      <c r="G3966" s="12">
        <v>1.9926165827133201E-2</v>
      </c>
      <c r="H3966" s="12">
        <v>1.4124568197456999E-2</v>
      </c>
      <c r="I3966" s="12">
        <v>7.4904847081588401E-3</v>
      </c>
      <c r="J3966" s="12">
        <v>2.7444576212992299E-2</v>
      </c>
      <c r="K3966" s="12">
        <v>2.1643685879118701E-2</v>
      </c>
      <c r="L3966" s="12">
        <v>9.5461846511129302E-3</v>
      </c>
      <c r="M3966" s="12">
        <v>1.20807184766057E-2</v>
      </c>
      <c r="N3966" s="12"/>
      <c r="O3966" s="12"/>
    </row>
    <row r="3967" spans="1:15" x14ac:dyDescent="0.3">
      <c r="A3967" s="11" t="str">
        <f t="shared" si="63"/>
        <v>CONSUMO PER CAPITA (kg ó litros por individuo)CavaANDALUCIA</v>
      </c>
      <c r="B3967" s="11" t="s">
        <v>55</v>
      </c>
      <c r="C3967" s="11" t="s">
        <v>85</v>
      </c>
      <c r="D3967" s="11" t="s">
        <v>146</v>
      </c>
      <c r="E3967" s="12">
        <v>6.17170701996635E-3</v>
      </c>
      <c r="F3967" s="12">
        <v>1.2882024181307799E-2</v>
      </c>
      <c r="G3967" s="12">
        <v>1.1320178843375901E-3</v>
      </c>
      <c r="H3967" s="12">
        <v>1.1491478054082901E-3</v>
      </c>
      <c r="I3967" s="12">
        <v>3.5431686304503301E-3</v>
      </c>
      <c r="J3967" s="12">
        <v>1.7520286853287101E-3</v>
      </c>
      <c r="K3967" s="12">
        <v>8.6055927500092392E-3</v>
      </c>
      <c r="L3967" s="12">
        <v>2.4222527729912298E-3</v>
      </c>
      <c r="M3967" s="12">
        <v>1.05741716967003E-2</v>
      </c>
      <c r="N3967" s="12"/>
      <c r="O3967" s="12"/>
    </row>
    <row r="3968" spans="1:15" x14ac:dyDescent="0.3">
      <c r="A3968" s="11" t="str">
        <f t="shared" si="63"/>
        <v>CONSUMO PER CAPITA (kg ó litros por individuo)CavaMDD AM</v>
      </c>
      <c r="B3968" s="11" t="s">
        <v>55</v>
      </c>
      <c r="C3968" s="11" t="s">
        <v>85</v>
      </c>
      <c r="D3968" s="11" t="s">
        <v>147</v>
      </c>
      <c r="E3968" s="12">
        <v>1.28512699279234E-3</v>
      </c>
      <c r="F3968" s="12">
        <v>1.5861113323523201E-2</v>
      </c>
      <c r="G3968" s="12">
        <v>1.23317740325199E-2</v>
      </c>
      <c r="H3968" s="12" t="s">
        <v>134</v>
      </c>
      <c r="I3968" s="12" t="s">
        <v>134</v>
      </c>
      <c r="J3968" s="12">
        <v>2.0490116292897001E-3</v>
      </c>
      <c r="K3968" s="12">
        <v>3.8577001976788702E-3</v>
      </c>
      <c r="L3968" s="12">
        <v>7.02354492004906E-3</v>
      </c>
      <c r="M3968" s="12">
        <v>1.7293403056437499E-2</v>
      </c>
      <c r="N3968" s="12"/>
      <c r="O3968" s="12"/>
    </row>
    <row r="3969" spans="1:15" x14ac:dyDescent="0.3">
      <c r="A3969" s="11" t="str">
        <f t="shared" si="63"/>
        <v>CONSUMO PER CAPITA (kg ó litros por individuo)CavaRTO CENTRO</v>
      </c>
      <c r="B3969" s="11" t="s">
        <v>55</v>
      </c>
      <c r="C3969" s="11" t="s">
        <v>85</v>
      </c>
      <c r="D3969" s="11" t="s">
        <v>148</v>
      </c>
      <c r="E3969" s="12">
        <v>1.4244695516385899E-2</v>
      </c>
      <c r="F3969" s="12">
        <v>2.50347480700371E-2</v>
      </c>
      <c r="G3969" s="12">
        <v>2.70003929882051E-3</v>
      </c>
      <c r="H3969" s="12">
        <v>1.14110081420607E-2</v>
      </c>
      <c r="I3969" s="12">
        <v>5.87332482226899E-3</v>
      </c>
      <c r="J3969" s="12">
        <v>7.7608854455042797E-3</v>
      </c>
      <c r="K3969" s="12">
        <v>2.42341391896756E-2</v>
      </c>
      <c r="L3969" s="12">
        <v>4.8579441283330199E-3</v>
      </c>
      <c r="M3969" s="12">
        <v>3.5104974597380701E-4</v>
      </c>
      <c r="N3969" s="12"/>
      <c r="O3969" s="12"/>
    </row>
    <row r="3970" spans="1:15" x14ac:dyDescent="0.3">
      <c r="A3970" s="11" t="str">
        <f t="shared" si="63"/>
        <v>CONSUMO PER CAPITA (kg ó litros por individuo)CavaNORTE-CENTRO</v>
      </c>
      <c r="B3970" s="11" t="s">
        <v>55</v>
      </c>
      <c r="C3970" s="11" t="s">
        <v>85</v>
      </c>
      <c r="D3970" s="11" t="s">
        <v>149</v>
      </c>
      <c r="E3970" s="12">
        <v>3.3694774761971601E-2</v>
      </c>
      <c r="F3970" s="12">
        <v>4.15699106318555E-2</v>
      </c>
      <c r="G3970" s="12">
        <v>5.5545750663837101E-3</v>
      </c>
      <c r="H3970" s="12">
        <v>8.65537479886214E-3</v>
      </c>
      <c r="I3970" s="12">
        <v>3.0851831157330398E-2</v>
      </c>
      <c r="J3970" s="12">
        <v>3.3139504802188698E-2</v>
      </c>
      <c r="K3970" s="12">
        <v>1.6363040127749501E-2</v>
      </c>
      <c r="L3970" s="12">
        <v>2.4523986150340499E-3</v>
      </c>
      <c r="M3970" s="12">
        <v>4.5116760809178497E-3</v>
      </c>
      <c r="N3970" s="12"/>
      <c r="O3970" s="12"/>
    </row>
    <row r="3971" spans="1:15" x14ac:dyDescent="0.3">
      <c r="A3971" s="11" t="str">
        <f t="shared" si="63"/>
        <v>CONSUMO PER CAPITA (kg ó litros por individuo)CavaNOROESTE</v>
      </c>
      <c r="B3971" s="11" t="s">
        <v>55</v>
      </c>
      <c r="C3971" s="11" t="s">
        <v>85</v>
      </c>
      <c r="D3971" s="11" t="s">
        <v>150</v>
      </c>
      <c r="E3971" s="12">
        <v>1.00586376305266E-2</v>
      </c>
      <c r="F3971" s="12">
        <v>2.3509878124940799E-2</v>
      </c>
      <c r="G3971" s="12">
        <v>1.8791389325899601E-2</v>
      </c>
      <c r="H3971" s="12">
        <v>3.6295586894984E-3</v>
      </c>
      <c r="I3971" s="12">
        <v>1.65504179951022E-2</v>
      </c>
      <c r="J3971" s="12">
        <v>1.5827924177648101E-2</v>
      </c>
      <c r="K3971" s="12">
        <v>1.4022192103636E-2</v>
      </c>
      <c r="L3971" s="12">
        <v>4.4253528920875902E-4</v>
      </c>
      <c r="M3971" s="12">
        <v>3.1052227239439499E-3</v>
      </c>
      <c r="N3971" s="12"/>
      <c r="O3971" s="12"/>
    </row>
    <row r="3972" spans="1:15" x14ac:dyDescent="0.3">
      <c r="A3972" s="11" t="str">
        <f t="shared" si="63"/>
        <v>CONSUMO PER CAPITA (kg ó litros por individuo)Cava&lt;2MIL</v>
      </c>
      <c r="B3972" s="11" t="s">
        <v>55</v>
      </c>
      <c r="C3972" s="11" t="s">
        <v>85</v>
      </c>
      <c r="D3972" s="11" t="s">
        <v>151</v>
      </c>
      <c r="E3972" s="12">
        <v>2.90402412415889E-2</v>
      </c>
      <c r="F3972" s="12">
        <v>3.2028212016491003E-2</v>
      </c>
      <c r="G3972" s="12">
        <v>3.3529657565999002E-2</v>
      </c>
      <c r="H3972" s="12">
        <v>8.7555886403452403E-3</v>
      </c>
      <c r="I3972" s="12">
        <v>2.5865485685662E-2</v>
      </c>
      <c r="J3972" s="12">
        <v>1.24540928216382E-2</v>
      </c>
      <c r="K3972" s="12">
        <v>2.3082466040557699E-2</v>
      </c>
      <c r="L3972" s="12" t="s">
        <v>134</v>
      </c>
      <c r="M3972" s="12">
        <v>1.32952465375945E-2</v>
      </c>
      <c r="N3972" s="12"/>
      <c r="O3972" s="12"/>
    </row>
    <row r="3973" spans="1:15" x14ac:dyDescent="0.3">
      <c r="A3973" s="11" t="str">
        <f t="shared" si="63"/>
        <v>CONSUMO PER CAPITA (kg ó litros por individuo)Cava2-5MIL</v>
      </c>
      <c r="B3973" s="11" t="s">
        <v>55</v>
      </c>
      <c r="C3973" s="11" t="s">
        <v>85</v>
      </c>
      <c r="D3973" s="11" t="s">
        <v>152</v>
      </c>
      <c r="E3973" s="12">
        <v>5.0333118331431998E-3</v>
      </c>
      <c r="F3973" s="12">
        <v>1.89903687705749E-2</v>
      </c>
      <c r="G3973" s="12">
        <v>1.59110458756971E-2</v>
      </c>
      <c r="H3973" s="12">
        <v>1.39574050805667E-2</v>
      </c>
      <c r="I3973" s="12">
        <v>2.35699181571873E-2</v>
      </c>
      <c r="J3973" s="12">
        <v>1.72739592212241E-2</v>
      </c>
      <c r="K3973" s="12">
        <v>5.2323582473608396E-3</v>
      </c>
      <c r="L3973" s="12">
        <v>9.9700508161945506E-3</v>
      </c>
      <c r="M3973" s="12">
        <v>1.24642977735021E-2</v>
      </c>
      <c r="N3973" s="12"/>
      <c r="O3973" s="12"/>
    </row>
    <row r="3974" spans="1:15" x14ac:dyDescent="0.3">
      <c r="A3974" s="11" t="str">
        <f t="shared" si="63"/>
        <v>CONSUMO PER CAPITA (kg ó litros por individuo)Cava5-10MIL</v>
      </c>
      <c r="B3974" s="11" t="s">
        <v>55</v>
      </c>
      <c r="C3974" s="11" t="s">
        <v>85</v>
      </c>
      <c r="D3974" s="11" t="s">
        <v>153</v>
      </c>
      <c r="E3974" s="12">
        <v>1.35011328155006E-2</v>
      </c>
      <c r="F3974" s="12">
        <v>8.3038254396196297E-3</v>
      </c>
      <c r="G3974" s="12">
        <v>3.1051573393872701E-2</v>
      </c>
      <c r="H3974" s="12">
        <v>1.18270979274428E-2</v>
      </c>
      <c r="I3974" s="12">
        <v>2.4931361262544499E-2</v>
      </c>
      <c r="J3974" s="12">
        <v>1.09455211641943E-2</v>
      </c>
      <c r="K3974" s="12">
        <v>2.1078131457274E-2</v>
      </c>
      <c r="L3974" s="12">
        <v>1.6443881788513401E-2</v>
      </c>
      <c r="M3974" s="12">
        <v>1.50200067909703E-2</v>
      </c>
      <c r="N3974" s="12"/>
      <c r="O3974" s="12"/>
    </row>
    <row r="3975" spans="1:15" x14ac:dyDescent="0.3">
      <c r="A3975" s="11" t="str">
        <f t="shared" si="63"/>
        <v>CONSUMO PER CAPITA (kg ó litros por individuo)Cava10-30MIL</v>
      </c>
      <c r="B3975" s="11" t="s">
        <v>55</v>
      </c>
      <c r="C3975" s="11" t="s">
        <v>85</v>
      </c>
      <c r="D3975" s="11" t="s">
        <v>154</v>
      </c>
      <c r="E3975" s="12">
        <v>1.46800861171469E-2</v>
      </c>
      <c r="F3975" s="12">
        <v>3.2317391222338801E-2</v>
      </c>
      <c r="G3975" s="12">
        <v>9.8773911200170997E-3</v>
      </c>
      <c r="H3975" s="12">
        <v>7.4392212858524903E-3</v>
      </c>
      <c r="I3975" s="12">
        <v>1.45517505740392E-2</v>
      </c>
      <c r="J3975" s="12">
        <v>2.6221447069180601E-2</v>
      </c>
      <c r="K3975" s="12">
        <v>3.0034688326478601E-2</v>
      </c>
      <c r="L3975" s="12">
        <v>1.3058394599251901E-2</v>
      </c>
      <c r="M3975" s="12">
        <v>2.3068072489165401E-2</v>
      </c>
      <c r="N3975" s="12"/>
      <c r="O3975" s="12"/>
    </row>
    <row r="3976" spans="1:15" x14ac:dyDescent="0.3">
      <c r="A3976" s="11" t="str">
        <f t="shared" si="63"/>
        <v>CONSUMO PER CAPITA (kg ó litros por individuo)Cava30-100MIL</v>
      </c>
      <c r="B3976" s="11" t="s">
        <v>55</v>
      </c>
      <c r="C3976" s="11" t="s">
        <v>85</v>
      </c>
      <c r="D3976" s="11" t="s">
        <v>155</v>
      </c>
      <c r="E3976" s="12">
        <v>4.8802271372152498E-2</v>
      </c>
      <c r="F3976" s="12">
        <v>4.9446219674075899E-2</v>
      </c>
      <c r="G3976" s="12">
        <v>1.9551565307494901E-2</v>
      </c>
      <c r="H3976" s="12">
        <v>2.9625202568796399E-2</v>
      </c>
      <c r="I3976" s="12">
        <v>5.3447312675476602E-2</v>
      </c>
      <c r="J3976" s="12">
        <v>5.9262182368711301E-2</v>
      </c>
      <c r="K3976" s="12">
        <v>5.5755084309407302E-2</v>
      </c>
      <c r="L3976" s="12">
        <v>2.8215688133410501E-2</v>
      </c>
      <c r="M3976" s="12">
        <v>6.84605568671766E-2</v>
      </c>
      <c r="N3976" s="12"/>
      <c r="O3976" s="12"/>
    </row>
    <row r="3977" spans="1:15" x14ac:dyDescent="0.3">
      <c r="A3977" s="11" t="str">
        <f t="shared" si="63"/>
        <v>CONSUMO PER CAPITA (kg ó litros por individuo)Cava100-200MIL</v>
      </c>
      <c r="B3977" s="11" t="s">
        <v>55</v>
      </c>
      <c r="C3977" s="11" t="s">
        <v>85</v>
      </c>
      <c r="D3977" s="11" t="s">
        <v>156</v>
      </c>
      <c r="E3977" s="12">
        <v>4.42535173793977E-2</v>
      </c>
      <c r="F3977" s="12">
        <v>2.1837236703298901E-2</v>
      </c>
      <c r="G3977" s="12">
        <v>1.2631924335886301E-2</v>
      </c>
      <c r="H3977" s="12">
        <v>7.5523465008488803E-3</v>
      </c>
      <c r="I3977" s="12">
        <v>2.2988530330343399E-2</v>
      </c>
      <c r="J3977" s="12">
        <v>6.13939370610137E-3</v>
      </c>
      <c r="K3977" s="12">
        <v>1.02950612682969E-2</v>
      </c>
      <c r="L3977" s="12">
        <v>2.2427233429929798E-3</v>
      </c>
      <c r="M3977" s="12">
        <v>1.07418095372366E-2</v>
      </c>
      <c r="N3977" s="12"/>
      <c r="O3977" s="12"/>
    </row>
    <row r="3978" spans="1:15" x14ac:dyDescent="0.3">
      <c r="A3978" s="11" t="str">
        <f t="shared" si="63"/>
        <v>CONSUMO PER CAPITA (kg ó litros por individuo)Cava200-500MIL</v>
      </c>
      <c r="B3978" s="11" t="s">
        <v>55</v>
      </c>
      <c r="C3978" s="11" t="s">
        <v>85</v>
      </c>
      <c r="D3978" s="11" t="s">
        <v>157</v>
      </c>
      <c r="E3978" s="12">
        <v>2.7588277839003798E-2</v>
      </c>
      <c r="F3978" s="12">
        <v>4.5276132628241199E-2</v>
      </c>
      <c r="G3978" s="12">
        <v>4.0000781653186303E-2</v>
      </c>
      <c r="H3978" s="12">
        <v>2.4946852798933199E-2</v>
      </c>
      <c r="I3978" s="12">
        <v>2.6796101340903801E-2</v>
      </c>
      <c r="J3978" s="12">
        <v>2.8967833045518001E-2</v>
      </c>
      <c r="K3978" s="12">
        <v>3.7429061160933398E-2</v>
      </c>
      <c r="L3978" s="12">
        <v>2.85228965346573E-2</v>
      </c>
      <c r="M3978" s="12">
        <v>2.69132586707206E-2</v>
      </c>
      <c r="N3978" s="12"/>
      <c r="O3978" s="12"/>
    </row>
    <row r="3979" spans="1:15" x14ac:dyDescent="0.3">
      <c r="A3979" s="11" t="str">
        <f t="shared" si="63"/>
        <v>CONSUMO PER CAPITA (kg ó litros por individuo)Cava&gt;500MIL</v>
      </c>
      <c r="B3979" s="11" t="s">
        <v>55</v>
      </c>
      <c r="C3979" s="11" t="s">
        <v>85</v>
      </c>
      <c r="D3979" s="11" t="s">
        <v>158</v>
      </c>
      <c r="E3979" s="12">
        <v>3.4193595356218499E-2</v>
      </c>
      <c r="F3979" s="12">
        <v>5.9775073940096901E-2</v>
      </c>
      <c r="G3979" s="12">
        <v>1.53550928493888E-2</v>
      </c>
      <c r="H3979" s="12">
        <v>1.08571600609857E-2</v>
      </c>
      <c r="I3979" s="12">
        <v>2.7648249466390301E-2</v>
      </c>
      <c r="J3979" s="12">
        <v>3.5772862805995898E-2</v>
      </c>
      <c r="K3979" s="12">
        <v>1.53049064267808E-2</v>
      </c>
      <c r="L3979" s="12">
        <v>3.7020904046325798E-2</v>
      </c>
      <c r="M3979" s="12">
        <v>2.5722908145023499E-2</v>
      </c>
      <c r="N3979" s="12"/>
      <c r="O3979" s="12"/>
    </row>
    <row r="3980" spans="1:15" x14ac:dyDescent="0.3">
      <c r="A3980" s="11" t="str">
        <f t="shared" si="63"/>
        <v>CONSUMO PER CAPITA (kg ó litros por individuo)CavaDE 15 A 19 AÑOS</v>
      </c>
      <c r="B3980" s="11" t="s">
        <v>55</v>
      </c>
      <c r="C3980" s="11" t="s">
        <v>85</v>
      </c>
      <c r="D3980" s="11" t="s">
        <v>159</v>
      </c>
      <c r="E3980" s="12" t="s">
        <v>134</v>
      </c>
      <c r="F3980" s="12">
        <v>1.5249433701793699E-2</v>
      </c>
      <c r="G3980" s="12" t="s">
        <v>134</v>
      </c>
      <c r="H3980" s="12" t="s">
        <v>134</v>
      </c>
      <c r="I3980" s="12">
        <v>7.1601808203946701E-3</v>
      </c>
      <c r="J3980" s="12" t="s">
        <v>134</v>
      </c>
      <c r="K3980" s="12" t="s">
        <v>134</v>
      </c>
      <c r="L3980" s="12" t="s">
        <v>134</v>
      </c>
      <c r="M3980" s="12" t="s">
        <v>134</v>
      </c>
      <c r="N3980" s="12"/>
      <c r="O3980" s="12"/>
    </row>
    <row r="3981" spans="1:15" x14ac:dyDescent="0.3">
      <c r="A3981" s="11" t="str">
        <f t="shared" si="63"/>
        <v>CONSUMO PER CAPITA (kg ó litros por individuo)CavaDE 20 A 24 AÑOS</v>
      </c>
      <c r="B3981" s="11" t="s">
        <v>55</v>
      </c>
      <c r="C3981" s="11" t="s">
        <v>85</v>
      </c>
      <c r="D3981" s="11" t="s">
        <v>160</v>
      </c>
      <c r="E3981" s="12" t="s">
        <v>134</v>
      </c>
      <c r="F3981" s="12">
        <v>5.4232579411948104E-3</v>
      </c>
      <c r="G3981" s="12" t="s">
        <v>134</v>
      </c>
      <c r="H3981" s="12" t="s">
        <v>134</v>
      </c>
      <c r="I3981" s="12" t="s">
        <v>134</v>
      </c>
      <c r="J3981" s="12">
        <v>1.54351965129776E-2</v>
      </c>
      <c r="K3981" s="12" t="s">
        <v>134</v>
      </c>
      <c r="L3981" s="12" t="s">
        <v>134</v>
      </c>
      <c r="M3981" s="12">
        <v>1.16402096605307E-2</v>
      </c>
      <c r="N3981" s="12"/>
      <c r="O3981" s="12"/>
    </row>
    <row r="3982" spans="1:15" x14ac:dyDescent="0.3">
      <c r="A3982" s="11" t="str">
        <f t="shared" si="63"/>
        <v>CONSUMO PER CAPITA (kg ó litros por individuo)CavaDE 25 A 34 AÑOS</v>
      </c>
      <c r="B3982" s="11" t="s">
        <v>55</v>
      </c>
      <c r="C3982" s="11" t="s">
        <v>85</v>
      </c>
      <c r="D3982" s="11" t="s">
        <v>161</v>
      </c>
      <c r="E3982" s="12">
        <v>1.2167319699535801E-3</v>
      </c>
      <c r="F3982" s="12">
        <v>1.5130786381863401E-3</v>
      </c>
      <c r="G3982" s="12">
        <v>1.0730427635230601E-3</v>
      </c>
      <c r="H3982" s="12" t="s">
        <v>134</v>
      </c>
      <c r="I3982" s="12" t="s">
        <v>134</v>
      </c>
      <c r="J3982" s="12">
        <v>4.03624383117055E-3</v>
      </c>
      <c r="K3982" s="12" t="s">
        <v>134</v>
      </c>
      <c r="L3982" s="12">
        <v>2.0302320456266499E-3</v>
      </c>
      <c r="M3982" s="12">
        <v>3.3027760760093402E-3</v>
      </c>
      <c r="N3982" s="12"/>
      <c r="O3982" s="12"/>
    </row>
    <row r="3983" spans="1:15" x14ac:dyDescent="0.3">
      <c r="A3983" s="11" t="str">
        <f t="shared" si="63"/>
        <v>CONSUMO PER CAPITA (kg ó litros por individuo)CavaDE 35 A 49 AÑOS</v>
      </c>
      <c r="B3983" s="11" t="s">
        <v>55</v>
      </c>
      <c r="C3983" s="11" t="s">
        <v>85</v>
      </c>
      <c r="D3983" s="11" t="s">
        <v>162</v>
      </c>
      <c r="E3983" s="12">
        <v>3.9074853011349898E-3</v>
      </c>
      <c r="F3983" s="12">
        <v>1.3008194115973801E-2</v>
      </c>
      <c r="G3983" s="12">
        <v>4.4346004317377804E-3</v>
      </c>
      <c r="H3983" s="12">
        <v>2.4095639788807599E-3</v>
      </c>
      <c r="I3983" s="12">
        <v>3.38411030179881E-3</v>
      </c>
      <c r="J3983" s="12">
        <v>3.2450792046825401E-3</v>
      </c>
      <c r="K3983" s="12">
        <v>6.0099205923711298E-3</v>
      </c>
      <c r="L3983" s="12">
        <v>3.5677158356712999E-3</v>
      </c>
      <c r="M3983" s="12">
        <v>1.04183965266127E-2</v>
      </c>
      <c r="N3983" s="12"/>
      <c r="O3983" s="12"/>
    </row>
    <row r="3984" spans="1:15" x14ac:dyDescent="0.3">
      <c r="A3984" s="11" t="str">
        <f t="shared" si="63"/>
        <v>CONSUMO PER CAPITA (kg ó litros por individuo)CavaDE 50 A 59 AÑOS</v>
      </c>
      <c r="B3984" s="11" t="s">
        <v>55</v>
      </c>
      <c r="C3984" s="11" t="s">
        <v>85</v>
      </c>
      <c r="D3984" s="11" t="s">
        <v>163</v>
      </c>
      <c r="E3984" s="12">
        <v>2.4431528617995101E-2</v>
      </c>
      <c r="F3984" s="12">
        <v>6.4792970423442398E-2</v>
      </c>
      <c r="G3984" s="12">
        <v>2.4219637038761802E-2</v>
      </c>
      <c r="H3984" s="12">
        <v>1.75854886199262E-2</v>
      </c>
      <c r="I3984" s="12">
        <v>3.7394817454336197E-2</v>
      </c>
      <c r="J3984" s="12">
        <v>2.85815261780837E-2</v>
      </c>
      <c r="K3984" s="12">
        <v>3.3968864963780099E-2</v>
      </c>
      <c r="L3984" s="12">
        <v>3.3264553132173601E-2</v>
      </c>
      <c r="M3984" s="12">
        <v>2.7977602674034999E-2</v>
      </c>
      <c r="N3984" s="12"/>
      <c r="O3984" s="12"/>
    </row>
    <row r="3985" spans="1:15" x14ac:dyDescent="0.3">
      <c r="A3985" s="11" t="str">
        <f t="shared" si="63"/>
        <v>CONSUMO PER CAPITA (kg ó litros por individuo)CavaDE 60 A 75 AÑOS</v>
      </c>
      <c r="B3985" s="11" t="s">
        <v>55</v>
      </c>
      <c r="C3985" s="11" t="s">
        <v>85</v>
      </c>
      <c r="D3985" s="11" t="s">
        <v>164</v>
      </c>
      <c r="E3985" s="12">
        <v>0.10426884824365899</v>
      </c>
      <c r="F3985" s="12">
        <v>8.8093165076788604E-2</v>
      </c>
      <c r="G3985" s="12">
        <v>6.1705493715069101E-2</v>
      </c>
      <c r="H3985" s="12">
        <v>5.0086563628906698E-2</v>
      </c>
      <c r="I3985" s="12">
        <v>8.9230426307221902E-2</v>
      </c>
      <c r="J3985" s="12">
        <v>9.5780138608545201E-2</v>
      </c>
      <c r="K3985" s="12">
        <v>8.8427621472692897E-2</v>
      </c>
      <c r="L3985" s="12">
        <v>5.4080734098307798E-2</v>
      </c>
      <c r="M3985" s="12">
        <v>8.8018017593952905E-2</v>
      </c>
      <c r="N3985" s="12"/>
      <c r="O3985" s="12"/>
    </row>
    <row r="3986" spans="1:15" x14ac:dyDescent="0.3">
      <c r="A3986" s="11" t="str">
        <f t="shared" si="63"/>
        <v>CONSUMO PER CAPITA (kg ó litros por individuo)CavaNIVEL ALTO</v>
      </c>
      <c r="B3986" s="11" t="s">
        <v>55</v>
      </c>
      <c r="C3986" s="11" t="s">
        <v>85</v>
      </c>
      <c r="D3986" s="11" t="s">
        <v>165</v>
      </c>
      <c r="E3986" s="12">
        <v>3.4929052156677499E-2</v>
      </c>
      <c r="F3986" s="12">
        <v>4.9286912641904698E-2</v>
      </c>
      <c r="G3986" s="12">
        <v>1.96221653069889E-2</v>
      </c>
      <c r="H3986" s="12">
        <v>1.51498437603034E-2</v>
      </c>
      <c r="I3986" s="12">
        <v>3.2430738023710798E-2</v>
      </c>
      <c r="J3986" s="12">
        <v>2.8018646610200398E-2</v>
      </c>
      <c r="K3986" s="12">
        <v>1.24963936789884E-2</v>
      </c>
      <c r="L3986" s="12">
        <v>1.24772739016441E-2</v>
      </c>
      <c r="M3986" s="12">
        <v>1.77652461678348E-2</v>
      </c>
      <c r="N3986" s="12"/>
      <c r="O3986" s="12"/>
    </row>
    <row r="3987" spans="1:15" x14ac:dyDescent="0.3">
      <c r="A3987" s="11" t="str">
        <f t="shared" si="63"/>
        <v>CONSUMO PER CAPITA (kg ó litros por individuo)CavaNIVEL MEDIO ALTO</v>
      </c>
      <c r="B3987" s="11" t="s">
        <v>55</v>
      </c>
      <c r="C3987" s="11" t="s">
        <v>85</v>
      </c>
      <c r="D3987" s="11" t="s">
        <v>166</v>
      </c>
      <c r="E3987" s="12">
        <v>3.5028512617247397E-2</v>
      </c>
      <c r="F3987" s="12">
        <v>3.1269443492886198E-2</v>
      </c>
      <c r="G3987" s="12">
        <v>7.8340304068817597E-3</v>
      </c>
      <c r="H3987" s="12">
        <v>1.16578792630306E-2</v>
      </c>
      <c r="I3987" s="12">
        <v>9.5162811387800497E-3</v>
      </c>
      <c r="J3987" s="12">
        <v>1.7465375490238601E-2</v>
      </c>
      <c r="K3987" s="12">
        <v>2.8431150513277499E-2</v>
      </c>
      <c r="L3987" s="12">
        <v>2.9146438349081798E-2</v>
      </c>
      <c r="M3987" s="12">
        <v>2.81893841339531E-2</v>
      </c>
      <c r="N3987" s="12"/>
      <c r="O3987" s="12"/>
    </row>
    <row r="3988" spans="1:15" x14ac:dyDescent="0.3">
      <c r="A3988" s="11" t="str">
        <f t="shared" si="63"/>
        <v>CONSUMO PER CAPITA (kg ó litros por individuo)CavaNIVEL MEDIO</v>
      </c>
      <c r="B3988" s="11" t="s">
        <v>55</v>
      </c>
      <c r="C3988" s="11" t="s">
        <v>85</v>
      </c>
      <c r="D3988" s="11" t="s">
        <v>167</v>
      </c>
      <c r="E3988" s="12">
        <v>2.4790247689808E-2</v>
      </c>
      <c r="F3988" s="12">
        <v>3.7332504411495201E-2</v>
      </c>
      <c r="G3988" s="12">
        <v>2.10832318408152E-2</v>
      </c>
      <c r="H3988" s="12">
        <v>2.6854036768283199E-2</v>
      </c>
      <c r="I3988" s="12">
        <v>4.6825839833031603E-2</v>
      </c>
      <c r="J3988" s="12">
        <v>4.2913316426576101E-2</v>
      </c>
      <c r="K3988" s="12">
        <v>3.88816706678188E-2</v>
      </c>
      <c r="L3988" s="12">
        <v>2.4132635676792202E-2</v>
      </c>
      <c r="M3988" s="12">
        <v>3.9525350136786201E-2</v>
      </c>
      <c r="N3988" s="12"/>
      <c r="O3988" s="12"/>
    </row>
    <row r="3989" spans="1:15" x14ac:dyDescent="0.3">
      <c r="A3989" s="11" t="str">
        <f t="shared" si="63"/>
        <v>CONSUMO PER CAPITA (kg ó litros por individuo)CavaNIVEL MEDIO BAJO</v>
      </c>
      <c r="B3989" s="11" t="s">
        <v>55</v>
      </c>
      <c r="C3989" s="11" t="s">
        <v>85</v>
      </c>
      <c r="D3989" s="11" t="s">
        <v>168</v>
      </c>
      <c r="E3989" s="12">
        <v>1.9455055146064999E-2</v>
      </c>
      <c r="F3989" s="12">
        <v>3.3683373994572698E-2</v>
      </c>
      <c r="G3989" s="12">
        <v>1.9127022168790201E-2</v>
      </c>
      <c r="H3989" s="12">
        <v>9.0189205616152904E-3</v>
      </c>
      <c r="I3989" s="12">
        <v>2.11580241969965E-2</v>
      </c>
      <c r="J3989" s="12">
        <v>2.1843270596251799E-2</v>
      </c>
      <c r="K3989" s="12">
        <v>4.1611227997982503E-2</v>
      </c>
      <c r="L3989" s="12">
        <v>1.6297349723115199E-2</v>
      </c>
      <c r="M3989" s="12">
        <v>3.7926467915887399E-2</v>
      </c>
      <c r="N3989" s="12"/>
      <c r="O3989" s="12"/>
    </row>
    <row r="3990" spans="1:15" x14ac:dyDescent="0.3">
      <c r="A3990" s="11" t="str">
        <f t="shared" si="63"/>
        <v>CONSUMO PER CAPITA (kg ó litros por individuo)CavaNIVEL BAJO</v>
      </c>
      <c r="B3990" s="11" t="s">
        <v>55</v>
      </c>
      <c r="C3990" s="11" t="s">
        <v>85</v>
      </c>
      <c r="D3990" s="11" t="s">
        <v>169</v>
      </c>
      <c r="E3990" s="12">
        <v>3.41297783613978E-2</v>
      </c>
      <c r="F3990" s="12">
        <v>3.6362015970280603E-2</v>
      </c>
      <c r="G3990" s="12">
        <v>2.9872678149345199E-2</v>
      </c>
      <c r="H3990" s="12">
        <v>1.09721553449709E-2</v>
      </c>
      <c r="I3990" s="12">
        <v>2.6065349162709701E-2</v>
      </c>
      <c r="J3990" s="12">
        <v>3.2763832855480797E-2</v>
      </c>
      <c r="K3990" s="12">
        <v>2.6560505486907301E-2</v>
      </c>
      <c r="L3990" s="12">
        <v>2.1580049609488401E-2</v>
      </c>
      <c r="M3990" s="12">
        <v>2.8887760239680801E-2</v>
      </c>
      <c r="N3990" s="12"/>
      <c r="O3990" s="12"/>
    </row>
    <row r="3991" spans="1:15" x14ac:dyDescent="0.3">
      <c r="A3991" s="11" t="str">
        <f t="shared" si="63"/>
        <v>CONSUMO PER CAPITA (kg ó litros por individuo)CavaHOMBRE</v>
      </c>
      <c r="B3991" s="11" t="s">
        <v>55</v>
      </c>
      <c r="C3991" s="11" t="s">
        <v>85</v>
      </c>
      <c r="D3991" s="11" t="s">
        <v>170</v>
      </c>
      <c r="E3991" s="12">
        <v>3.3952431007163698E-2</v>
      </c>
      <c r="F3991" s="12">
        <v>4.7004887161654699E-2</v>
      </c>
      <c r="G3991" s="12">
        <v>1.95706170308051E-2</v>
      </c>
      <c r="H3991" s="12">
        <v>1.8564590397614999E-2</v>
      </c>
      <c r="I3991" s="12">
        <v>3.6076670331321899E-2</v>
      </c>
      <c r="J3991" s="12">
        <v>3.4673311881298803E-2</v>
      </c>
      <c r="K3991" s="12">
        <v>3.6531551903139801E-2</v>
      </c>
      <c r="L3991" s="12">
        <v>1.6893883093523899E-2</v>
      </c>
      <c r="M3991" s="12">
        <v>3.4232212064790303E-2</v>
      </c>
      <c r="N3991" s="12"/>
      <c r="O3991" s="12"/>
    </row>
    <row r="3992" spans="1:15" x14ac:dyDescent="0.3">
      <c r="A3992" s="11" t="str">
        <f t="shared" si="63"/>
        <v>CONSUMO PER CAPITA (kg ó litros por individuo)CavaMUJER</v>
      </c>
      <c r="B3992" s="11" t="s">
        <v>55</v>
      </c>
      <c r="C3992" s="11" t="s">
        <v>85</v>
      </c>
      <c r="D3992" s="11" t="s">
        <v>171</v>
      </c>
      <c r="E3992" s="12">
        <v>2.5923848938550199E-2</v>
      </c>
      <c r="F3992" s="12">
        <v>2.97907411356793E-2</v>
      </c>
      <c r="G3992" s="12">
        <v>2.13122187784196E-2</v>
      </c>
      <c r="H3992" s="12">
        <v>1.28852916477579E-2</v>
      </c>
      <c r="I3992" s="12">
        <v>2.2853964421212701E-2</v>
      </c>
      <c r="J3992" s="12">
        <v>2.5928598709857899E-2</v>
      </c>
      <c r="K3992" s="12">
        <v>2.16731401773292E-2</v>
      </c>
      <c r="L3992" s="12">
        <v>2.4101659214324899E-2</v>
      </c>
      <c r="M3992" s="12">
        <v>2.6424090380371999E-2</v>
      </c>
      <c r="N3992" s="12"/>
      <c r="O3992" s="12"/>
    </row>
    <row r="3993" spans="1:15" x14ac:dyDescent="0.3">
      <c r="A3993" s="11" t="str">
        <f t="shared" si="63"/>
        <v>CONSUMO PER CAPITA (kg ó litros por individuo)Otr.Bebidas Deri.VinoT.ESPAÑA</v>
      </c>
      <c r="B3993" s="11" t="s">
        <v>55</v>
      </c>
      <c r="C3993" s="11" t="s">
        <v>86</v>
      </c>
      <c r="D3993" s="11" t="s">
        <v>142</v>
      </c>
      <c r="E3993" s="12">
        <v>0.58606952542163204</v>
      </c>
      <c r="F3993" s="12">
        <v>0.189813395223277</v>
      </c>
      <c r="G3993" s="12">
        <v>0.15979863668510799</v>
      </c>
      <c r="H3993" s="12">
        <v>0.25371161055117802</v>
      </c>
      <c r="I3993" s="12">
        <v>0.52571715963042598</v>
      </c>
      <c r="J3993" s="12">
        <v>0.161599435707205</v>
      </c>
      <c r="K3993" s="12">
        <v>0.13920039414819901</v>
      </c>
      <c r="L3993" s="12">
        <v>0.22530178246711299</v>
      </c>
      <c r="M3993" s="12">
        <v>0.49792198822155198</v>
      </c>
      <c r="N3993" s="12"/>
      <c r="O3993" s="12"/>
    </row>
    <row r="3994" spans="1:15" x14ac:dyDescent="0.3">
      <c r="A3994" s="11" t="str">
        <f t="shared" si="63"/>
        <v>CONSUMO PER CAPITA (kg ó litros por individuo)Otr.Bebidas Deri.VinoBCN AM</v>
      </c>
      <c r="B3994" s="11" t="s">
        <v>55</v>
      </c>
      <c r="C3994" s="11" t="s">
        <v>86</v>
      </c>
      <c r="D3994" s="11" t="s">
        <v>143</v>
      </c>
      <c r="E3994" s="12">
        <v>0.27980718826138401</v>
      </c>
      <c r="F3994" s="12">
        <v>0.13020624934962699</v>
      </c>
      <c r="G3994" s="12">
        <v>0.191700654521377</v>
      </c>
      <c r="H3994" s="12">
        <v>8.1147832488933994E-2</v>
      </c>
      <c r="I3994" s="12">
        <v>0.18970207453183799</v>
      </c>
      <c r="J3994" s="12">
        <v>5.3047038527904697E-2</v>
      </c>
      <c r="K3994" s="12">
        <v>7.3854802721444193E-2</v>
      </c>
      <c r="L3994" s="12">
        <v>9.3689746392597695E-2</v>
      </c>
      <c r="M3994" s="12">
        <v>0.28490935613447099</v>
      </c>
      <c r="N3994" s="12"/>
      <c r="O3994" s="12"/>
    </row>
    <row r="3995" spans="1:15" x14ac:dyDescent="0.3">
      <c r="A3995" s="11" t="str">
        <f t="shared" si="63"/>
        <v>CONSUMO PER CAPITA (kg ó litros por individuo)Otr.Bebidas Deri.VinoREST.CAT ARAGON</v>
      </c>
      <c r="B3995" s="11" t="s">
        <v>55</v>
      </c>
      <c r="C3995" s="11" t="s">
        <v>86</v>
      </c>
      <c r="D3995" s="11" t="s">
        <v>144</v>
      </c>
      <c r="E3995" s="12">
        <v>0.36471959157980899</v>
      </c>
      <c r="F3995" s="12">
        <v>0.167085701021435</v>
      </c>
      <c r="G3995" s="12">
        <v>8.1522349247478407E-2</v>
      </c>
      <c r="H3995" s="12">
        <v>0.1305771702196</v>
      </c>
      <c r="I3995" s="12">
        <v>0.267776754945659</v>
      </c>
      <c r="J3995" s="12">
        <v>0.11326413442741801</v>
      </c>
      <c r="K3995" s="12">
        <v>8.80450771601924E-2</v>
      </c>
      <c r="L3995" s="12">
        <v>0.105050849028429</v>
      </c>
      <c r="M3995" s="12">
        <v>0.26599207072242598</v>
      </c>
      <c r="N3995" s="12"/>
      <c r="O3995" s="12"/>
    </row>
    <row r="3996" spans="1:15" x14ac:dyDescent="0.3">
      <c r="A3996" s="11" t="str">
        <f t="shared" si="63"/>
        <v>CONSUMO PER CAPITA (kg ó litros por individuo)Otr.Bebidas Deri.VinoLEVANTE</v>
      </c>
      <c r="B3996" s="11" t="s">
        <v>55</v>
      </c>
      <c r="C3996" s="11" t="s">
        <v>86</v>
      </c>
      <c r="D3996" s="11" t="s">
        <v>145</v>
      </c>
      <c r="E3996" s="12">
        <v>0.442658590310608</v>
      </c>
      <c r="F3996" s="12">
        <v>0.13485986595847099</v>
      </c>
      <c r="G3996" s="12">
        <v>0.14673627095424199</v>
      </c>
      <c r="H3996" s="12">
        <v>0.221652961765855</v>
      </c>
      <c r="I3996" s="12">
        <v>0.48514398557504101</v>
      </c>
      <c r="J3996" s="12">
        <v>0.19881097866014</v>
      </c>
      <c r="K3996" s="12">
        <v>0.20742712552440601</v>
      </c>
      <c r="L3996" s="12">
        <v>0.16434944486320199</v>
      </c>
      <c r="M3996" s="12">
        <v>0.43751731940487498</v>
      </c>
      <c r="N3996" s="12"/>
      <c r="O3996" s="12"/>
    </row>
    <row r="3997" spans="1:15" x14ac:dyDescent="0.3">
      <c r="A3997" s="11" t="str">
        <f t="shared" si="63"/>
        <v>CONSUMO PER CAPITA (kg ó litros por individuo)Otr.Bebidas Deri.VinoANDALUCIA</v>
      </c>
      <c r="B3997" s="11" t="s">
        <v>55</v>
      </c>
      <c r="C3997" s="11" t="s">
        <v>86</v>
      </c>
      <c r="D3997" s="11" t="s">
        <v>146</v>
      </c>
      <c r="E3997" s="12">
        <v>0.91746430304755899</v>
      </c>
      <c r="F3997" s="12">
        <v>0.28725124283300502</v>
      </c>
      <c r="G3997" s="12">
        <v>0.26013202268388702</v>
      </c>
      <c r="H3997" s="12">
        <v>0.48341188051566197</v>
      </c>
      <c r="I3997" s="12">
        <v>0.90962141311622802</v>
      </c>
      <c r="J3997" s="12">
        <v>0.23540814191679901</v>
      </c>
      <c r="K3997" s="12">
        <v>0.20189852938351699</v>
      </c>
      <c r="L3997" s="12">
        <v>0.413075735001878</v>
      </c>
      <c r="M3997" s="12">
        <v>0.76703743030915505</v>
      </c>
      <c r="N3997" s="12"/>
      <c r="O3997" s="12"/>
    </row>
    <row r="3998" spans="1:15" x14ac:dyDescent="0.3">
      <c r="A3998" s="11" t="str">
        <f t="shared" si="63"/>
        <v>CONSUMO PER CAPITA (kg ó litros por individuo)Otr.Bebidas Deri.VinoMDD AM</v>
      </c>
      <c r="B3998" s="11" t="s">
        <v>55</v>
      </c>
      <c r="C3998" s="11" t="s">
        <v>86</v>
      </c>
      <c r="D3998" s="11" t="s">
        <v>147</v>
      </c>
      <c r="E3998" s="12">
        <v>0.84907145824581498</v>
      </c>
      <c r="F3998" s="12">
        <v>0.21628690817889001</v>
      </c>
      <c r="G3998" s="12">
        <v>0.12513795616243401</v>
      </c>
      <c r="H3998" s="12">
        <v>0.31257595982224201</v>
      </c>
      <c r="I3998" s="12">
        <v>0.72230818218923598</v>
      </c>
      <c r="J3998" s="12">
        <v>0.16299457689823599</v>
      </c>
      <c r="K3998" s="12">
        <v>0.101491407644714</v>
      </c>
      <c r="L3998" s="12">
        <v>0.29065455723367301</v>
      </c>
      <c r="M3998" s="12">
        <v>0.64255287521052595</v>
      </c>
      <c r="N3998" s="12"/>
      <c r="O3998" s="12"/>
    </row>
    <row r="3999" spans="1:15" x14ac:dyDescent="0.3">
      <c r="A3999" s="11" t="str">
        <f t="shared" si="63"/>
        <v>CONSUMO PER CAPITA (kg ó litros por individuo)Otr.Bebidas Deri.VinoRTO CENTRO</v>
      </c>
      <c r="B3999" s="11" t="s">
        <v>55</v>
      </c>
      <c r="C3999" s="11" t="s">
        <v>86</v>
      </c>
      <c r="D3999" s="11" t="s">
        <v>148</v>
      </c>
      <c r="E3999" s="12">
        <v>0.56559932495321896</v>
      </c>
      <c r="F3999" s="12">
        <v>9.28581629628E-2</v>
      </c>
      <c r="G3999" s="12">
        <v>8.9380404561986607E-2</v>
      </c>
      <c r="H3999" s="12">
        <v>0.19524887928461701</v>
      </c>
      <c r="I3999" s="12">
        <v>0.58811465050851996</v>
      </c>
      <c r="J3999" s="12">
        <v>0.117572903919307</v>
      </c>
      <c r="K3999" s="12">
        <v>0.106279253935019</v>
      </c>
      <c r="L3999" s="12">
        <v>0.23730734250513999</v>
      </c>
      <c r="M3999" s="12">
        <v>0.73840248496183203</v>
      </c>
      <c r="N3999" s="12"/>
      <c r="O3999" s="12"/>
    </row>
    <row r="4000" spans="1:15" x14ac:dyDescent="0.3">
      <c r="A4000" s="11" t="str">
        <f t="shared" si="63"/>
        <v>CONSUMO PER CAPITA (kg ó litros por individuo)Otr.Bebidas Deri.VinoNORTE-CENTRO</v>
      </c>
      <c r="B4000" s="11" t="s">
        <v>55</v>
      </c>
      <c r="C4000" s="11" t="s">
        <v>86</v>
      </c>
      <c r="D4000" s="11" t="s">
        <v>149</v>
      </c>
      <c r="E4000" s="12">
        <v>0.70548254432520596</v>
      </c>
      <c r="F4000" s="12">
        <v>0.31447264207388098</v>
      </c>
      <c r="G4000" s="12">
        <v>0.27232554037640999</v>
      </c>
      <c r="H4000" s="12">
        <v>0.270188483934174</v>
      </c>
      <c r="I4000" s="12">
        <v>0.46524025603197899</v>
      </c>
      <c r="J4000" s="12">
        <v>0.28216702248893699</v>
      </c>
      <c r="K4000" s="12">
        <v>0.173292955256896</v>
      </c>
      <c r="L4000" s="12">
        <v>0.20993878679945999</v>
      </c>
      <c r="M4000" s="12">
        <v>0.41397686046151699</v>
      </c>
      <c r="N4000" s="12"/>
      <c r="O4000" s="12"/>
    </row>
    <row r="4001" spans="1:15" x14ac:dyDescent="0.3">
      <c r="A4001" s="11" t="str">
        <f t="shared" si="63"/>
        <v>CONSUMO PER CAPITA (kg ó litros por individuo)Otr.Bebidas Deri.VinoNOROESTE</v>
      </c>
      <c r="B4001" s="11" t="s">
        <v>55</v>
      </c>
      <c r="C4001" s="11" t="s">
        <v>86</v>
      </c>
      <c r="D4001" s="11" t="s">
        <v>150</v>
      </c>
      <c r="E4001" s="12">
        <v>0.23705437981330299</v>
      </c>
      <c r="F4001" s="12">
        <v>9.4856999125264505E-2</v>
      </c>
      <c r="G4001" s="12">
        <v>4.7998145388394697E-2</v>
      </c>
      <c r="H4001" s="12">
        <v>0.112538050420148</v>
      </c>
      <c r="I4001" s="12">
        <v>0.16626127009469999</v>
      </c>
      <c r="J4001" s="12">
        <v>3.4627168510744898E-2</v>
      </c>
      <c r="K4001" s="12">
        <v>7.7912208827472601E-2</v>
      </c>
      <c r="L4001" s="12">
        <v>0.12953928432796599</v>
      </c>
      <c r="M4001" s="12">
        <v>0.17412925974419</v>
      </c>
      <c r="N4001" s="12"/>
      <c r="O4001" s="12"/>
    </row>
    <row r="4002" spans="1:15" x14ac:dyDescent="0.3">
      <c r="A4002" s="11" t="str">
        <f t="shared" si="63"/>
        <v>CONSUMO PER CAPITA (kg ó litros por individuo)Otr.Bebidas Deri.Vino&lt;2MIL</v>
      </c>
      <c r="B4002" s="11" t="s">
        <v>55</v>
      </c>
      <c r="C4002" s="11" t="s">
        <v>86</v>
      </c>
      <c r="D4002" s="11" t="s">
        <v>151</v>
      </c>
      <c r="E4002" s="12">
        <v>0.39273964941193601</v>
      </c>
      <c r="F4002" s="12">
        <v>0.100168922701413</v>
      </c>
      <c r="G4002" s="12">
        <v>0.11118685384289501</v>
      </c>
      <c r="H4002" s="12">
        <v>0.21749416379796299</v>
      </c>
      <c r="I4002" s="12">
        <v>0.39960588635280297</v>
      </c>
      <c r="J4002" s="12">
        <v>0.112348190771605</v>
      </c>
      <c r="K4002" s="12">
        <v>0.10569771824744</v>
      </c>
      <c r="L4002" s="12">
        <v>0.19996372512891999</v>
      </c>
      <c r="M4002" s="12">
        <v>0.65461201956649895</v>
      </c>
      <c r="N4002" s="12"/>
      <c r="O4002" s="12"/>
    </row>
    <row r="4003" spans="1:15" x14ac:dyDescent="0.3">
      <c r="A4003" s="11" t="str">
        <f t="shared" si="63"/>
        <v>CONSUMO PER CAPITA (kg ó litros por individuo)Otr.Bebidas Deri.Vino2-5MIL</v>
      </c>
      <c r="B4003" s="11" t="s">
        <v>55</v>
      </c>
      <c r="C4003" s="11" t="s">
        <v>86</v>
      </c>
      <c r="D4003" s="11" t="s">
        <v>152</v>
      </c>
      <c r="E4003" s="12">
        <v>0.44033134092672699</v>
      </c>
      <c r="F4003" s="12">
        <v>0.13542034984635501</v>
      </c>
      <c r="G4003" s="12">
        <v>9.9657475604307405E-2</v>
      </c>
      <c r="H4003" s="12">
        <v>0.15523471069686701</v>
      </c>
      <c r="I4003" s="12">
        <v>0.39634459538297501</v>
      </c>
      <c r="J4003" s="12">
        <v>0.10718748833420499</v>
      </c>
      <c r="K4003" s="12">
        <v>7.9146499267886097E-2</v>
      </c>
      <c r="L4003" s="12">
        <v>0.102181917482615</v>
      </c>
      <c r="M4003" s="12">
        <v>0.379149117255143</v>
      </c>
      <c r="N4003" s="12"/>
      <c r="O4003" s="12"/>
    </row>
    <row r="4004" spans="1:15" x14ac:dyDescent="0.3">
      <c r="A4004" s="11" t="str">
        <f t="shared" si="63"/>
        <v>CONSUMO PER CAPITA (kg ó litros por individuo)Otr.Bebidas Deri.Vino5-10MIL</v>
      </c>
      <c r="B4004" s="11" t="s">
        <v>55</v>
      </c>
      <c r="C4004" s="11" t="s">
        <v>86</v>
      </c>
      <c r="D4004" s="11" t="s">
        <v>153</v>
      </c>
      <c r="E4004" s="12">
        <v>0.54489526748443395</v>
      </c>
      <c r="F4004" s="12">
        <v>0.16244437405991199</v>
      </c>
      <c r="G4004" s="12">
        <v>0.139618966050262</v>
      </c>
      <c r="H4004" s="12">
        <v>0.22477823349492901</v>
      </c>
      <c r="I4004" s="12">
        <v>0.50624581233084898</v>
      </c>
      <c r="J4004" s="12">
        <v>0.10372198690899501</v>
      </c>
      <c r="K4004" s="12">
        <v>0.14298473821739399</v>
      </c>
      <c r="L4004" s="12">
        <v>0.20797080647317601</v>
      </c>
      <c r="M4004" s="12">
        <v>0.43818999686301502</v>
      </c>
      <c r="N4004" s="12"/>
      <c r="O4004" s="12"/>
    </row>
    <row r="4005" spans="1:15" x14ac:dyDescent="0.3">
      <c r="A4005" s="11" t="str">
        <f t="shared" si="63"/>
        <v>CONSUMO PER CAPITA (kg ó litros por individuo)Otr.Bebidas Deri.Vino10-30MIL</v>
      </c>
      <c r="B4005" s="11" t="s">
        <v>55</v>
      </c>
      <c r="C4005" s="11" t="s">
        <v>86</v>
      </c>
      <c r="D4005" s="11" t="s">
        <v>154</v>
      </c>
      <c r="E4005" s="12">
        <v>0.50442761029938399</v>
      </c>
      <c r="F4005" s="12">
        <v>0.170483968785096</v>
      </c>
      <c r="G4005" s="12">
        <v>0.20243076663498799</v>
      </c>
      <c r="H4005" s="12">
        <v>0.25697879814167901</v>
      </c>
      <c r="I4005" s="12">
        <v>0.50162288841958902</v>
      </c>
      <c r="J4005" s="12">
        <v>0.15999274658842599</v>
      </c>
      <c r="K4005" s="12">
        <v>0.137230808306332</v>
      </c>
      <c r="L4005" s="12">
        <v>0.29110594594650502</v>
      </c>
      <c r="M4005" s="12">
        <v>0.48290880744884201</v>
      </c>
      <c r="N4005" s="12"/>
      <c r="O4005" s="12"/>
    </row>
    <row r="4006" spans="1:15" x14ac:dyDescent="0.3">
      <c r="A4006" s="11" t="str">
        <f t="shared" si="63"/>
        <v>CONSUMO PER CAPITA (kg ó litros por individuo)Otr.Bebidas Deri.Vino30-100MIL</v>
      </c>
      <c r="B4006" s="11" t="s">
        <v>55</v>
      </c>
      <c r="C4006" s="11" t="s">
        <v>86</v>
      </c>
      <c r="D4006" s="11" t="s">
        <v>155</v>
      </c>
      <c r="E4006" s="12">
        <v>0.62379934074852295</v>
      </c>
      <c r="F4006" s="12">
        <v>0.227731102682701</v>
      </c>
      <c r="G4006" s="12">
        <v>0.16685659959315699</v>
      </c>
      <c r="H4006" s="12">
        <v>0.21286077939897899</v>
      </c>
      <c r="I4006" s="12">
        <v>0.54683681101210002</v>
      </c>
      <c r="J4006" s="12">
        <v>0.19022863449494101</v>
      </c>
      <c r="K4006" s="12">
        <v>0.15175492519728001</v>
      </c>
      <c r="L4006" s="12">
        <v>0.21603764406043499</v>
      </c>
      <c r="M4006" s="12">
        <v>0.51646668760939096</v>
      </c>
      <c r="N4006" s="12"/>
      <c r="O4006" s="12"/>
    </row>
    <row r="4007" spans="1:15" x14ac:dyDescent="0.3">
      <c r="A4007" s="11" t="str">
        <f t="shared" si="63"/>
        <v>CONSUMO PER CAPITA (kg ó litros por individuo)Otr.Bebidas Deri.Vino100-200MIL</v>
      </c>
      <c r="B4007" s="11" t="s">
        <v>55</v>
      </c>
      <c r="C4007" s="11" t="s">
        <v>86</v>
      </c>
      <c r="D4007" s="11" t="s">
        <v>156</v>
      </c>
      <c r="E4007" s="12">
        <v>0.73467667953015703</v>
      </c>
      <c r="F4007" s="12">
        <v>0.25625031834807699</v>
      </c>
      <c r="G4007" s="12">
        <v>0.18715649494137099</v>
      </c>
      <c r="H4007" s="12">
        <v>0.31685249643701902</v>
      </c>
      <c r="I4007" s="12">
        <v>0.729463506941883</v>
      </c>
      <c r="J4007" s="12">
        <v>0.20583418110118601</v>
      </c>
      <c r="K4007" s="12">
        <v>0.140996317649766</v>
      </c>
      <c r="L4007" s="12">
        <v>0.26543328305833003</v>
      </c>
      <c r="M4007" s="12">
        <v>0.57287962277959303</v>
      </c>
      <c r="N4007" s="12"/>
      <c r="O4007" s="12"/>
    </row>
    <row r="4008" spans="1:15" x14ac:dyDescent="0.3">
      <c r="A4008" s="11" t="str">
        <f t="shared" si="63"/>
        <v>CONSUMO PER CAPITA (kg ó litros por individuo)Otr.Bebidas Deri.Vino200-500MIL</v>
      </c>
      <c r="B4008" s="11" t="s">
        <v>55</v>
      </c>
      <c r="C4008" s="11" t="s">
        <v>86</v>
      </c>
      <c r="D4008" s="11" t="s">
        <v>157</v>
      </c>
      <c r="E4008" s="12">
        <v>0.55231507721732498</v>
      </c>
      <c r="F4008" s="12">
        <v>0.194603230041141</v>
      </c>
      <c r="G4008" s="12">
        <v>0.16997956686717899</v>
      </c>
      <c r="H4008" s="12">
        <v>0.295118397779635</v>
      </c>
      <c r="I4008" s="12">
        <v>0.44589736123886697</v>
      </c>
      <c r="J4008" s="12">
        <v>0.19452915348795899</v>
      </c>
      <c r="K4008" s="12">
        <v>0.17630442759173001</v>
      </c>
      <c r="L4008" s="12">
        <v>0.20661487316764199</v>
      </c>
      <c r="M4008" s="12">
        <v>0.498444222721735</v>
      </c>
      <c r="N4008" s="12"/>
      <c r="O4008" s="12"/>
    </row>
    <row r="4009" spans="1:15" x14ac:dyDescent="0.3">
      <c r="A4009" s="11" t="str">
        <f t="shared" si="63"/>
        <v>CONSUMO PER CAPITA (kg ó litros por individuo)Otr.Bebidas Deri.Vino&gt;500MIL</v>
      </c>
      <c r="B4009" s="11" t="s">
        <v>55</v>
      </c>
      <c r="C4009" s="11" t="s">
        <v>86</v>
      </c>
      <c r="D4009" s="11" t="s">
        <v>158</v>
      </c>
      <c r="E4009" s="12">
        <v>0.70941022756425998</v>
      </c>
      <c r="F4009" s="12">
        <v>0.186846105933241</v>
      </c>
      <c r="G4009" s="12">
        <v>0.130133774786104</v>
      </c>
      <c r="H4009" s="12">
        <v>0.29511413925108898</v>
      </c>
      <c r="I4009" s="12">
        <v>0.56138802855370096</v>
      </c>
      <c r="J4009" s="12">
        <v>0.14257580145462301</v>
      </c>
      <c r="K4009" s="12">
        <v>0.128993465254125</v>
      </c>
      <c r="L4009" s="12">
        <v>0.219678861738245</v>
      </c>
      <c r="M4009" s="12">
        <v>0.465884835999057</v>
      </c>
      <c r="N4009" s="12"/>
      <c r="O4009" s="12"/>
    </row>
    <row r="4010" spans="1:15" x14ac:dyDescent="0.3">
      <c r="A4010" s="11" t="str">
        <f t="shared" si="63"/>
        <v>CONSUMO PER CAPITA (kg ó litros por individuo)Otr.Bebidas Deri.VinoDE 15 A 19 AÑOS</v>
      </c>
      <c r="B4010" s="11" t="s">
        <v>55</v>
      </c>
      <c r="C4010" s="11" t="s">
        <v>86</v>
      </c>
      <c r="D4010" s="11" t="s">
        <v>159</v>
      </c>
      <c r="E4010" s="12">
        <v>4.3076668522408303E-2</v>
      </c>
      <c r="F4010" s="12">
        <v>5.4819793335130901E-2</v>
      </c>
      <c r="G4010" s="12">
        <v>0.117377788227265</v>
      </c>
      <c r="H4010" s="12">
        <v>9.5682611420995503E-2</v>
      </c>
      <c r="I4010" s="12">
        <v>0.14598103306785801</v>
      </c>
      <c r="J4010" s="12">
        <v>1.4463884729261399E-2</v>
      </c>
      <c r="K4010" s="12" t="s">
        <v>134</v>
      </c>
      <c r="L4010" s="12">
        <v>4.9153043601163999E-3</v>
      </c>
      <c r="M4010" s="12">
        <v>9.9431245961357599E-3</v>
      </c>
      <c r="N4010" s="12"/>
      <c r="O4010" s="12"/>
    </row>
    <row r="4011" spans="1:15" x14ac:dyDescent="0.3">
      <c r="A4011" s="11" t="str">
        <f t="shared" si="63"/>
        <v>CONSUMO PER CAPITA (kg ó litros por individuo)Otr.Bebidas Deri.VinoDE 20 A 24 AÑOS</v>
      </c>
      <c r="B4011" s="11" t="s">
        <v>55</v>
      </c>
      <c r="C4011" s="11" t="s">
        <v>86</v>
      </c>
      <c r="D4011" s="11" t="s">
        <v>160</v>
      </c>
      <c r="E4011" s="12">
        <v>0.33726393811381</v>
      </c>
      <c r="F4011" s="12">
        <v>0.111217813100128</v>
      </c>
      <c r="G4011" s="12">
        <v>0.14882789068164101</v>
      </c>
      <c r="H4011" s="12">
        <v>0.16068921366729</v>
      </c>
      <c r="I4011" s="12">
        <v>0.243736566034299</v>
      </c>
      <c r="J4011" s="12">
        <v>0.13585410279745799</v>
      </c>
      <c r="K4011" s="12">
        <v>0.125469353184327</v>
      </c>
      <c r="L4011" s="12">
        <v>0.236352687211285</v>
      </c>
      <c r="M4011" s="12">
        <v>0.29320638035308599</v>
      </c>
      <c r="N4011" s="12"/>
      <c r="O4011" s="12"/>
    </row>
    <row r="4012" spans="1:15" x14ac:dyDescent="0.3">
      <c r="A4012" s="11" t="str">
        <f t="shared" si="63"/>
        <v>CONSUMO PER CAPITA (kg ó litros por individuo)Otr.Bebidas Deri.VinoDE 25 A 34 AÑOS</v>
      </c>
      <c r="B4012" s="11" t="s">
        <v>55</v>
      </c>
      <c r="C4012" s="11" t="s">
        <v>86</v>
      </c>
      <c r="D4012" s="11" t="s">
        <v>161</v>
      </c>
      <c r="E4012" s="12">
        <v>0.36148510518735399</v>
      </c>
      <c r="F4012" s="12">
        <v>7.8868615283827104E-2</v>
      </c>
      <c r="G4012" s="12">
        <v>8.65775657762059E-2</v>
      </c>
      <c r="H4012" s="12">
        <v>0.118870263467224</v>
      </c>
      <c r="I4012" s="12">
        <v>0.206155359065616</v>
      </c>
      <c r="J4012" s="12">
        <v>6.0989770399432798E-2</v>
      </c>
      <c r="K4012" s="12">
        <v>5.5877596558873199E-2</v>
      </c>
      <c r="L4012" s="12">
        <v>0.13167960181256499</v>
      </c>
      <c r="M4012" s="12">
        <v>0.24924986149436801</v>
      </c>
      <c r="N4012" s="12"/>
      <c r="O4012" s="12"/>
    </row>
    <row r="4013" spans="1:15" x14ac:dyDescent="0.3">
      <c r="A4013" s="11" t="str">
        <f t="shared" si="63"/>
        <v>CONSUMO PER CAPITA (kg ó litros por individuo)Otr.Bebidas Deri.VinoDE 35 A 49 AÑOS</v>
      </c>
      <c r="B4013" s="11" t="s">
        <v>55</v>
      </c>
      <c r="C4013" s="11" t="s">
        <v>86</v>
      </c>
      <c r="D4013" s="11" t="s">
        <v>162</v>
      </c>
      <c r="E4013" s="12">
        <v>0.47061156743666199</v>
      </c>
      <c r="F4013" s="12">
        <v>0.15614439344963499</v>
      </c>
      <c r="G4013" s="12">
        <v>9.2695535353292696E-2</v>
      </c>
      <c r="H4013" s="12">
        <v>0.19689736017086401</v>
      </c>
      <c r="I4013" s="12">
        <v>0.36977290379472899</v>
      </c>
      <c r="J4013" s="12">
        <v>0.100938571088922</v>
      </c>
      <c r="K4013" s="12">
        <v>0.100706156552569</v>
      </c>
      <c r="L4013" s="12">
        <v>0.16593294415447199</v>
      </c>
      <c r="M4013" s="12">
        <v>0.35143064509316002</v>
      </c>
      <c r="N4013" s="12"/>
      <c r="O4013" s="12"/>
    </row>
    <row r="4014" spans="1:15" x14ac:dyDescent="0.3">
      <c r="A4014" s="11" t="str">
        <f t="shared" si="63"/>
        <v>CONSUMO PER CAPITA (kg ó litros por individuo)Otr.Bebidas Deri.VinoDE 50 A 59 AÑOS</v>
      </c>
      <c r="B4014" s="11" t="s">
        <v>55</v>
      </c>
      <c r="C4014" s="11" t="s">
        <v>86</v>
      </c>
      <c r="D4014" s="11" t="s">
        <v>163</v>
      </c>
      <c r="E4014" s="12">
        <v>0.89201636569286802</v>
      </c>
      <c r="F4014" s="12">
        <v>0.22646078727542901</v>
      </c>
      <c r="G4014" s="12">
        <v>0.19907484483705401</v>
      </c>
      <c r="H4014" s="12">
        <v>0.40251960311506102</v>
      </c>
      <c r="I4014" s="12">
        <v>0.87033351967077399</v>
      </c>
      <c r="J4014" s="12">
        <v>0.23684082527922701</v>
      </c>
      <c r="K4014" s="12">
        <v>0.18945590739722801</v>
      </c>
      <c r="L4014" s="12">
        <v>0.31006875795209299</v>
      </c>
      <c r="M4014" s="12">
        <v>0.75571809168709603</v>
      </c>
      <c r="N4014" s="12"/>
      <c r="O4014" s="12"/>
    </row>
    <row r="4015" spans="1:15" x14ac:dyDescent="0.3">
      <c r="A4015" s="11" t="str">
        <f t="shared" si="63"/>
        <v>CONSUMO PER CAPITA (kg ó litros por individuo)Otr.Bebidas Deri.VinoDE 60 A 75 AÑOS</v>
      </c>
      <c r="B4015" s="11" t="s">
        <v>55</v>
      </c>
      <c r="C4015" s="11" t="s">
        <v>86</v>
      </c>
      <c r="D4015" s="11" t="s">
        <v>164</v>
      </c>
      <c r="E4015" s="12">
        <v>0.84785574414667297</v>
      </c>
      <c r="F4015" s="12">
        <v>0.33515420307132998</v>
      </c>
      <c r="G4015" s="12">
        <v>0.27236750278928701</v>
      </c>
      <c r="H4015" s="12">
        <v>0.356757514869815</v>
      </c>
      <c r="I4015" s="12">
        <v>0.823420451264542</v>
      </c>
      <c r="J4015" s="12">
        <v>0.28836305935455903</v>
      </c>
      <c r="K4015" s="12">
        <v>0.24068340124530899</v>
      </c>
      <c r="L4015" s="12">
        <v>0.34618812272718902</v>
      </c>
      <c r="M4015" s="12">
        <v>0.81819026654706895</v>
      </c>
      <c r="N4015" s="12"/>
      <c r="O4015" s="12"/>
    </row>
    <row r="4016" spans="1:15" x14ac:dyDescent="0.3">
      <c r="A4016" s="11" t="str">
        <f t="shared" si="63"/>
        <v>CONSUMO PER CAPITA (kg ó litros por individuo)Otr.Bebidas Deri.VinoNIVEL ALTO</v>
      </c>
      <c r="B4016" s="11" t="s">
        <v>55</v>
      </c>
      <c r="C4016" s="11" t="s">
        <v>86</v>
      </c>
      <c r="D4016" s="11" t="s">
        <v>165</v>
      </c>
      <c r="E4016" s="12">
        <v>0.68191093792617596</v>
      </c>
      <c r="F4016" s="12">
        <v>0.23680665786310401</v>
      </c>
      <c r="G4016" s="12">
        <v>0.15385981153813999</v>
      </c>
      <c r="H4016" s="12">
        <v>0.25276873078615902</v>
      </c>
      <c r="I4016" s="12">
        <v>0.63648350954381505</v>
      </c>
      <c r="J4016" s="12">
        <v>0.16454715511610901</v>
      </c>
      <c r="K4016" s="12">
        <v>0.12963486092743901</v>
      </c>
      <c r="L4016" s="12">
        <v>0.26013510520497302</v>
      </c>
      <c r="M4016" s="12">
        <v>0.506868961918709</v>
      </c>
      <c r="N4016" s="12"/>
      <c r="O4016" s="12"/>
    </row>
    <row r="4017" spans="1:15" x14ac:dyDescent="0.3">
      <c r="A4017" s="11" t="str">
        <f t="shared" si="63"/>
        <v>CONSUMO PER CAPITA (kg ó litros por individuo)Otr.Bebidas Deri.VinoNIVEL MEDIO ALTO</v>
      </c>
      <c r="B4017" s="11" t="s">
        <v>55</v>
      </c>
      <c r="C4017" s="11" t="s">
        <v>86</v>
      </c>
      <c r="D4017" s="11" t="s">
        <v>166</v>
      </c>
      <c r="E4017" s="12">
        <v>0.64732594378083497</v>
      </c>
      <c r="F4017" s="12">
        <v>0.154535361296499</v>
      </c>
      <c r="G4017" s="12">
        <v>0.19432000662595</v>
      </c>
      <c r="H4017" s="12">
        <v>0.26953598257385702</v>
      </c>
      <c r="I4017" s="12">
        <v>0.52122195128688098</v>
      </c>
      <c r="J4017" s="12">
        <v>0.106299412648723</v>
      </c>
      <c r="K4017" s="12">
        <v>0.124243208139192</v>
      </c>
      <c r="L4017" s="12">
        <v>0.197135340969568</v>
      </c>
      <c r="M4017" s="12">
        <v>0.53826278121663895</v>
      </c>
      <c r="N4017" s="12"/>
      <c r="O4017" s="12"/>
    </row>
    <row r="4018" spans="1:15" x14ac:dyDescent="0.3">
      <c r="A4018" s="11" t="str">
        <f t="shared" si="63"/>
        <v>CONSUMO PER CAPITA (kg ó litros por individuo)Otr.Bebidas Deri.VinoNIVEL MEDIO</v>
      </c>
      <c r="B4018" s="11" t="s">
        <v>55</v>
      </c>
      <c r="C4018" s="11" t="s">
        <v>86</v>
      </c>
      <c r="D4018" s="11" t="s">
        <v>167</v>
      </c>
      <c r="E4018" s="12">
        <v>0.50174548270650998</v>
      </c>
      <c r="F4018" s="12">
        <v>0.19712966912302099</v>
      </c>
      <c r="G4018" s="12">
        <v>0.16818818576120301</v>
      </c>
      <c r="H4018" s="12">
        <v>0.221553957817995</v>
      </c>
      <c r="I4018" s="12">
        <v>0.41948530803337197</v>
      </c>
      <c r="J4018" s="12">
        <v>0.14189095511663199</v>
      </c>
      <c r="K4018" s="12">
        <v>0.13445301470886101</v>
      </c>
      <c r="L4018" s="12">
        <v>0.17442001705354299</v>
      </c>
      <c r="M4018" s="12">
        <v>0.38485658487577801</v>
      </c>
      <c r="N4018" s="12"/>
      <c r="O4018" s="12"/>
    </row>
    <row r="4019" spans="1:15" x14ac:dyDescent="0.3">
      <c r="A4019" s="11" t="str">
        <f t="shared" si="63"/>
        <v>CONSUMO PER CAPITA (kg ó litros por individuo)Otr.Bebidas Deri.VinoNIVEL MEDIO BAJO</v>
      </c>
      <c r="B4019" s="11" t="s">
        <v>55</v>
      </c>
      <c r="C4019" s="11" t="s">
        <v>86</v>
      </c>
      <c r="D4019" s="11" t="s">
        <v>168</v>
      </c>
      <c r="E4019" s="12">
        <v>0.67307162488830197</v>
      </c>
      <c r="F4019" s="12">
        <v>0.21157656747009301</v>
      </c>
      <c r="G4019" s="12">
        <v>0.17868190411722701</v>
      </c>
      <c r="H4019" s="12">
        <v>0.32299414535631399</v>
      </c>
      <c r="I4019" s="12">
        <v>0.59403100189305202</v>
      </c>
      <c r="J4019" s="12">
        <v>0.24230906428073601</v>
      </c>
      <c r="K4019" s="12">
        <v>0.165518242381405</v>
      </c>
      <c r="L4019" s="12">
        <v>0.26286167547955003</v>
      </c>
      <c r="M4019" s="12">
        <v>0.60961396236645804</v>
      </c>
      <c r="N4019" s="12"/>
      <c r="O4019" s="12"/>
    </row>
    <row r="4020" spans="1:15" x14ac:dyDescent="0.3">
      <c r="A4020" s="11" t="str">
        <f t="shared" si="63"/>
        <v>CONSUMO PER CAPITA (kg ó litros por individuo)Otr.Bebidas Deri.VinoNIVEL BAJO</v>
      </c>
      <c r="B4020" s="11" t="s">
        <v>55</v>
      </c>
      <c r="C4020" s="11" t="s">
        <v>86</v>
      </c>
      <c r="D4020" s="11" t="s">
        <v>169</v>
      </c>
      <c r="E4020" s="12">
        <v>0.48559700921781601</v>
      </c>
      <c r="F4020" s="12">
        <v>0.14371963999540599</v>
      </c>
      <c r="G4020" s="12">
        <v>0.12070109278016</v>
      </c>
      <c r="H4020" s="12">
        <v>0.233362386872319</v>
      </c>
      <c r="I4020" s="12">
        <v>0.48857026789380498</v>
      </c>
      <c r="J4020" s="12">
        <v>0.16299738535286601</v>
      </c>
      <c r="K4020" s="12">
        <v>0.14651397984446499</v>
      </c>
      <c r="L4020" s="12">
        <v>0.240667651205796</v>
      </c>
      <c r="M4020" s="12">
        <v>0.513355653642948</v>
      </c>
      <c r="N4020" s="12"/>
      <c r="O4020" s="12"/>
    </row>
    <row r="4021" spans="1:15" x14ac:dyDescent="0.3">
      <c r="A4021" s="11" t="str">
        <f t="shared" si="63"/>
        <v>CONSUMO PER CAPITA (kg ó litros por individuo)Otr.Bebidas Deri.VinoHOMBRE</v>
      </c>
      <c r="B4021" s="11" t="s">
        <v>55</v>
      </c>
      <c r="C4021" s="11" t="s">
        <v>86</v>
      </c>
      <c r="D4021" s="11" t="s">
        <v>170</v>
      </c>
      <c r="E4021" s="12">
        <v>0.57264023614970605</v>
      </c>
      <c r="F4021" s="12">
        <v>0.18552123675285601</v>
      </c>
      <c r="G4021" s="12">
        <v>0.15770341475333099</v>
      </c>
      <c r="H4021" s="12">
        <v>0.24687419187836601</v>
      </c>
      <c r="I4021" s="12">
        <v>0.51130835571174404</v>
      </c>
      <c r="J4021" s="12">
        <v>0.17039781802291801</v>
      </c>
      <c r="K4021" s="12">
        <v>0.13408960335529599</v>
      </c>
      <c r="L4021" s="12">
        <v>0.223385944304302</v>
      </c>
      <c r="M4021" s="12">
        <v>0.52039198264075803</v>
      </c>
      <c r="N4021" s="12"/>
      <c r="O4021" s="12"/>
    </row>
    <row r="4022" spans="1:15" x14ac:dyDescent="0.3">
      <c r="A4022" s="11" t="str">
        <f t="shared" si="63"/>
        <v>CONSUMO PER CAPITA (kg ó litros por individuo)Otr.Bebidas Deri.VinoMUJER</v>
      </c>
      <c r="B4022" s="11" t="s">
        <v>55</v>
      </c>
      <c r="C4022" s="11" t="s">
        <v>86</v>
      </c>
      <c r="D4022" s="11" t="s">
        <v>171</v>
      </c>
      <c r="E4022" s="12">
        <v>0.59933886227692901</v>
      </c>
      <c r="F4022" s="12">
        <v>0.19405419381039399</v>
      </c>
      <c r="G4022" s="12">
        <v>0.161867118618191</v>
      </c>
      <c r="H4022" s="12">
        <v>0.260462376766532</v>
      </c>
      <c r="I4022" s="12">
        <v>0.539946022064969</v>
      </c>
      <c r="J4022" s="12">
        <v>0.15291464748022801</v>
      </c>
      <c r="K4022" s="12">
        <v>0.144258361825743</v>
      </c>
      <c r="L4022" s="12">
        <v>0.22719783423082299</v>
      </c>
      <c r="M4022" s="12">
        <v>0.47568357542797302</v>
      </c>
      <c r="N4022" s="12"/>
      <c r="O4022" s="12"/>
    </row>
    <row r="4023" spans="1:15" x14ac:dyDescent="0.3">
      <c r="A4023" s="11" t="str">
        <f t="shared" si="63"/>
        <v>CONSUMO PER CAPITA (kg ó litros por individuo)Tinto de VeranoT.ESPAÑA</v>
      </c>
      <c r="B4023" s="11" t="s">
        <v>55</v>
      </c>
      <c r="C4023" s="11" t="s">
        <v>87</v>
      </c>
      <c r="D4023" s="11" t="s">
        <v>142</v>
      </c>
      <c r="E4023" s="12">
        <v>0.44512253028871201</v>
      </c>
      <c r="F4023" s="12">
        <v>0.122676146433584</v>
      </c>
      <c r="G4023" s="12">
        <v>0.10419774564133499</v>
      </c>
      <c r="H4023" s="12">
        <v>0.179187427079881</v>
      </c>
      <c r="I4023" s="12">
        <v>0.40448617609137399</v>
      </c>
      <c r="J4023" s="12">
        <v>0.10485171231115099</v>
      </c>
      <c r="K4023" s="12">
        <v>8.4536116300159697E-2</v>
      </c>
      <c r="L4023" s="12">
        <v>0.15811905909801899</v>
      </c>
      <c r="M4023" s="12">
        <v>0.39058746445411502</v>
      </c>
      <c r="N4023" s="12"/>
      <c r="O4023" s="12"/>
    </row>
    <row r="4024" spans="1:15" x14ac:dyDescent="0.3">
      <c r="A4024" s="11" t="str">
        <f t="shared" si="63"/>
        <v>CONSUMO PER CAPITA (kg ó litros por individuo)Tinto de VeranoBCN AM</v>
      </c>
      <c r="B4024" s="11" t="s">
        <v>55</v>
      </c>
      <c r="C4024" s="11" t="s">
        <v>87</v>
      </c>
      <c r="D4024" s="11" t="s">
        <v>143</v>
      </c>
      <c r="E4024" s="12">
        <v>6.8757158429412296E-2</v>
      </c>
      <c r="F4024" s="12">
        <v>1.2191085167739001E-2</v>
      </c>
      <c r="G4024" s="12">
        <v>3.1079658421647199E-2</v>
      </c>
      <c r="H4024" s="12">
        <v>1.6558995408242499E-2</v>
      </c>
      <c r="I4024" s="12">
        <v>8.2801612315341194E-2</v>
      </c>
      <c r="J4024" s="12">
        <v>1.36125443979192E-2</v>
      </c>
      <c r="K4024" s="12">
        <v>2.1200492785559799E-2</v>
      </c>
      <c r="L4024" s="12">
        <v>4.0935735553826097E-2</v>
      </c>
      <c r="M4024" s="12">
        <v>0.16362662629307601</v>
      </c>
      <c r="N4024" s="12"/>
      <c r="O4024" s="12"/>
    </row>
    <row r="4025" spans="1:15" x14ac:dyDescent="0.3">
      <c r="A4025" s="11" t="str">
        <f t="shared" ref="A4025:A4088" si="64">B4025&amp;C4025&amp;D4025</f>
        <v>CONSUMO PER CAPITA (kg ó litros por individuo)Tinto de VeranoREST.CAT ARAGON</v>
      </c>
      <c r="B4025" s="11" t="s">
        <v>55</v>
      </c>
      <c r="C4025" s="11" t="s">
        <v>87</v>
      </c>
      <c r="D4025" s="11" t="s">
        <v>144</v>
      </c>
      <c r="E4025" s="12">
        <v>0.18625476164558699</v>
      </c>
      <c r="F4025" s="12">
        <v>4.7713918812692602E-2</v>
      </c>
      <c r="G4025" s="12">
        <v>3.01508652648389E-2</v>
      </c>
      <c r="H4025" s="12">
        <v>4.1162429641909498E-2</v>
      </c>
      <c r="I4025" s="12">
        <v>0.14158767142534701</v>
      </c>
      <c r="J4025" s="12">
        <v>1.20254966871203E-2</v>
      </c>
      <c r="K4025" s="12">
        <v>1.96029858381578E-2</v>
      </c>
      <c r="L4025" s="12">
        <v>3.3824243027510997E-2</v>
      </c>
      <c r="M4025" s="12">
        <v>0.113957158168356</v>
      </c>
      <c r="N4025" s="12"/>
      <c r="O4025" s="12"/>
    </row>
    <row r="4026" spans="1:15" x14ac:dyDescent="0.3">
      <c r="A4026" s="11" t="str">
        <f t="shared" si="64"/>
        <v>CONSUMO PER CAPITA (kg ó litros por individuo)Tinto de VeranoLEVANTE</v>
      </c>
      <c r="B4026" s="11" t="s">
        <v>55</v>
      </c>
      <c r="C4026" s="11" t="s">
        <v>87</v>
      </c>
      <c r="D4026" s="11" t="s">
        <v>145</v>
      </c>
      <c r="E4026" s="12">
        <v>0.34057912830694398</v>
      </c>
      <c r="F4026" s="12">
        <v>9.6777648480375303E-2</v>
      </c>
      <c r="G4026" s="12">
        <v>8.1522057829728198E-2</v>
      </c>
      <c r="H4026" s="12">
        <v>0.14116401709979601</v>
      </c>
      <c r="I4026" s="12">
        <v>0.31810571715872898</v>
      </c>
      <c r="J4026" s="12">
        <v>9.7857683003520907E-2</v>
      </c>
      <c r="K4026" s="12">
        <v>0.10899025384380701</v>
      </c>
      <c r="L4026" s="12">
        <v>0.13116763812382401</v>
      </c>
      <c r="M4026" s="12">
        <v>0.30910223367342099</v>
      </c>
      <c r="N4026" s="12"/>
      <c r="O4026" s="12"/>
    </row>
    <row r="4027" spans="1:15" x14ac:dyDescent="0.3">
      <c r="A4027" s="11" t="str">
        <f t="shared" si="64"/>
        <v>CONSUMO PER CAPITA (kg ó litros por individuo)Tinto de VeranoANDALUCIA</v>
      </c>
      <c r="B4027" s="11" t="s">
        <v>55</v>
      </c>
      <c r="C4027" s="11" t="s">
        <v>87</v>
      </c>
      <c r="D4027" s="11" t="s">
        <v>146</v>
      </c>
      <c r="E4027" s="12">
        <v>0.85461471227939301</v>
      </c>
      <c r="F4027" s="12">
        <v>0.253014898643522</v>
      </c>
      <c r="G4027" s="12">
        <v>0.24573866844013401</v>
      </c>
      <c r="H4027" s="12">
        <v>0.39430033463096198</v>
      </c>
      <c r="I4027" s="12">
        <v>0.80866818790934902</v>
      </c>
      <c r="J4027" s="12">
        <v>0.22255010734314101</v>
      </c>
      <c r="K4027" s="12">
        <v>0.19067498579581901</v>
      </c>
      <c r="L4027" s="12">
        <v>0.328884014423313</v>
      </c>
      <c r="M4027" s="12">
        <v>0.72349689137587603</v>
      </c>
      <c r="N4027" s="12"/>
      <c r="O4027" s="12"/>
    </row>
    <row r="4028" spans="1:15" x14ac:dyDescent="0.3">
      <c r="A4028" s="11" t="str">
        <f t="shared" si="64"/>
        <v>CONSUMO PER CAPITA (kg ó litros por individuo)Tinto de VeranoMDD AM</v>
      </c>
      <c r="B4028" s="11" t="s">
        <v>55</v>
      </c>
      <c r="C4028" s="11" t="s">
        <v>87</v>
      </c>
      <c r="D4028" s="11" t="s">
        <v>147</v>
      </c>
      <c r="E4028" s="12">
        <v>0.77226016473432102</v>
      </c>
      <c r="F4028" s="12">
        <v>0.17318054233802899</v>
      </c>
      <c r="G4028" s="12">
        <v>0.10912335387779</v>
      </c>
      <c r="H4028" s="12">
        <v>0.283966233653073</v>
      </c>
      <c r="I4028" s="12">
        <v>0.644872739319024</v>
      </c>
      <c r="J4028" s="12">
        <v>0.13745733885932501</v>
      </c>
      <c r="K4028" s="12">
        <v>8.2108527797789793E-2</v>
      </c>
      <c r="L4028" s="12">
        <v>0.239809226534627</v>
      </c>
      <c r="M4028" s="12">
        <v>0.57689647101394603</v>
      </c>
      <c r="N4028" s="12"/>
      <c r="O4028" s="12"/>
    </row>
    <row r="4029" spans="1:15" x14ac:dyDescent="0.3">
      <c r="A4029" s="11" t="str">
        <f t="shared" si="64"/>
        <v>CONSUMO PER CAPITA (kg ó litros por individuo)Tinto de VeranoRTO CENTRO</v>
      </c>
      <c r="B4029" s="11" t="s">
        <v>55</v>
      </c>
      <c r="C4029" s="11" t="s">
        <v>87</v>
      </c>
      <c r="D4029" s="11" t="s">
        <v>148</v>
      </c>
      <c r="E4029" s="12">
        <v>0.45117074940498503</v>
      </c>
      <c r="F4029" s="12">
        <v>5.4884407771957501E-2</v>
      </c>
      <c r="G4029" s="12">
        <v>5.4713181184232601E-2</v>
      </c>
      <c r="H4029" s="12">
        <v>0.153585338355712</v>
      </c>
      <c r="I4029" s="12">
        <v>0.48310747971460799</v>
      </c>
      <c r="J4029" s="12">
        <v>8.0703031976291306E-2</v>
      </c>
      <c r="K4029" s="12">
        <v>8.4351440553956297E-2</v>
      </c>
      <c r="L4029" s="12">
        <v>0.2018307900994</v>
      </c>
      <c r="M4029" s="12">
        <v>0.66145833937355503</v>
      </c>
      <c r="N4029" s="12"/>
      <c r="O4029" s="12"/>
    </row>
    <row r="4030" spans="1:15" x14ac:dyDescent="0.3">
      <c r="A4030" s="11" t="str">
        <f t="shared" si="64"/>
        <v>CONSUMO PER CAPITA (kg ó litros por individuo)Tinto de VeranoNORTE-CENTRO</v>
      </c>
      <c r="B4030" s="11" t="s">
        <v>55</v>
      </c>
      <c r="C4030" s="11" t="s">
        <v>87</v>
      </c>
      <c r="D4030" s="11" t="s">
        <v>149</v>
      </c>
      <c r="E4030" s="12">
        <v>0.33249604241087799</v>
      </c>
      <c r="F4030" s="12">
        <v>0.16634366255729599</v>
      </c>
      <c r="G4030" s="12">
        <v>0.14893009844262201</v>
      </c>
      <c r="H4030" s="12">
        <v>0.125559276945473</v>
      </c>
      <c r="I4030" s="12">
        <v>0.23936713875310101</v>
      </c>
      <c r="J4030" s="12">
        <v>0.14718878708820801</v>
      </c>
      <c r="K4030" s="12">
        <v>2.0316945795635401E-2</v>
      </c>
      <c r="L4030" s="12">
        <v>6.8375741413107996E-2</v>
      </c>
      <c r="M4030" s="12">
        <v>0.14829417091393299</v>
      </c>
      <c r="N4030" s="12"/>
      <c r="O4030" s="12"/>
    </row>
    <row r="4031" spans="1:15" x14ac:dyDescent="0.3">
      <c r="A4031" s="11" t="str">
        <f t="shared" si="64"/>
        <v>CONSUMO PER CAPITA (kg ó litros por individuo)Tinto de VeranoNOROESTE</v>
      </c>
      <c r="B4031" s="11" t="s">
        <v>55</v>
      </c>
      <c r="C4031" s="11" t="s">
        <v>87</v>
      </c>
      <c r="D4031" s="11" t="s">
        <v>150</v>
      </c>
      <c r="E4031" s="12">
        <v>9.81784409791744E-2</v>
      </c>
      <c r="F4031" s="12">
        <v>4.9739865140420003E-2</v>
      </c>
      <c r="G4031" s="12">
        <v>9.6251781875061095E-3</v>
      </c>
      <c r="H4031" s="12">
        <v>6.2600731351418207E-2</v>
      </c>
      <c r="I4031" s="12">
        <v>9.8579871773079406E-2</v>
      </c>
      <c r="J4031" s="12">
        <v>1.7689164533216801E-2</v>
      </c>
      <c r="K4031" s="12">
        <v>3.4590090247313403E-2</v>
      </c>
      <c r="L4031" s="12">
        <v>4.9722443523728302E-2</v>
      </c>
      <c r="M4031" s="12">
        <v>0.11008890952443701</v>
      </c>
      <c r="N4031" s="12"/>
      <c r="O4031" s="12"/>
    </row>
    <row r="4032" spans="1:15" x14ac:dyDescent="0.3">
      <c r="A4032" s="11" t="str">
        <f t="shared" si="64"/>
        <v>CONSUMO PER CAPITA (kg ó litros por individuo)Tinto de Verano&lt;2MIL</v>
      </c>
      <c r="B4032" s="11" t="s">
        <v>55</v>
      </c>
      <c r="C4032" s="11" t="s">
        <v>87</v>
      </c>
      <c r="D4032" s="11" t="s">
        <v>151</v>
      </c>
      <c r="E4032" s="12">
        <v>0.24940775710357499</v>
      </c>
      <c r="F4032" s="12">
        <v>3.3331372321176098E-2</v>
      </c>
      <c r="G4032" s="12">
        <v>4.5345243337868602E-2</v>
      </c>
      <c r="H4032" s="12">
        <v>0.107768676602948</v>
      </c>
      <c r="I4032" s="12">
        <v>0.25687634144738702</v>
      </c>
      <c r="J4032" s="12">
        <v>1.6417174055545498E-2</v>
      </c>
      <c r="K4032" s="12">
        <v>5.7750140972123901E-2</v>
      </c>
      <c r="L4032" s="12">
        <v>0.112672877148686</v>
      </c>
      <c r="M4032" s="12">
        <v>0.53532053401480995</v>
      </c>
      <c r="N4032" s="12"/>
      <c r="O4032" s="12"/>
    </row>
    <row r="4033" spans="1:15" x14ac:dyDescent="0.3">
      <c r="A4033" s="11" t="str">
        <f t="shared" si="64"/>
        <v>CONSUMO PER CAPITA (kg ó litros por individuo)Tinto de Verano2-5MIL</v>
      </c>
      <c r="B4033" s="11" t="s">
        <v>55</v>
      </c>
      <c r="C4033" s="11" t="s">
        <v>87</v>
      </c>
      <c r="D4033" s="11" t="s">
        <v>152</v>
      </c>
      <c r="E4033" s="12">
        <v>0.29817004326412699</v>
      </c>
      <c r="F4033" s="12">
        <v>7.3315403225703402E-2</v>
      </c>
      <c r="G4033" s="12">
        <v>7.3888628745267207E-2</v>
      </c>
      <c r="H4033" s="12">
        <v>0.10240480194109899</v>
      </c>
      <c r="I4033" s="12">
        <v>0.27651125108140101</v>
      </c>
      <c r="J4033" s="12">
        <v>6.4675246811526796E-2</v>
      </c>
      <c r="K4033" s="12">
        <v>6.1922137461121199E-2</v>
      </c>
      <c r="L4033" s="12">
        <v>8.2051159631038095E-2</v>
      </c>
      <c r="M4033" s="12">
        <v>0.29790321379010798</v>
      </c>
      <c r="N4033" s="12"/>
      <c r="O4033" s="12"/>
    </row>
    <row r="4034" spans="1:15" x14ac:dyDescent="0.3">
      <c r="A4034" s="11" t="str">
        <f t="shared" si="64"/>
        <v>CONSUMO PER CAPITA (kg ó litros por individuo)Tinto de Verano5-10MIL</v>
      </c>
      <c r="B4034" s="11" t="s">
        <v>55</v>
      </c>
      <c r="C4034" s="11" t="s">
        <v>87</v>
      </c>
      <c r="D4034" s="11" t="s">
        <v>153</v>
      </c>
      <c r="E4034" s="12">
        <v>0.43635633844513599</v>
      </c>
      <c r="F4034" s="12">
        <v>0.12833102355864101</v>
      </c>
      <c r="G4034" s="12">
        <v>7.3607308464844201E-2</v>
      </c>
      <c r="H4034" s="12">
        <v>0.165382149947711</v>
      </c>
      <c r="I4034" s="12">
        <v>0.34527056783585103</v>
      </c>
      <c r="J4034" s="12">
        <v>4.6211201526171503E-2</v>
      </c>
      <c r="K4034" s="12">
        <v>0.105918493151635</v>
      </c>
      <c r="L4034" s="12">
        <v>0.18423779050178801</v>
      </c>
      <c r="M4034" s="12">
        <v>0.39169904399734001</v>
      </c>
      <c r="N4034" s="12"/>
      <c r="O4034" s="12"/>
    </row>
    <row r="4035" spans="1:15" x14ac:dyDescent="0.3">
      <c r="A4035" s="11" t="str">
        <f t="shared" si="64"/>
        <v>CONSUMO PER CAPITA (kg ó litros por individuo)Tinto de Verano10-30MIL</v>
      </c>
      <c r="B4035" s="11" t="s">
        <v>55</v>
      </c>
      <c r="C4035" s="11" t="s">
        <v>87</v>
      </c>
      <c r="D4035" s="11" t="s">
        <v>154</v>
      </c>
      <c r="E4035" s="12">
        <v>0.403242231752237</v>
      </c>
      <c r="F4035" s="12">
        <v>0.140280223453641</v>
      </c>
      <c r="G4035" s="12">
        <v>0.167392211603694</v>
      </c>
      <c r="H4035" s="12">
        <v>0.19635831016820701</v>
      </c>
      <c r="I4035" s="12">
        <v>0.42451344023217402</v>
      </c>
      <c r="J4035" s="12">
        <v>0.124293001692863</v>
      </c>
      <c r="K4035" s="12">
        <v>8.3478220243454304E-2</v>
      </c>
      <c r="L4035" s="12">
        <v>0.19339790162321899</v>
      </c>
      <c r="M4035" s="12">
        <v>0.40132512952014598</v>
      </c>
      <c r="N4035" s="12"/>
      <c r="O4035" s="12"/>
    </row>
    <row r="4036" spans="1:15" x14ac:dyDescent="0.3">
      <c r="A4036" s="11" t="str">
        <f t="shared" si="64"/>
        <v>CONSUMO PER CAPITA (kg ó litros por individuo)Tinto de Verano30-100MIL</v>
      </c>
      <c r="B4036" s="11" t="s">
        <v>55</v>
      </c>
      <c r="C4036" s="11" t="s">
        <v>87</v>
      </c>
      <c r="D4036" s="11" t="s">
        <v>155</v>
      </c>
      <c r="E4036" s="12">
        <v>0.47566484371316198</v>
      </c>
      <c r="F4036" s="12">
        <v>0.12755562090476899</v>
      </c>
      <c r="G4036" s="12">
        <v>9.2823894293821096E-2</v>
      </c>
      <c r="H4036" s="12">
        <v>0.14566761713062801</v>
      </c>
      <c r="I4036" s="12">
        <v>0.40062500762805697</v>
      </c>
      <c r="J4036" s="12">
        <v>0.105905239010864</v>
      </c>
      <c r="K4036" s="12">
        <v>7.0369877508650799E-2</v>
      </c>
      <c r="L4036" s="12">
        <v>0.158194065606444</v>
      </c>
      <c r="M4036" s="12">
        <v>0.37474673871123598</v>
      </c>
      <c r="N4036" s="12"/>
      <c r="O4036" s="12"/>
    </row>
    <row r="4037" spans="1:15" x14ac:dyDescent="0.3">
      <c r="A4037" s="11" t="str">
        <f t="shared" si="64"/>
        <v>CONSUMO PER CAPITA (kg ó litros por individuo)Tinto de Verano100-200MIL</v>
      </c>
      <c r="B4037" s="11" t="s">
        <v>55</v>
      </c>
      <c r="C4037" s="11" t="s">
        <v>87</v>
      </c>
      <c r="D4037" s="11" t="s">
        <v>156</v>
      </c>
      <c r="E4037" s="12">
        <v>0.56127868078008503</v>
      </c>
      <c r="F4037" s="12">
        <v>0.18445410178423099</v>
      </c>
      <c r="G4037" s="12">
        <v>0.12955105813980999</v>
      </c>
      <c r="H4037" s="12">
        <v>0.256764147311832</v>
      </c>
      <c r="I4037" s="12">
        <v>0.590737136893976</v>
      </c>
      <c r="J4037" s="12">
        <v>0.15409183158270401</v>
      </c>
      <c r="K4037" s="12">
        <v>8.7066903782083302E-2</v>
      </c>
      <c r="L4037" s="12">
        <v>0.17238749303765499</v>
      </c>
      <c r="M4037" s="12">
        <v>0.47031460579614998</v>
      </c>
      <c r="N4037" s="12"/>
      <c r="O4037" s="12"/>
    </row>
    <row r="4038" spans="1:15" x14ac:dyDescent="0.3">
      <c r="A4038" s="11" t="str">
        <f t="shared" si="64"/>
        <v>CONSUMO PER CAPITA (kg ó litros por individuo)Tinto de Verano200-500MIL</v>
      </c>
      <c r="B4038" s="11" t="s">
        <v>55</v>
      </c>
      <c r="C4038" s="11" t="s">
        <v>87</v>
      </c>
      <c r="D4038" s="11" t="s">
        <v>157</v>
      </c>
      <c r="E4038" s="12">
        <v>0.33624292549871798</v>
      </c>
      <c r="F4038" s="12">
        <v>8.0882412743482998E-2</v>
      </c>
      <c r="G4038" s="12">
        <v>7.7122534835204801E-2</v>
      </c>
      <c r="H4038" s="12">
        <v>0.18412913603456901</v>
      </c>
      <c r="I4038" s="12">
        <v>0.32314337034842</v>
      </c>
      <c r="J4038" s="12">
        <v>0.13251616031386099</v>
      </c>
      <c r="K4038" s="12">
        <v>0.10479113917949601</v>
      </c>
      <c r="L4038" s="12">
        <v>0.14478993196647</v>
      </c>
      <c r="M4038" s="12">
        <v>0.32565533334867097</v>
      </c>
      <c r="N4038" s="12"/>
      <c r="O4038" s="12"/>
    </row>
    <row r="4039" spans="1:15" x14ac:dyDescent="0.3">
      <c r="A4039" s="11" t="str">
        <f t="shared" si="64"/>
        <v>CONSUMO PER CAPITA (kg ó litros por individuo)Tinto de Verano&gt;500MIL</v>
      </c>
      <c r="B4039" s="11" t="s">
        <v>55</v>
      </c>
      <c r="C4039" s="11" t="s">
        <v>87</v>
      </c>
      <c r="D4039" s="11" t="s">
        <v>158</v>
      </c>
      <c r="E4039" s="12">
        <v>0.59705488132830697</v>
      </c>
      <c r="F4039" s="12">
        <v>0.14134449200296101</v>
      </c>
      <c r="G4039" s="12">
        <v>0.100971371114865</v>
      </c>
      <c r="H4039" s="12">
        <v>0.210800517670089</v>
      </c>
      <c r="I4039" s="12">
        <v>0.46144812631225401</v>
      </c>
      <c r="J4039" s="12">
        <v>0.106134023875069</v>
      </c>
      <c r="K4039" s="12">
        <v>9.3502486656620101E-2</v>
      </c>
      <c r="L4039" s="12">
        <v>0.153672169258948</v>
      </c>
      <c r="M4039" s="12">
        <v>0.38538203887071698</v>
      </c>
      <c r="N4039" s="12"/>
      <c r="O4039" s="12"/>
    </row>
    <row r="4040" spans="1:15" x14ac:dyDescent="0.3">
      <c r="A4040" s="11" t="str">
        <f t="shared" si="64"/>
        <v>CONSUMO PER CAPITA (kg ó litros por individuo)Tinto de VeranoDE 15 A 19 AÑOS</v>
      </c>
      <c r="B4040" s="11" t="s">
        <v>55</v>
      </c>
      <c r="C4040" s="11" t="s">
        <v>87</v>
      </c>
      <c r="D4040" s="11" t="s">
        <v>159</v>
      </c>
      <c r="E4040" s="12">
        <v>9.8304033590430502E-3</v>
      </c>
      <c r="F4040" s="12">
        <v>4.3622463387625203E-2</v>
      </c>
      <c r="G4040" s="12">
        <v>0.117377788227265</v>
      </c>
      <c r="H4040" s="12">
        <v>7.7230570820879099E-2</v>
      </c>
      <c r="I4040" s="12">
        <v>0.11744674800888701</v>
      </c>
      <c r="J4040" s="12" t="s">
        <v>134</v>
      </c>
      <c r="K4040" s="12" t="s">
        <v>134</v>
      </c>
      <c r="L4040" s="12">
        <v>4.9153043601163999E-3</v>
      </c>
      <c r="M4040" s="12">
        <v>9.9431245961357599E-3</v>
      </c>
      <c r="N4040" s="12"/>
      <c r="O4040" s="12"/>
    </row>
    <row r="4041" spans="1:15" x14ac:dyDescent="0.3">
      <c r="A4041" s="11" t="str">
        <f t="shared" si="64"/>
        <v>CONSUMO PER CAPITA (kg ó litros por individuo)Tinto de VeranoDE 20 A 24 AÑOS</v>
      </c>
      <c r="B4041" s="11" t="s">
        <v>55</v>
      </c>
      <c r="C4041" s="11" t="s">
        <v>87</v>
      </c>
      <c r="D4041" s="11" t="s">
        <v>160</v>
      </c>
      <c r="E4041" s="12">
        <v>0.16371908316887099</v>
      </c>
      <c r="F4041" s="12">
        <v>4.6226338502757799E-2</v>
      </c>
      <c r="G4041" s="12">
        <v>3.8059452735613501E-2</v>
      </c>
      <c r="H4041" s="12">
        <v>5.7539863817110903E-2</v>
      </c>
      <c r="I4041" s="12">
        <v>0.14398921804984299</v>
      </c>
      <c r="J4041" s="12">
        <v>2.1076585965205799E-2</v>
      </c>
      <c r="K4041" s="12">
        <v>9.4276667182977003E-2</v>
      </c>
      <c r="L4041" s="12">
        <v>0.12510893651404401</v>
      </c>
      <c r="M4041" s="12">
        <v>0.216455688291075</v>
      </c>
      <c r="N4041" s="12"/>
      <c r="O4041" s="12"/>
    </row>
    <row r="4042" spans="1:15" x14ac:dyDescent="0.3">
      <c r="A4042" s="11" t="str">
        <f t="shared" si="64"/>
        <v>CONSUMO PER CAPITA (kg ó litros por individuo)Tinto de VeranoDE 25 A 34 AÑOS</v>
      </c>
      <c r="B4042" s="11" t="s">
        <v>55</v>
      </c>
      <c r="C4042" s="11" t="s">
        <v>87</v>
      </c>
      <c r="D4042" s="11" t="s">
        <v>161</v>
      </c>
      <c r="E4042" s="12">
        <v>0.28643031703284799</v>
      </c>
      <c r="F4042" s="12">
        <v>5.7628915582387703E-2</v>
      </c>
      <c r="G4042" s="12">
        <v>5.8387716220106099E-2</v>
      </c>
      <c r="H4042" s="12">
        <v>7.1712919621746501E-2</v>
      </c>
      <c r="I4042" s="12">
        <v>0.12854017372819301</v>
      </c>
      <c r="J4042" s="12">
        <v>3.3496134872471502E-2</v>
      </c>
      <c r="K4042" s="12">
        <v>3.4851270686865998E-2</v>
      </c>
      <c r="L4042" s="12">
        <v>9.7087360090691202E-2</v>
      </c>
      <c r="M4042" s="12">
        <v>0.203364707271464</v>
      </c>
      <c r="N4042" s="12"/>
      <c r="O4042" s="12"/>
    </row>
    <row r="4043" spans="1:15" x14ac:dyDescent="0.3">
      <c r="A4043" s="11" t="str">
        <f t="shared" si="64"/>
        <v>CONSUMO PER CAPITA (kg ó litros por individuo)Tinto de VeranoDE 35 A 49 AÑOS</v>
      </c>
      <c r="B4043" s="11" t="s">
        <v>55</v>
      </c>
      <c r="C4043" s="11" t="s">
        <v>87</v>
      </c>
      <c r="D4043" s="11" t="s">
        <v>162</v>
      </c>
      <c r="E4043" s="12">
        <v>0.36312238342883202</v>
      </c>
      <c r="F4043" s="12">
        <v>0.106633404718599</v>
      </c>
      <c r="G4043" s="12">
        <v>6.3913900661727294E-2</v>
      </c>
      <c r="H4043" s="12">
        <v>0.13023698203556</v>
      </c>
      <c r="I4043" s="12">
        <v>0.27333055635808901</v>
      </c>
      <c r="J4043" s="12">
        <v>6.5189175689337797E-2</v>
      </c>
      <c r="K4043" s="12">
        <v>5.6238680208676402E-2</v>
      </c>
      <c r="L4043" s="12">
        <v>0.113244282915414</v>
      </c>
      <c r="M4043" s="12">
        <v>0.26921638498989803</v>
      </c>
      <c r="N4043" s="12"/>
      <c r="O4043" s="12"/>
    </row>
    <row r="4044" spans="1:15" x14ac:dyDescent="0.3">
      <c r="A4044" s="11" t="str">
        <f t="shared" si="64"/>
        <v>CONSUMO PER CAPITA (kg ó litros por individuo)Tinto de VeranoDE 50 A 59 AÑOS</v>
      </c>
      <c r="B4044" s="11" t="s">
        <v>55</v>
      </c>
      <c r="C4044" s="11" t="s">
        <v>87</v>
      </c>
      <c r="D4044" s="11" t="s">
        <v>163</v>
      </c>
      <c r="E4044" s="12">
        <v>0.68608129001263896</v>
      </c>
      <c r="F4044" s="12">
        <v>0.15230030627576899</v>
      </c>
      <c r="G4044" s="12">
        <v>0.128736639034917</v>
      </c>
      <c r="H4044" s="12">
        <v>0.32109303359931302</v>
      </c>
      <c r="I4044" s="12">
        <v>0.71388084445570699</v>
      </c>
      <c r="J4044" s="12">
        <v>0.185896445295757</v>
      </c>
      <c r="K4044" s="12">
        <v>0.13673739784602301</v>
      </c>
      <c r="L4044" s="12">
        <v>0.23240563356855801</v>
      </c>
      <c r="M4044" s="12">
        <v>0.605906158460505</v>
      </c>
      <c r="N4044" s="12"/>
      <c r="O4044" s="12"/>
    </row>
    <row r="4045" spans="1:15" x14ac:dyDescent="0.3">
      <c r="A4045" s="11" t="str">
        <f t="shared" si="64"/>
        <v>CONSUMO PER CAPITA (kg ó litros por individuo)Tinto de VeranoDE 60 A 75 AÑOS</v>
      </c>
      <c r="B4045" s="11" t="s">
        <v>55</v>
      </c>
      <c r="C4045" s="11" t="s">
        <v>87</v>
      </c>
      <c r="D4045" s="11" t="s">
        <v>164</v>
      </c>
      <c r="E4045" s="12">
        <v>0.65542125585997502</v>
      </c>
      <c r="F4045" s="12">
        <v>0.20484620152334801</v>
      </c>
      <c r="G4045" s="12">
        <v>0.17809937150185701</v>
      </c>
      <c r="H4045" s="12">
        <v>0.252618144064648</v>
      </c>
      <c r="I4045" s="12">
        <v>0.63961251604431801</v>
      </c>
      <c r="J4045" s="12">
        <v>0.186131478105939</v>
      </c>
      <c r="K4045" s="12">
        <v>0.127626318158643</v>
      </c>
      <c r="L4045" s="12">
        <v>0.243042703580236</v>
      </c>
      <c r="M4045" s="12">
        <v>0.63699861706252303</v>
      </c>
      <c r="N4045" s="12"/>
      <c r="O4045" s="12"/>
    </row>
    <row r="4046" spans="1:15" x14ac:dyDescent="0.3">
      <c r="A4046" s="11" t="str">
        <f t="shared" si="64"/>
        <v>CONSUMO PER CAPITA (kg ó litros por individuo)Tinto de VeranoNIVEL ALTO</v>
      </c>
      <c r="B4046" s="11" t="s">
        <v>55</v>
      </c>
      <c r="C4046" s="11" t="s">
        <v>87</v>
      </c>
      <c r="D4046" s="11" t="s">
        <v>165</v>
      </c>
      <c r="E4046" s="12">
        <v>0.50910780733803296</v>
      </c>
      <c r="F4046" s="12">
        <v>0.17244656413541701</v>
      </c>
      <c r="G4046" s="12">
        <v>0.103047628759314</v>
      </c>
      <c r="H4046" s="12">
        <v>0.168410525064844</v>
      </c>
      <c r="I4046" s="12">
        <v>0.52643026407151405</v>
      </c>
      <c r="J4046" s="12">
        <v>0.118883327097124</v>
      </c>
      <c r="K4046" s="12">
        <v>8.4440284148834005E-2</v>
      </c>
      <c r="L4046" s="12">
        <v>0.18716035131023401</v>
      </c>
      <c r="M4046" s="12">
        <v>0.39406274082660497</v>
      </c>
      <c r="N4046" s="12"/>
      <c r="O4046" s="12"/>
    </row>
    <row r="4047" spans="1:15" x14ac:dyDescent="0.3">
      <c r="A4047" s="11" t="str">
        <f t="shared" si="64"/>
        <v>CONSUMO PER CAPITA (kg ó litros por individuo)Tinto de VeranoNIVEL MEDIO ALTO</v>
      </c>
      <c r="B4047" s="11" t="s">
        <v>55</v>
      </c>
      <c r="C4047" s="11" t="s">
        <v>87</v>
      </c>
      <c r="D4047" s="11" t="s">
        <v>166</v>
      </c>
      <c r="E4047" s="12">
        <v>0.47416194571748799</v>
      </c>
      <c r="F4047" s="12">
        <v>8.8292434616115495E-2</v>
      </c>
      <c r="G4047" s="12">
        <v>0.157637592187165</v>
      </c>
      <c r="H4047" s="12">
        <v>0.19216583082268801</v>
      </c>
      <c r="I4047" s="12">
        <v>0.41301724607427298</v>
      </c>
      <c r="J4047" s="12">
        <v>7.1605470315767694E-2</v>
      </c>
      <c r="K4047" s="12">
        <v>9.0531853008487706E-2</v>
      </c>
      <c r="L4047" s="12">
        <v>0.12507308213632201</v>
      </c>
      <c r="M4047" s="12">
        <v>0.43307802737728501</v>
      </c>
      <c r="N4047" s="12"/>
      <c r="O4047" s="12"/>
    </row>
    <row r="4048" spans="1:15" x14ac:dyDescent="0.3">
      <c r="A4048" s="11" t="str">
        <f t="shared" si="64"/>
        <v>CONSUMO PER CAPITA (kg ó litros por individuo)Tinto de VeranoNIVEL MEDIO</v>
      </c>
      <c r="B4048" s="11" t="s">
        <v>55</v>
      </c>
      <c r="C4048" s="11" t="s">
        <v>87</v>
      </c>
      <c r="D4048" s="11" t="s">
        <v>167</v>
      </c>
      <c r="E4048" s="12">
        <v>0.39560207008648501</v>
      </c>
      <c r="F4048" s="12">
        <v>0.12805288634906001</v>
      </c>
      <c r="G4048" s="12">
        <v>0.103540073564373</v>
      </c>
      <c r="H4048" s="12">
        <v>0.16019016004818001</v>
      </c>
      <c r="I4048" s="12">
        <v>0.30951823038368598</v>
      </c>
      <c r="J4048" s="12">
        <v>7.8394245362561094E-2</v>
      </c>
      <c r="K4048" s="12">
        <v>7.8168234396645206E-2</v>
      </c>
      <c r="L4048" s="12">
        <v>0.13290152019409299</v>
      </c>
      <c r="M4048" s="12">
        <v>0.31903787512502502</v>
      </c>
      <c r="N4048" s="12"/>
      <c r="O4048" s="12"/>
    </row>
    <row r="4049" spans="1:15" x14ac:dyDescent="0.3">
      <c r="A4049" s="11" t="str">
        <f t="shared" si="64"/>
        <v>CONSUMO PER CAPITA (kg ó litros por individuo)Tinto de VeranoNIVEL MEDIO BAJO</v>
      </c>
      <c r="B4049" s="11" t="s">
        <v>55</v>
      </c>
      <c r="C4049" s="11" t="s">
        <v>87</v>
      </c>
      <c r="D4049" s="11" t="s">
        <v>168</v>
      </c>
      <c r="E4049" s="12">
        <v>0.51658982588695601</v>
      </c>
      <c r="F4049" s="12">
        <v>0.12098524267557401</v>
      </c>
      <c r="G4049" s="12">
        <v>0.10091853133054</v>
      </c>
      <c r="H4049" s="12">
        <v>0.24148418852042899</v>
      </c>
      <c r="I4049" s="12">
        <v>0.45453203098521699</v>
      </c>
      <c r="J4049" s="12">
        <v>0.137208628952077</v>
      </c>
      <c r="K4049" s="12">
        <v>0.102652749082037</v>
      </c>
      <c r="L4049" s="12">
        <v>0.172006077116582</v>
      </c>
      <c r="M4049" s="12">
        <v>0.46459363601571702</v>
      </c>
      <c r="N4049" s="12"/>
      <c r="O4049" s="12"/>
    </row>
    <row r="4050" spans="1:15" x14ac:dyDescent="0.3">
      <c r="A4050" s="11" t="str">
        <f t="shared" si="64"/>
        <v>CONSUMO PER CAPITA (kg ó litros por individuo)Tinto de VeranoNIVEL BAJO</v>
      </c>
      <c r="B4050" s="11" t="s">
        <v>55</v>
      </c>
      <c r="C4050" s="11" t="s">
        <v>87</v>
      </c>
      <c r="D4050" s="11" t="s">
        <v>169</v>
      </c>
      <c r="E4050" s="12">
        <v>0.36955759106663</v>
      </c>
      <c r="F4050" s="12">
        <v>9.0998054622008703E-2</v>
      </c>
      <c r="G4050" s="12">
        <v>7.2599343452782905E-2</v>
      </c>
      <c r="H4050" s="12">
        <v>0.160516181577434</v>
      </c>
      <c r="I4050" s="12">
        <v>0.34710521848176801</v>
      </c>
      <c r="J4050" s="12">
        <v>0.120640979640342</v>
      </c>
      <c r="K4050" s="12">
        <v>7.5421182666842404E-2</v>
      </c>
      <c r="L4050" s="12">
        <v>0.16989688348488999</v>
      </c>
      <c r="M4050" s="12">
        <v>0.38910949463060401</v>
      </c>
      <c r="N4050" s="12"/>
      <c r="O4050" s="12"/>
    </row>
    <row r="4051" spans="1:15" x14ac:dyDescent="0.3">
      <c r="A4051" s="11" t="str">
        <f t="shared" si="64"/>
        <v>CONSUMO PER CAPITA (kg ó litros por individuo)Tinto de VeranoHOMBRE</v>
      </c>
      <c r="B4051" s="11" t="s">
        <v>55</v>
      </c>
      <c r="C4051" s="11" t="s">
        <v>87</v>
      </c>
      <c r="D4051" s="11" t="s">
        <v>170</v>
      </c>
      <c r="E4051" s="12">
        <v>0.423201433084059</v>
      </c>
      <c r="F4051" s="12">
        <v>0.12885073794659299</v>
      </c>
      <c r="G4051" s="12">
        <v>0.10974542420177399</v>
      </c>
      <c r="H4051" s="12">
        <v>0.17642617561999299</v>
      </c>
      <c r="I4051" s="12">
        <v>0.39408042799298099</v>
      </c>
      <c r="J4051" s="12">
        <v>0.11173661411404801</v>
      </c>
      <c r="K4051" s="12">
        <v>9.4494039285858505E-2</v>
      </c>
      <c r="L4051" s="12">
        <v>0.158349414254077</v>
      </c>
      <c r="M4051" s="12">
        <v>0.42084187149110702</v>
      </c>
      <c r="N4051" s="12"/>
      <c r="O4051" s="12"/>
    </row>
    <row r="4052" spans="1:15" x14ac:dyDescent="0.3">
      <c r="A4052" s="11" t="str">
        <f t="shared" si="64"/>
        <v>CONSUMO PER CAPITA (kg ó litros por individuo)Tinto de VeranoMUJER</v>
      </c>
      <c r="B4052" s="11" t="s">
        <v>55</v>
      </c>
      <c r="C4052" s="11" t="s">
        <v>87</v>
      </c>
      <c r="D4052" s="11" t="s">
        <v>171</v>
      </c>
      <c r="E4052" s="12">
        <v>0.46678254639512201</v>
      </c>
      <c r="F4052" s="12">
        <v>0.116574962272101</v>
      </c>
      <c r="G4052" s="12">
        <v>9.8720650336530505E-2</v>
      </c>
      <c r="H4052" s="12">
        <v>0.181913566186343</v>
      </c>
      <c r="I4052" s="12">
        <v>0.41476171971877002</v>
      </c>
      <c r="J4052" s="12">
        <v>9.8055725978225497E-2</v>
      </c>
      <c r="K4052" s="12">
        <v>7.4681185939343295E-2</v>
      </c>
      <c r="L4052" s="12">
        <v>0.15789105072600901</v>
      </c>
      <c r="M4052" s="12">
        <v>0.36064511940494998</v>
      </c>
      <c r="N4052" s="12"/>
      <c r="O4052" s="12"/>
    </row>
    <row r="4053" spans="1:15" x14ac:dyDescent="0.3">
      <c r="A4053" s="11" t="str">
        <f t="shared" si="64"/>
        <v>CONSUMO PER CAPITA (kg ó litros por individuo)Sangria de VinoT.ESPAÑA</v>
      </c>
      <c r="B4053" s="11" t="s">
        <v>55</v>
      </c>
      <c r="C4053" s="11" t="s">
        <v>88</v>
      </c>
      <c r="D4053" s="11" t="s">
        <v>142</v>
      </c>
      <c r="E4053" s="12">
        <v>4.5344870785222202E-2</v>
      </c>
      <c r="F4053" s="12">
        <v>1.6883388636352602E-2</v>
      </c>
      <c r="G4053" s="12">
        <v>1.12926376798912E-2</v>
      </c>
      <c r="H4053" s="12">
        <v>1.8225082058554502E-2</v>
      </c>
      <c r="I4053" s="12">
        <v>5.2777037767546803E-2</v>
      </c>
      <c r="J4053" s="12">
        <v>1.6067051308695401E-2</v>
      </c>
      <c r="K4053" s="12">
        <v>1.3216480149370701E-2</v>
      </c>
      <c r="L4053" s="12">
        <v>2.0567641878237002E-2</v>
      </c>
      <c r="M4053" s="12">
        <v>3.9183474544494903E-2</v>
      </c>
      <c r="N4053" s="12"/>
      <c r="O4053" s="12"/>
    </row>
    <row r="4054" spans="1:15" x14ac:dyDescent="0.3">
      <c r="A4054" s="11" t="str">
        <f t="shared" si="64"/>
        <v>CONSUMO PER CAPITA (kg ó litros por individuo)Sangria de VinoBCN AM</v>
      </c>
      <c r="B4054" s="11" t="s">
        <v>55</v>
      </c>
      <c r="C4054" s="11" t="s">
        <v>88</v>
      </c>
      <c r="D4054" s="11" t="s">
        <v>143</v>
      </c>
      <c r="E4054" s="12">
        <v>6.8791493980709301E-2</v>
      </c>
      <c r="F4054" s="12">
        <v>2.4523284929144899E-2</v>
      </c>
      <c r="G4054" s="12">
        <v>3.7759528192276903E-2</v>
      </c>
      <c r="H4054" s="12">
        <v>2.0569001294638099E-2</v>
      </c>
      <c r="I4054" s="12">
        <v>4.4639097170781197E-2</v>
      </c>
      <c r="J4054" s="12">
        <v>1.4125222307559001E-2</v>
      </c>
      <c r="K4054" s="12">
        <v>1.0624142417669E-2</v>
      </c>
      <c r="L4054" s="12">
        <v>1.7865736806598701E-2</v>
      </c>
      <c r="M4054" s="12">
        <v>5.2134381119050402E-2</v>
      </c>
      <c r="N4054" s="12"/>
      <c r="O4054" s="12"/>
    </row>
    <row r="4055" spans="1:15" x14ac:dyDescent="0.3">
      <c r="A4055" s="11" t="str">
        <f t="shared" si="64"/>
        <v>CONSUMO PER CAPITA (kg ó litros por individuo)Sangria de VinoREST.CAT ARAGON</v>
      </c>
      <c r="B4055" s="11" t="s">
        <v>55</v>
      </c>
      <c r="C4055" s="11" t="s">
        <v>88</v>
      </c>
      <c r="D4055" s="11" t="s">
        <v>144</v>
      </c>
      <c r="E4055" s="12">
        <v>6.4981536051559499E-2</v>
      </c>
      <c r="F4055" s="12">
        <v>3.4469932093010101E-2</v>
      </c>
      <c r="G4055" s="12">
        <v>1.02439865229252E-2</v>
      </c>
      <c r="H4055" s="12">
        <v>9.8733537683230906E-3</v>
      </c>
      <c r="I4055" s="12">
        <v>4.0551752384430498E-2</v>
      </c>
      <c r="J4055" s="12">
        <v>3.72041293705773E-2</v>
      </c>
      <c r="K4055" s="12">
        <v>1.9213349462815402E-2</v>
      </c>
      <c r="L4055" s="12">
        <v>2.5663843983308898E-2</v>
      </c>
      <c r="M4055" s="12">
        <v>5.0376321698652402E-2</v>
      </c>
      <c r="N4055" s="12"/>
      <c r="O4055" s="12"/>
    </row>
    <row r="4056" spans="1:15" x14ac:dyDescent="0.3">
      <c r="A4056" s="11" t="str">
        <f t="shared" si="64"/>
        <v>CONSUMO PER CAPITA (kg ó litros por individuo)Sangria de VinoLEVANTE</v>
      </c>
      <c r="B4056" s="11" t="s">
        <v>55</v>
      </c>
      <c r="C4056" s="11" t="s">
        <v>88</v>
      </c>
      <c r="D4056" s="11" t="s">
        <v>145</v>
      </c>
      <c r="E4056" s="12">
        <v>4.4523297576384201E-2</v>
      </c>
      <c r="F4056" s="12">
        <v>2.52162634514679E-2</v>
      </c>
      <c r="G4056" s="12">
        <v>1.6437931675264899E-2</v>
      </c>
      <c r="H4056" s="12">
        <v>3.05325903532002E-2</v>
      </c>
      <c r="I4056" s="12">
        <v>0.100215952602089</v>
      </c>
      <c r="J4056" s="12">
        <v>4.0386040933438297E-2</v>
      </c>
      <c r="K4056" s="12">
        <v>3.1819318173738301E-2</v>
      </c>
      <c r="L4056" s="12">
        <v>2.2045702863312099E-2</v>
      </c>
      <c r="M4056" s="12">
        <v>7.1407395006186897E-2</v>
      </c>
      <c r="N4056" s="12"/>
      <c r="O4056" s="12"/>
    </row>
    <row r="4057" spans="1:15" x14ac:dyDescent="0.3">
      <c r="A4057" s="11" t="str">
        <f t="shared" si="64"/>
        <v>CONSUMO PER CAPITA (kg ó litros por individuo)Sangria de VinoANDALUCIA</v>
      </c>
      <c r="B4057" s="11" t="s">
        <v>55</v>
      </c>
      <c r="C4057" s="11" t="s">
        <v>88</v>
      </c>
      <c r="D4057" s="11" t="s">
        <v>146</v>
      </c>
      <c r="E4057" s="12">
        <v>1.8402245756115699E-2</v>
      </c>
      <c r="F4057" s="12">
        <v>3.87893793177343E-3</v>
      </c>
      <c r="G4057" s="12">
        <v>1.78718982596884E-3</v>
      </c>
      <c r="H4057" s="12">
        <v>1.2761165447334201E-2</v>
      </c>
      <c r="I4057" s="12">
        <v>4.7669806492093202E-2</v>
      </c>
      <c r="J4057" s="12">
        <v>2.5629210025229802E-3</v>
      </c>
      <c r="K4057" s="12">
        <v>1.7012770948395799E-3</v>
      </c>
      <c r="L4057" s="12">
        <v>6.91616375557826E-3</v>
      </c>
      <c r="M4057" s="12">
        <v>1.8920948712145499E-2</v>
      </c>
      <c r="N4057" s="12"/>
      <c r="O4057" s="12"/>
    </row>
    <row r="4058" spans="1:15" x14ac:dyDescent="0.3">
      <c r="A4058" s="11" t="str">
        <f t="shared" si="64"/>
        <v>CONSUMO PER CAPITA (kg ó litros por individuo)Sangria de VinoMDD AM</v>
      </c>
      <c r="B4058" s="11" t="s">
        <v>55</v>
      </c>
      <c r="C4058" s="11" t="s">
        <v>88</v>
      </c>
      <c r="D4058" s="11" t="s">
        <v>147</v>
      </c>
      <c r="E4058" s="12">
        <v>3.9359830677020098E-2</v>
      </c>
      <c r="F4058" s="12">
        <v>1.21930023675533E-2</v>
      </c>
      <c r="G4058" s="12">
        <v>1.9427006676995199E-3</v>
      </c>
      <c r="H4058" s="12">
        <v>1.83151596702513E-2</v>
      </c>
      <c r="I4058" s="12">
        <v>3.1836218476175598E-2</v>
      </c>
      <c r="J4058" s="12">
        <v>3.7955135324764799E-3</v>
      </c>
      <c r="K4058" s="12">
        <v>8.8617621016518905E-3</v>
      </c>
      <c r="L4058" s="12">
        <v>2.7582909187374102E-2</v>
      </c>
      <c r="M4058" s="12">
        <v>2.44831142204083E-2</v>
      </c>
      <c r="N4058" s="12"/>
      <c r="O4058" s="12"/>
    </row>
    <row r="4059" spans="1:15" x14ac:dyDescent="0.3">
      <c r="A4059" s="11" t="str">
        <f t="shared" si="64"/>
        <v>CONSUMO PER CAPITA (kg ó litros por individuo)Sangria de VinoRTO CENTRO</v>
      </c>
      <c r="B4059" s="11" t="s">
        <v>55</v>
      </c>
      <c r="C4059" s="11" t="s">
        <v>88</v>
      </c>
      <c r="D4059" s="11" t="s">
        <v>148</v>
      </c>
      <c r="E4059" s="12">
        <v>4.9268784903241498E-2</v>
      </c>
      <c r="F4059" s="12">
        <v>1.75008865414195E-2</v>
      </c>
      <c r="G4059" s="12">
        <v>8.1276919690856705E-3</v>
      </c>
      <c r="H4059" s="12">
        <v>1.7466143816351899E-2</v>
      </c>
      <c r="I4059" s="12">
        <v>6.0297500639841198E-2</v>
      </c>
      <c r="J4059" s="12">
        <v>1.0088456830609899E-2</v>
      </c>
      <c r="K4059" s="12">
        <v>2.3744427926146701E-3</v>
      </c>
      <c r="L4059" s="12">
        <v>5.9983776145247497E-3</v>
      </c>
      <c r="M4059" s="12">
        <v>2.71590905690615E-2</v>
      </c>
      <c r="N4059" s="12"/>
      <c r="O4059" s="12"/>
    </row>
    <row r="4060" spans="1:15" x14ac:dyDescent="0.3">
      <c r="A4060" s="11" t="str">
        <f t="shared" si="64"/>
        <v>CONSUMO PER CAPITA (kg ó litros por individuo)Sangria de VinoNORTE-CENTRO</v>
      </c>
      <c r="B4060" s="11" t="s">
        <v>55</v>
      </c>
      <c r="C4060" s="11" t="s">
        <v>88</v>
      </c>
      <c r="D4060" s="11" t="s">
        <v>149</v>
      </c>
      <c r="E4060" s="12">
        <v>5.5359491910837798E-2</v>
      </c>
      <c r="F4060" s="12">
        <v>6.0225863254009197E-3</v>
      </c>
      <c r="G4060" s="12">
        <v>1.3481924115985101E-3</v>
      </c>
      <c r="H4060" s="12">
        <v>1.8192699103052799E-2</v>
      </c>
      <c r="I4060" s="12">
        <v>4.8285497734873901E-2</v>
      </c>
      <c r="J4060" s="12">
        <v>1.0459371873103199E-2</v>
      </c>
      <c r="K4060" s="12">
        <v>1.0893390582014899E-2</v>
      </c>
      <c r="L4060" s="12">
        <v>1.14101536782849E-2</v>
      </c>
      <c r="M4060" s="12">
        <v>5.1654836572121297E-2</v>
      </c>
      <c r="N4060" s="12"/>
      <c r="O4060" s="12"/>
    </row>
    <row r="4061" spans="1:15" x14ac:dyDescent="0.3">
      <c r="A4061" s="11" t="str">
        <f t="shared" si="64"/>
        <v>CONSUMO PER CAPITA (kg ó litros por individuo)Sangria de VinoNOROESTE</v>
      </c>
      <c r="B4061" s="11" t="s">
        <v>55</v>
      </c>
      <c r="C4061" s="11" t="s">
        <v>88</v>
      </c>
      <c r="D4061" s="11" t="s">
        <v>150</v>
      </c>
      <c r="E4061" s="12">
        <v>4.8860679283339203E-2</v>
      </c>
      <c r="F4061" s="12">
        <v>1.5829272129859299E-2</v>
      </c>
      <c r="G4061" s="12">
        <v>2.5124068323691899E-2</v>
      </c>
      <c r="H4061" s="12">
        <v>1.95950901239253E-2</v>
      </c>
      <c r="I4061" s="12">
        <v>3.5022117796804003E-2</v>
      </c>
      <c r="J4061" s="12">
        <v>5.0373912541804896E-3</v>
      </c>
      <c r="K4061" s="12">
        <v>2.08404699383672E-2</v>
      </c>
      <c r="L4061" s="12">
        <v>5.8975563648699797E-2</v>
      </c>
      <c r="M4061" s="12">
        <v>1.9510860491043801E-2</v>
      </c>
      <c r="N4061" s="12"/>
      <c r="O4061" s="12"/>
    </row>
    <row r="4062" spans="1:15" x14ac:dyDescent="0.3">
      <c r="A4062" s="11" t="str">
        <f t="shared" si="64"/>
        <v>CONSUMO PER CAPITA (kg ó litros por individuo)Sangria de Vino&lt;2MIL</v>
      </c>
      <c r="B4062" s="11" t="s">
        <v>55</v>
      </c>
      <c r="C4062" s="11" t="s">
        <v>88</v>
      </c>
      <c r="D4062" s="11" t="s">
        <v>151</v>
      </c>
      <c r="E4062" s="12">
        <v>3.3959137027672698E-2</v>
      </c>
      <c r="F4062" s="12">
        <v>1.09126247845866E-2</v>
      </c>
      <c r="G4062" s="12">
        <v>1.8513473630814199E-2</v>
      </c>
      <c r="H4062" s="12">
        <v>1.53397011074515E-2</v>
      </c>
      <c r="I4062" s="12">
        <v>6.4210578419694603E-2</v>
      </c>
      <c r="J4062" s="12">
        <v>2.76893479031552E-2</v>
      </c>
      <c r="K4062" s="12">
        <v>4.3320154902192799E-3</v>
      </c>
      <c r="L4062" s="12">
        <v>3.3153907674922302E-2</v>
      </c>
      <c r="M4062" s="12">
        <v>6.2676464241541899E-2</v>
      </c>
      <c r="N4062" s="12"/>
      <c r="O4062" s="12"/>
    </row>
    <row r="4063" spans="1:15" x14ac:dyDescent="0.3">
      <c r="A4063" s="11" t="str">
        <f t="shared" si="64"/>
        <v>CONSUMO PER CAPITA (kg ó litros por individuo)Sangria de Vino2-5MIL</v>
      </c>
      <c r="B4063" s="11" t="s">
        <v>55</v>
      </c>
      <c r="C4063" s="11" t="s">
        <v>88</v>
      </c>
      <c r="D4063" s="11" t="s">
        <v>152</v>
      </c>
      <c r="E4063" s="12">
        <v>6.5610291244625502E-2</v>
      </c>
      <c r="F4063" s="12">
        <v>2.7340968204878201E-2</v>
      </c>
      <c r="G4063" s="12" t="s">
        <v>134</v>
      </c>
      <c r="H4063" s="12">
        <v>1.0064660975882799E-2</v>
      </c>
      <c r="I4063" s="12">
        <v>6.9933333171980902E-2</v>
      </c>
      <c r="J4063" s="12">
        <v>2.6245318596699301E-2</v>
      </c>
      <c r="K4063" s="12">
        <v>1.01960705816194E-2</v>
      </c>
      <c r="L4063" s="12">
        <v>9.4550744940140093E-3</v>
      </c>
      <c r="M4063" s="12">
        <v>3.11576664106346E-2</v>
      </c>
      <c r="N4063" s="12"/>
      <c r="O4063" s="12"/>
    </row>
    <row r="4064" spans="1:15" x14ac:dyDescent="0.3">
      <c r="A4064" s="11" t="str">
        <f t="shared" si="64"/>
        <v>CONSUMO PER CAPITA (kg ó litros por individuo)Sangria de Vino5-10MIL</v>
      </c>
      <c r="B4064" s="11" t="s">
        <v>55</v>
      </c>
      <c r="C4064" s="11" t="s">
        <v>88</v>
      </c>
      <c r="D4064" s="11" t="s">
        <v>153</v>
      </c>
      <c r="E4064" s="12">
        <v>2.3275942551585101E-2</v>
      </c>
      <c r="F4064" s="12">
        <v>5.7971491965421703E-3</v>
      </c>
      <c r="G4064" s="12">
        <v>8.9628106078951005E-3</v>
      </c>
      <c r="H4064" s="12">
        <v>4.8847701145532897E-3</v>
      </c>
      <c r="I4064" s="12">
        <v>4.0377652469404002E-2</v>
      </c>
      <c r="J4064" s="12">
        <v>3.9458318177780904E-3</v>
      </c>
      <c r="K4064" s="12">
        <v>3.28201230792677E-3</v>
      </c>
      <c r="L4064" s="12">
        <v>3.636579821411E-3</v>
      </c>
      <c r="M4064" s="12">
        <v>2.61574097920186E-2</v>
      </c>
      <c r="N4064" s="12"/>
      <c r="O4064" s="12"/>
    </row>
    <row r="4065" spans="1:15" x14ac:dyDescent="0.3">
      <c r="A4065" s="11" t="str">
        <f t="shared" si="64"/>
        <v>CONSUMO PER CAPITA (kg ó litros por individuo)Sangria de Vino10-30MIL</v>
      </c>
      <c r="B4065" s="11" t="s">
        <v>55</v>
      </c>
      <c r="C4065" s="11" t="s">
        <v>88</v>
      </c>
      <c r="D4065" s="11" t="s">
        <v>154</v>
      </c>
      <c r="E4065" s="12">
        <v>2.3175807412804301E-2</v>
      </c>
      <c r="F4065" s="12">
        <v>4.9384939987571902E-3</v>
      </c>
      <c r="G4065" s="12">
        <v>8.1298172568929905E-3</v>
      </c>
      <c r="H4065" s="12">
        <v>1.0952951055290301E-2</v>
      </c>
      <c r="I4065" s="12">
        <v>2.4963692586417102E-2</v>
      </c>
      <c r="J4065" s="12">
        <v>8.6244363705428508E-3</v>
      </c>
      <c r="K4065" s="12">
        <v>1.4541466691000799E-2</v>
      </c>
      <c r="L4065" s="12">
        <v>2.4804897507798102E-2</v>
      </c>
      <c r="M4065" s="12">
        <v>2.9849992287326502E-2</v>
      </c>
      <c r="N4065" s="12"/>
      <c r="O4065" s="12"/>
    </row>
    <row r="4066" spans="1:15" x14ac:dyDescent="0.3">
      <c r="A4066" s="11" t="str">
        <f t="shared" si="64"/>
        <v>CONSUMO PER CAPITA (kg ó litros por individuo)Sangria de Vino30-100MIL</v>
      </c>
      <c r="B4066" s="11" t="s">
        <v>55</v>
      </c>
      <c r="C4066" s="11" t="s">
        <v>88</v>
      </c>
      <c r="D4066" s="11" t="s">
        <v>155</v>
      </c>
      <c r="E4066" s="12">
        <v>4.5826090253546801E-2</v>
      </c>
      <c r="F4066" s="12">
        <v>3.1103926542370298E-2</v>
      </c>
      <c r="G4066" s="12">
        <v>1.2435888010690101E-2</v>
      </c>
      <c r="H4066" s="12">
        <v>1.6585208812871101E-2</v>
      </c>
      <c r="I4066" s="12">
        <v>7.3928981535644603E-2</v>
      </c>
      <c r="J4066" s="12">
        <v>3.1166420033921099E-2</v>
      </c>
      <c r="K4066" s="12">
        <v>2.2432562016420101E-2</v>
      </c>
      <c r="L4066" s="12">
        <v>1.9842069888107199E-2</v>
      </c>
      <c r="M4066" s="12">
        <v>5.8127320106601398E-2</v>
      </c>
      <c r="N4066" s="12"/>
      <c r="O4066" s="12"/>
    </row>
    <row r="4067" spans="1:15" x14ac:dyDescent="0.3">
      <c r="A4067" s="11" t="str">
        <f t="shared" si="64"/>
        <v>CONSUMO PER CAPITA (kg ó litros por individuo)Sangria de Vino100-200MIL</v>
      </c>
      <c r="B4067" s="11" t="s">
        <v>55</v>
      </c>
      <c r="C4067" s="11" t="s">
        <v>88</v>
      </c>
      <c r="D4067" s="11" t="s">
        <v>156</v>
      </c>
      <c r="E4067" s="12">
        <v>4.3958311460859503E-2</v>
      </c>
      <c r="F4067" s="12">
        <v>1.3290104099172299E-2</v>
      </c>
      <c r="G4067" s="12">
        <v>6.4525502264580602E-3</v>
      </c>
      <c r="H4067" s="12">
        <v>2.4153919435634701E-2</v>
      </c>
      <c r="I4067" s="12">
        <v>7.4823249269182698E-2</v>
      </c>
      <c r="J4067" s="12">
        <v>7.3234112646306396E-3</v>
      </c>
      <c r="K4067" s="12">
        <v>1.28671340906203E-2</v>
      </c>
      <c r="L4067" s="12">
        <v>3.28867820629411E-2</v>
      </c>
      <c r="M4067" s="12">
        <v>2.57114285885283E-2</v>
      </c>
      <c r="N4067" s="12"/>
      <c r="O4067" s="12"/>
    </row>
    <row r="4068" spans="1:15" x14ac:dyDescent="0.3">
      <c r="A4068" s="11" t="str">
        <f t="shared" si="64"/>
        <v>CONSUMO PER CAPITA (kg ó litros por individuo)Sangria de Vino200-500MIL</v>
      </c>
      <c r="B4068" s="11" t="s">
        <v>55</v>
      </c>
      <c r="C4068" s="11" t="s">
        <v>88</v>
      </c>
      <c r="D4068" s="11" t="s">
        <v>157</v>
      </c>
      <c r="E4068" s="12">
        <v>8.5265717960786594E-2</v>
      </c>
      <c r="F4068" s="12">
        <v>2.6080252299897699E-2</v>
      </c>
      <c r="G4068" s="12">
        <v>2.8182499667692901E-2</v>
      </c>
      <c r="H4068" s="12">
        <v>3.4485906629181599E-2</v>
      </c>
      <c r="I4068" s="12">
        <v>4.3217062025448102E-2</v>
      </c>
      <c r="J4068" s="12">
        <v>1.64843310806254E-2</v>
      </c>
      <c r="K4068" s="12">
        <v>1.5845167242544402E-2</v>
      </c>
      <c r="L4068" s="12">
        <v>1.8761051396192999E-2</v>
      </c>
      <c r="M4068" s="12">
        <v>3.4398438549603602E-2</v>
      </c>
      <c r="N4068" s="12"/>
      <c r="O4068" s="12"/>
    </row>
    <row r="4069" spans="1:15" x14ac:dyDescent="0.3">
      <c r="A4069" s="11" t="str">
        <f t="shared" si="64"/>
        <v>CONSUMO PER CAPITA (kg ó litros por individuo)Sangria de Vino&gt;500MIL</v>
      </c>
      <c r="B4069" s="11" t="s">
        <v>55</v>
      </c>
      <c r="C4069" s="11" t="s">
        <v>88</v>
      </c>
      <c r="D4069" s="11" t="s">
        <v>158</v>
      </c>
      <c r="E4069" s="12">
        <v>4.54693099667638E-2</v>
      </c>
      <c r="F4069" s="12">
        <v>1.0635456687011199E-2</v>
      </c>
      <c r="G4069" s="12">
        <v>6.7722160717570501E-3</v>
      </c>
      <c r="H4069" s="12">
        <v>2.31203603002672E-2</v>
      </c>
      <c r="I4069" s="12">
        <v>4.5758868701964397E-2</v>
      </c>
      <c r="J4069" s="12">
        <v>8.6973059726854606E-3</v>
      </c>
      <c r="K4069" s="12">
        <v>7.6418790135780196E-3</v>
      </c>
      <c r="L4069" s="12">
        <v>1.8827771161118601E-2</v>
      </c>
      <c r="M4069" s="12">
        <v>3.9110174483932399E-2</v>
      </c>
      <c r="N4069" s="12"/>
      <c r="O4069" s="12"/>
    </row>
    <row r="4070" spans="1:15" x14ac:dyDescent="0.3">
      <c r="A4070" s="11" t="str">
        <f t="shared" si="64"/>
        <v>CONSUMO PER CAPITA (kg ó litros por individuo)Sangria de VinoDE 15 A 19 AÑOS</v>
      </c>
      <c r="B4070" s="11" t="s">
        <v>55</v>
      </c>
      <c r="C4070" s="11" t="s">
        <v>88</v>
      </c>
      <c r="D4070" s="11" t="s">
        <v>159</v>
      </c>
      <c r="E4070" s="12" t="s">
        <v>134</v>
      </c>
      <c r="F4070" s="12" t="s">
        <v>134</v>
      </c>
      <c r="G4070" s="12" t="s">
        <v>134</v>
      </c>
      <c r="H4070" s="12" t="s">
        <v>134</v>
      </c>
      <c r="I4070" s="12">
        <v>1.84091924902334E-2</v>
      </c>
      <c r="J4070" s="12" t="s">
        <v>134</v>
      </c>
      <c r="K4070" s="12" t="s">
        <v>134</v>
      </c>
      <c r="L4070" s="12" t="s">
        <v>134</v>
      </c>
      <c r="M4070" s="12" t="s">
        <v>134</v>
      </c>
      <c r="N4070" s="12"/>
      <c r="O4070" s="12"/>
    </row>
    <row r="4071" spans="1:15" x14ac:dyDescent="0.3">
      <c r="A4071" s="11" t="str">
        <f t="shared" si="64"/>
        <v>CONSUMO PER CAPITA (kg ó litros por individuo)Sangria de VinoDE 20 A 24 AÑOS</v>
      </c>
      <c r="B4071" s="11" t="s">
        <v>55</v>
      </c>
      <c r="C4071" s="11" t="s">
        <v>88</v>
      </c>
      <c r="D4071" s="11" t="s">
        <v>160</v>
      </c>
      <c r="E4071" s="12">
        <v>4.7181737588019898E-2</v>
      </c>
      <c r="F4071" s="12">
        <v>3.0048890079966101E-3</v>
      </c>
      <c r="G4071" s="12">
        <v>6.5742886103236598E-3</v>
      </c>
      <c r="H4071" s="12">
        <v>1.42510892322073E-2</v>
      </c>
      <c r="I4071" s="12">
        <v>2.2727550793929598E-2</v>
      </c>
      <c r="J4071" s="12">
        <v>3.3286749348400597E-2</v>
      </c>
      <c r="K4071" s="12">
        <v>4.41591387192849E-3</v>
      </c>
      <c r="L4071" s="12">
        <v>5.3922279922123204E-3</v>
      </c>
      <c r="M4071" s="12">
        <v>3.3700486444258E-2</v>
      </c>
      <c r="N4071" s="12"/>
      <c r="O4071" s="12"/>
    </row>
    <row r="4072" spans="1:15" x14ac:dyDescent="0.3">
      <c r="A4072" s="11" t="str">
        <f t="shared" si="64"/>
        <v>CONSUMO PER CAPITA (kg ó litros por individuo)Sangria de VinoDE 25 A 34 AÑOS</v>
      </c>
      <c r="B4072" s="11" t="s">
        <v>55</v>
      </c>
      <c r="C4072" s="11" t="s">
        <v>88</v>
      </c>
      <c r="D4072" s="11" t="s">
        <v>161</v>
      </c>
      <c r="E4072" s="12">
        <v>2.4996209119199801E-2</v>
      </c>
      <c r="F4072" s="12">
        <v>5.02722604458647E-3</v>
      </c>
      <c r="G4072" s="12">
        <v>6.2212890819669398E-3</v>
      </c>
      <c r="H4072" s="12">
        <v>1.3682147713380201E-2</v>
      </c>
      <c r="I4072" s="12">
        <v>1.14017691875073E-2</v>
      </c>
      <c r="J4072" s="12">
        <v>7.1047295004225998E-3</v>
      </c>
      <c r="K4072" s="12">
        <v>6.6613179646833999E-4</v>
      </c>
      <c r="L4072" s="12">
        <v>8.8702950370699203E-3</v>
      </c>
      <c r="M4072" s="12">
        <v>1.19842245352615E-2</v>
      </c>
      <c r="N4072" s="12"/>
      <c r="O4072" s="12"/>
    </row>
    <row r="4073" spans="1:15" x14ac:dyDescent="0.3">
      <c r="A4073" s="11" t="str">
        <f t="shared" si="64"/>
        <v>CONSUMO PER CAPITA (kg ó litros por individuo)Sangria de VinoDE 35 A 49 AÑOS</v>
      </c>
      <c r="B4073" s="11" t="s">
        <v>55</v>
      </c>
      <c r="C4073" s="11" t="s">
        <v>88</v>
      </c>
      <c r="D4073" s="11" t="s">
        <v>162</v>
      </c>
      <c r="E4073" s="12">
        <v>3.5310348068198001E-2</v>
      </c>
      <c r="F4073" s="12">
        <v>1.8181335246501701E-2</v>
      </c>
      <c r="G4073" s="12">
        <v>1.35033469098847E-2</v>
      </c>
      <c r="H4073" s="12">
        <v>1.9700084071529001E-2</v>
      </c>
      <c r="I4073" s="12">
        <v>4.9200132292254797E-2</v>
      </c>
      <c r="J4073" s="12">
        <v>1.0368049638337E-2</v>
      </c>
      <c r="K4073" s="12">
        <v>1.80651363771328E-2</v>
      </c>
      <c r="L4073" s="12">
        <v>2.44899721456493E-2</v>
      </c>
      <c r="M4073" s="12">
        <v>2.5428886844593799E-2</v>
      </c>
      <c r="N4073" s="12"/>
      <c r="O4073" s="12"/>
    </row>
    <row r="4074" spans="1:15" x14ac:dyDescent="0.3">
      <c r="A4074" s="11" t="str">
        <f t="shared" si="64"/>
        <v>CONSUMO PER CAPITA (kg ó litros por individuo)Sangria de VinoDE 50 A 59 AÑOS</v>
      </c>
      <c r="B4074" s="11" t="s">
        <v>55</v>
      </c>
      <c r="C4074" s="11" t="s">
        <v>88</v>
      </c>
      <c r="D4074" s="11" t="s">
        <v>163</v>
      </c>
      <c r="E4074" s="12">
        <v>7.0193911931692402E-2</v>
      </c>
      <c r="F4074" s="12">
        <v>2.0320147775727899E-2</v>
      </c>
      <c r="G4074" s="12">
        <v>9.6629024198221503E-3</v>
      </c>
      <c r="H4074" s="12">
        <v>2.70159258341305E-2</v>
      </c>
      <c r="I4074" s="12">
        <v>5.7681024311249503E-2</v>
      </c>
      <c r="J4074" s="12">
        <v>1.7820662937100499E-2</v>
      </c>
      <c r="K4074" s="12">
        <v>1.32034155735267E-2</v>
      </c>
      <c r="L4074" s="12">
        <v>2.25036612485967E-2</v>
      </c>
      <c r="M4074" s="12">
        <v>6.3904181166969901E-2</v>
      </c>
      <c r="N4074" s="12"/>
      <c r="O4074" s="12"/>
    </row>
    <row r="4075" spans="1:15" x14ac:dyDescent="0.3">
      <c r="A4075" s="11" t="str">
        <f t="shared" si="64"/>
        <v>CONSUMO PER CAPITA (kg ó litros por individuo)Sangria de VinoDE 60 A 75 AÑOS</v>
      </c>
      <c r="B4075" s="11" t="s">
        <v>55</v>
      </c>
      <c r="C4075" s="11" t="s">
        <v>88</v>
      </c>
      <c r="D4075" s="11" t="s">
        <v>164</v>
      </c>
      <c r="E4075" s="12">
        <v>6.2737985954227596E-2</v>
      </c>
      <c r="F4075" s="12">
        <v>2.88001445229694E-2</v>
      </c>
      <c r="G4075" s="12">
        <v>1.78817539734803E-2</v>
      </c>
      <c r="H4075" s="12">
        <v>1.8318337672637401E-2</v>
      </c>
      <c r="I4075" s="12">
        <v>9.8266163459054201E-2</v>
      </c>
      <c r="J4075" s="12">
        <v>2.7137283684038799E-2</v>
      </c>
      <c r="K4075" s="12">
        <v>2.17273474107046E-2</v>
      </c>
      <c r="L4075" s="12">
        <v>3.2136700061139799E-2</v>
      </c>
      <c r="M4075" s="12">
        <v>6.5115580407640594E-2</v>
      </c>
      <c r="N4075" s="12"/>
      <c r="O4075" s="12"/>
    </row>
    <row r="4076" spans="1:15" x14ac:dyDescent="0.3">
      <c r="A4076" s="11" t="str">
        <f t="shared" si="64"/>
        <v>CONSUMO PER CAPITA (kg ó litros por individuo)Sangria de VinoNIVEL ALTO</v>
      </c>
      <c r="B4076" s="11" t="s">
        <v>55</v>
      </c>
      <c r="C4076" s="11" t="s">
        <v>88</v>
      </c>
      <c r="D4076" s="11" t="s">
        <v>165</v>
      </c>
      <c r="E4076" s="12">
        <v>6.6106126655361405E-2</v>
      </c>
      <c r="F4076" s="12">
        <v>1.49938936922799E-2</v>
      </c>
      <c r="G4076" s="12">
        <v>1.45914719398907E-2</v>
      </c>
      <c r="H4076" s="12">
        <v>1.31739164254264E-2</v>
      </c>
      <c r="I4076" s="12">
        <v>5.1960234678721497E-2</v>
      </c>
      <c r="J4076" s="12">
        <v>1.0624967594944801E-2</v>
      </c>
      <c r="K4076" s="12">
        <v>8.2282656361544696E-3</v>
      </c>
      <c r="L4076" s="12">
        <v>1.7907813029618799E-2</v>
      </c>
      <c r="M4076" s="12">
        <v>4.1120165567565002E-2</v>
      </c>
      <c r="N4076" s="12"/>
      <c r="O4076" s="12"/>
    </row>
    <row r="4077" spans="1:15" x14ac:dyDescent="0.3">
      <c r="A4077" s="11" t="str">
        <f t="shared" si="64"/>
        <v>CONSUMO PER CAPITA (kg ó litros por individuo)Sangria de VinoNIVEL MEDIO ALTO</v>
      </c>
      <c r="B4077" s="11" t="s">
        <v>55</v>
      </c>
      <c r="C4077" s="11" t="s">
        <v>88</v>
      </c>
      <c r="D4077" s="11" t="s">
        <v>166</v>
      </c>
      <c r="E4077" s="12">
        <v>5.89995926367737E-2</v>
      </c>
      <c r="F4077" s="12">
        <v>1.55341496235575E-2</v>
      </c>
      <c r="G4077" s="12">
        <v>8.8459613392878698E-3</v>
      </c>
      <c r="H4077" s="12">
        <v>2.6433676871998799E-2</v>
      </c>
      <c r="I4077" s="12">
        <v>4.6584221618089602E-2</v>
      </c>
      <c r="J4077" s="12">
        <v>8.9762565338802093E-3</v>
      </c>
      <c r="K4077" s="12">
        <v>9.7088807348878203E-3</v>
      </c>
      <c r="L4077" s="12">
        <v>3.2059446566850301E-2</v>
      </c>
      <c r="M4077" s="12">
        <v>3.4313850786695403E-2</v>
      </c>
      <c r="N4077" s="12"/>
      <c r="O4077" s="12"/>
    </row>
    <row r="4078" spans="1:15" x14ac:dyDescent="0.3">
      <c r="A4078" s="11" t="str">
        <f t="shared" si="64"/>
        <v>CONSUMO PER CAPITA (kg ó litros por individuo)Sangria de VinoNIVEL MEDIO</v>
      </c>
      <c r="B4078" s="11" t="s">
        <v>55</v>
      </c>
      <c r="C4078" s="11" t="s">
        <v>88</v>
      </c>
      <c r="D4078" s="11" t="s">
        <v>167</v>
      </c>
      <c r="E4078" s="12">
        <v>4.0005231108491003E-2</v>
      </c>
      <c r="F4078" s="12">
        <v>1.1915465688055E-2</v>
      </c>
      <c r="G4078" s="12">
        <v>6.77422715189566E-3</v>
      </c>
      <c r="H4078" s="12">
        <v>7.9877247612423798E-3</v>
      </c>
      <c r="I4078" s="12">
        <v>4.1742231522369E-2</v>
      </c>
      <c r="J4078" s="12">
        <v>1.7160733022502601E-2</v>
      </c>
      <c r="K4078" s="12">
        <v>9.6549471433265005E-3</v>
      </c>
      <c r="L4078" s="12">
        <v>1.24405925850002E-2</v>
      </c>
      <c r="M4078" s="12">
        <v>3.4523490975033398E-2</v>
      </c>
      <c r="N4078" s="12"/>
      <c r="O4078" s="12"/>
    </row>
    <row r="4079" spans="1:15" x14ac:dyDescent="0.3">
      <c r="A4079" s="11" t="str">
        <f t="shared" si="64"/>
        <v>CONSUMO PER CAPITA (kg ó litros por individuo)Sangria de VinoNIVEL MEDIO BAJO</v>
      </c>
      <c r="B4079" s="11" t="s">
        <v>55</v>
      </c>
      <c r="C4079" s="11" t="s">
        <v>88</v>
      </c>
      <c r="D4079" s="11" t="s">
        <v>168</v>
      </c>
      <c r="E4079" s="12">
        <v>2.6537337521644101E-2</v>
      </c>
      <c r="F4079" s="12">
        <v>2.4059277735176E-2</v>
      </c>
      <c r="G4079" s="12">
        <v>1.4446090866208801E-2</v>
      </c>
      <c r="H4079" s="12">
        <v>1.98894458703032E-2</v>
      </c>
      <c r="I4079" s="12">
        <v>3.93298120736362E-2</v>
      </c>
      <c r="J4079" s="12">
        <v>2.6334033239156202E-2</v>
      </c>
      <c r="K4079" s="12">
        <v>1.24444557411078E-2</v>
      </c>
      <c r="L4079" s="12">
        <v>2.4326742429659098E-2</v>
      </c>
      <c r="M4079" s="12">
        <v>4.5907705871882101E-2</v>
      </c>
      <c r="N4079" s="12"/>
      <c r="O4079" s="12"/>
    </row>
    <row r="4080" spans="1:15" x14ac:dyDescent="0.3">
      <c r="A4080" s="11" t="str">
        <f t="shared" si="64"/>
        <v>CONSUMO PER CAPITA (kg ó litros por individuo)Sangria de VinoNIVEL BAJO</v>
      </c>
      <c r="B4080" s="11" t="s">
        <v>55</v>
      </c>
      <c r="C4080" s="11" t="s">
        <v>88</v>
      </c>
      <c r="D4080" s="11" t="s">
        <v>169</v>
      </c>
      <c r="E4080" s="12">
        <v>3.3929458385784199E-2</v>
      </c>
      <c r="F4080" s="12">
        <v>2.0410250920364501E-2</v>
      </c>
      <c r="G4080" s="12">
        <v>1.2510297725227101E-2</v>
      </c>
      <c r="H4080" s="12">
        <v>2.81102092358686E-2</v>
      </c>
      <c r="I4080" s="12">
        <v>7.9185480860493193E-2</v>
      </c>
      <c r="J4080" s="12">
        <v>1.8115357730139801E-2</v>
      </c>
      <c r="K4080" s="12">
        <v>2.5264588457286699E-2</v>
      </c>
      <c r="L4080" s="12">
        <v>2.2027840291341E-2</v>
      </c>
      <c r="M4080" s="12">
        <v>4.1153324549168202E-2</v>
      </c>
      <c r="N4080" s="12"/>
      <c r="O4080" s="12"/>
    </row>
    <row r="4081" spans="1:15" x14ac:dyDescent="0.3">
      <c r="A4081" s="11" t="str">
        <f t="shared" si="64"/>
        <v>CONSUMO PER CAPITA (kg ó litros por individuo)Sangria de VinoHOMBRE</v>
      </c>
      <c r="B4081" s="11" t="s">
        <v>55</v>
      </c>
      <c r="C4081" s="11" t="s">
        <v>88</v>
      </c>
      <c r="D4081" s="11" t="s">
        <v>170</v>
      </c>
      <c r="E4081" s="12">
        <v>5.4594552370130403E-2</v>
      </c>
      <c r="F4081" s="12">
        <v>1.4024591808825501E-2</v>
      </c>
      <c r="G4081" s="12">
        <v>1.08071176257427E-2</v>
      </c>
      <c r="H4081" s="12">
        <v>1.5984076721358799E-2</v>
      </c>
      <c r="I4081" s="12">
        <v>5.9249232241244398E-2</v>
      </c>
      <c r="J4081" s="12">
        <v>1.6792067030216198E-2</v>
      </c>
      <c r="K4081" s="12">
        <v>1.29725217015481E-2</v>
      </c>
      <c r="L4081" s="12">
        <v>1.8066015052417901E-2</v>
      </c>
      <c r="M4081" s="12">
        <v>3.9788742011974999E-2</v>
      </c>
      <c r="N4081" s="12"/>
      <c r="O4081" s="12"/>
    </row>
    <row r="4082" spans="1:15" x14ac:dyDescent="0.3">
      <c r="A4082" s="11" t="str">
        <f t="shared" si="64"/>
        <v>CONSUMO PER CAPITA (kg ó litros por individuo)Sangria de VinoMUJER</v>
      </c>
      <c r="B4082" s="11" t="s">
        <v>55</v>
      </c>
      <c r="C4082" s="11" t="s">
        <v>88</v>
      </c>
      <c r="D4082" s="11" t="s">
        <v>171</v>
      </c>
      <c r="E4082" s="12">
        <v>3.6205405770542397E-2</v>
      </c>
      <c r="F4082" s="12">
        <v>1.97081411397656E-2</v>
      </c>
      <c r="G4082" s="12">
        <v>1.1771984676104401E-2</v>
      </c>
      <c r="H4082" s="12">
        <v>2.0437634050376501E-2</v>
      </c>
      <c r="I4082" s="12">
        <v>4.6385582657421501E-2</v>
      </c>
      <c r="J4082" s="12">
        <v>1.5351376648462299E-2</v>
      </c>
      <c r="K4082" s="12">
        <v>1.34579166671722E-2</v>
      </c>
      <c r="L4082" s="12">
        <v>2.3043366192358701E-2</v>
      </c>
      <c r="M4082" s="12">
        <v>3.8584427075887197E-2</v>
      </c>
      <c r="N4082" s="12"/>
      <c r="O4082" s="12"/>
    </row>
    <row r="4083" spans="1:15" x14ac:dyDescent="0.3">
      <c r="A4083" s="11" t="str">
        <f t="shared" si="64"/>
        <v>CONSUMO PER CAPITA (kg ó litros por individuo)Sangria de CavaT.ESPAÑA</v>
      </c>
      <c r="B4083" s="11" t="s">
        <v>55</v>
      </c>
      <c r="C4083" s="11" t="s">
        <v>89</v>
      </c>
      <c r="D4083" s="11" t="s">
        <v>142</v>
      </c>
      <c r="E4083" s="12">
        <v>3.0576082090491501E-2</v>
      </c>
      <c r="F4083" s="12">
        <v>1.7888385032075401E-2</v>
      </c>
      <c r="G4083" s="12">
        <v>1.6648134047754198E-2</v>
      </c>
      <c r="H4083" s="12">
        <v>1.0963165193805699E-2</v>
      </c>
      <c r="I4083" s="12">
        <v>2.2088154646575299E-2</v>
      </c>
      <c r="J4083" s="12">
        <v>8.7555411854621304E-3</v>
      </c>
      <c r="K4083" s="12">
        <v>1.40161952544263E-2</v>
      </c>
      <c r="L4083" s="12">
        <v>1.3673956233515199E-2</v>
      </c>
      <c r="M4083" s="12">
        <v>2.1689710179357499E-2</v>
      </c>
      <c r="N4083" s="12"/>
      <c r="O4083" s="12"/>
    </row>
    <row r="4084" spans="1:15" x14ac:dyDescent="0.3">
      <c r="A4084" s="11" t="str">
        <f t="shared" si="64"/>
        <v>CONSUMO PER CAPITA (kg ó litros por individuo)Sangria de CavaBCN AM</v>
      </c>
      <c r="B4084" s="11" t="s">
        <v>55</v>
      </c>
      <c r="C4084" s="11" t="s">
        <v>89</v>
      </c>
      <c r="D4084" s="11" t="s">
        <v>143</v>
      </c>
      <c r="E4084" s="12">
        <v>0.117998791340774</v>
      </c>
      <c r="F4084" s="12">
        <v>7.8479586163798701E-2</v>
      </c>
      <c r="G4084" s="12">
        <v>0.10893084909893</v>
      </c>
      <c r="H4084" s="12">
        <v>2.2767499305338501E-2</v>
      </c>
      <c r="I4084" s="12">
        <v>2.8618479737752601E-2</v>
      </c>
      <c r="J4084" s="12">
        <v>1.45273380191675E-2</v>
      </c>
      <c r="K4084" s="12">
        <v>2.44737633295057E-2</v>
      </c>
      <c r="L4084" s="12">
        <v>1.6149746449403299E-2</v>
      </c>
      <c r="M4084" s="12">
        <v>4.0949098000629798E-2</v>
      </c>
      <c r="N4084" s="12"/>
      <c r="O4084" s="12"/>
    </row>
    <row r="4085" spans="1:15" x14ac:dyDescent="0.3">
      <c r="A4085" s="11" t="str">
        <f t="shared" si="64"/>
        <v>CONSUMO PER CAPITA (kg ó litros por individuo)Sangria de CavaREST.CAT ARAGON</v>
      </c>
      <c r="B4085" s="11" t="s">
        <v>55</v>
      </c>
      <c r="C4085" s="11" t="s">
        <v>89</v>
      </c>
      <c r="D4085" s="11" t="s">
        <v>144</v>
      </c>
      <c r="E4085" s="12">
        <v>5.7824841433073898E-2</v>
      </c>
      <c r="F4085" s="12">
        <v>5.6999493247907401E-2</v>
      </c>
      <c r="G4085" s="12">
        <v>1.4172306214962099E-2</v>
      </c>
      <c r="H4085" s="12">
        <v>3.8006857950853901E-2</v>
      </c>
      <c r="I4085" s="12">
        <v>3.6683488347751203E-2</v>
      </c>
      <c r="J4085" s="12">
        <v>1.3041400957670901E-2</v>
      </c>
      <c r="K4085" s="12">
        <v>1.2859020046994799E-2</v>
      </c>
      <c r="L4085" s="12">
        <v>6.0866156116424798E-3</v>
      </c>
      <c r="M4085" s="12">
        <v>3.6388687422099802E-2</v>
      </c>
      <c r="N4085" s="12"/>
      <c r="O4085" s="12"/>
    </row>
    <row r="4086" spans="1:15" x14ac:dyDescent="0.3">
      <c r="A4086" s="11" t="str">
        <f t="shared" si="64"/>
        <v>CONSUMO PER CAPITA (kg ó litros por individuo)Sangria de CavaLEVANTE</v>
      </c>
      <c r="B4086" s="11" t="s">
        <v>55</v>
      </c>
      <c r="C4086" s="11" t="s">
        <v>89</v>
      </c>
      <c r="D4086" s="11" t="s">
        <v>145</v>
      </c>
      <c r="E4086" s="12">
        <v>2.9413345701483899E-2</v>
      </c>
      <c r="F4086" s="12">
        <v>5.8109710441415097E-3</v>
      </c>
      <c r="G4086" s="12">
        <v>1.0222701498486701E-2</v>
      </c>
      <c r="H4086" s="12">
        <v>1.2248565293400701E-2</v>
      </c>
      <c r="I4086" s="12">
        <v>2.84895803008005E-2</v>
      </c>
      <c r="J4086" s="12">
        <v>2.03282246000385E-2</v>
      </c>
      <c r="K4086" s="12">
        <v>5.0680604569328699E-2</v>
      </c>
      <c r="L4086" s="12">
        <v>8.0158832859667205E-3</v>
      </c>
      <c r="M4086" s="12">
        <v>4.2573726528550203E-2</v>
      </c>
      <c r="N4086" s="12"/>
      <c r="O4086" s="12"/>
    </row>
    <row r="4087" spans="1:15" x14ac:dyDescent="0.3">
      <c r="A4087" s="11" t="str">
        <f t="shared" si="64"/>
        <v>CONSUMO PER CAPITA (kg ó litros por individuo)Sangria de CavaANDALUCIA</v>
      </c>
      <c r="B4087" s="11" t="s">
        <v>55</v>
      </c>
      <c r="C4087" s="11" t="s">
        <v>89</v>
      </c>
      <c r="D4087" s="11" t="s">
        <v>146</v>
      </c>
      <c r="E4087" s="12">
        <v>5.4744694207445096E-3</v>
      </c>
      <c r="F4087" s="12" t="s">
        <v>134</v>
      </c>
      <c r="G4087" s="12">
        <v>6.25033487807406E-4</v>
      </c>
      <c r="H4087" s="12">
        <v>3.0011433585176001E-3</v>
      </c>
      <c r="I4087" s="12">
        <v>5.2790204008146702E-3</v>
      </c>
      <c r="J4087" s="12">
        <v>2.23732366775449E-3</v>
      </c>
      <c r="K4087" s="12">
        <v>2.44449691672559E-3</v>
      </c>
      <c r="L4087" s="12">
        <v>3.3076238343738698E-2</v>
      </c>
      <c r="M4087" s="12">
        <v>1.0646871386005799E-3</v>
      </c>
      <c r="N4087" s="12"/>
      <c r="O4087" s="12"/>
    </row>
    <row r="4088" spans="1:15" x14ac:dyDescent="0.3">
      <c r="A4088" s="11" t="str">
        <f t="shared" si="64"/>
        <v>CONSUMO PER CAPITA (kg ó litros por individuo)Sangria de CavaMDD AM</v>
      </c>
      <c r="B4088" s="11" t="s">
        <v>55</v>
      </c>
      <c r="C4088" s="11" t="s">
        <v>89</v>
      </c>
      <c r="D4088" s="11" t="s">
        <v>147</v>
      </c>
      <c r="E4088" s="12">
        <v>1.0973078978500601E-2</v>
      </c>
      <c r="F4088" s="12" t="s">
        <v>134</v>
      </c>
      <c r="G4088" s="12">
        <v>1.12761061733362E-3</v>
      </c>
      <c r="H4088" s="12">
        <v>2.3443263662979098E-3</v>
      </c>
      <c r="I4088" s="12">
        <v>2.7633011777400601E-2</v>
      </c>
      <c r="J4088" s="12">
        <v>9.6205852137328501E-3</v>
      </c>
      <c r="K4088" s="12">
        <v>3.5425523855819501E-3</v>
      </c>
      <c r="L4088" s="12">
        <v>6.9200045903793804E-3</v>
      </c>
      <c r="M4088" s="12">
        <v>2.50409175449905E-2</v>
      </c>
      <c r="N4088" s="12"/>
      <c r="O4088" s="12"/>
    </row>
    <row r="4089" spans="1:15" x14ac:dyDescent="0.3">
      <c r="A4089" s="11" t="str">
        <f t="shared" ref="A4089:A4152" si="65">B4089&amp;C4089&amp;D4089</f>
        <v>CONSUMO PER CAPITA (kg ó litros por individuo)Sangria de CavaRTO CENTRO</v>
      </c>
      <c r="B4089" s="11" t="s">
        <v>55</v>
      </c>
      <c r="C4089" s="11" t="s">
        <v>89</v>
      </c>
      <c r="D4089" s="11" t="s">
        <v>148</v>
      </c>
      <c r="E4089" s="12">
        <v>3.9691481000849599E-2</v>
      </c>
      <c r="F4089" s="12">
        <v>1.0063292849186899E-2</v>
      </c>
      <c r="G4089" s="12">
        <v>5.30131169938583E-3</v>
      </c>
      <c r="H4089" s="12">
        <v>5.9520666137680596E-3</v>
      </c>
      <c r="I4089" s="12">
        <v>3.47819200942944E-2</v>
      </c>
      <c r="J4089" s="12">
        <v>4.4069247542638003E-3</v>
      </c>
      <c r="K4089" s="12">
        <v>4.95749657524522E-3</v>
      </c>
      <c r="L4089" s="12">
        <v>1.48171155554143E-2</v>
      </c>
      <c r="M4089" s="12">
        <v>2.0439919834078502E-2</v>
      </c>
      <c r="N4089" s="12"/>
      <c r="O4089" s="12"/>
    </row>
    <row r="4090" spans="1:15" x14ac:dyDescent="0.3">
      <c r="A4090" s="11" t="str">
        <f t="shared" si="65"/>
        <v>CONSUMO PER CAPITA (kg ó litros por individuo)Sangria de CavaNORTE-CENTRO</v>
      </c>
      <c r="B4090" s="11" t="s">
        <v>55</v>
      </c>
      <c r="C4090" s="11" t="s">
        <v>89</v>
      </c>
      <c r="D4090" s="11" t="s">
        <v>149</v>
      </c>
      <c r="E4090" s="12">
        <v>4.0942192889053001E-4</v>
      </c>
      <c r="F4090" s="12">
        <v>1.18126302901004E-2</v>
      </c>
      <c r="G4090" s="12">
        <v>1.57476184163012E-2</v>
      </c>
      <c r="H4090" s="12" t="s">
        <v>134</v>
      </c>
      <c r="I4090" s="12">
        <v>9.4920797115101204E-3</v>
      </c>
      <c r="J4090" s="12" t="s">
        <v>134</v>
      </c>
      <c r="K4090" s="12" t="s">
        <v>134</v>
      </c>
      <c r="L4090" s="12">
        <v>4.9461743427313401E-3</v>
      </c>
      <c r="M4090" s="12">
        <v>6.3491946074363005E-4</v>
      </c>
      <c r="N4090" s="12"/>
      <c r="O4090" s="12"/>
    </row>
    <row r="4091" spans="1:15" x14ac:dyDescent="0.3">
      <c r="A4091" s="11" t="str">
        <f t="shared" si="65"/>
        <v>CONSUMO PER CAPITA (kg ó litros por individuo)Sangria de CavaNOROESTE</v>
      </c>
      <c r="B4091" s="11" t="s">
        <v>55</v>
      </c>
      <c r="C4091" s="11" t="s">
        <v>89</v>
      </c>
      <c r="D4091" s="11" t="s">
        <v>150</v>
      </c>
      <c r="E4091" s="12">
        <v>8.7023954550892006E-3</v>
      </c>
      <c r="F4091" s="12" t="s">
        <v>134</v>
      </c>
      <c r="G4091" s="12">
        <v>6.8664943078879303E-3</v>
      </c>
      <c r="H4091" s="12">
        <v>3.7849381418354798E-3</v>
      </c>
      <c r="I4091" s="12">
        <v>1.1478479204461999E-2</v>
      </c>
      <c r="J4091" s="12">
        <v>3.2558608545698799E-3</v>
      </c>
      <c r="K4091" s="12">
        <v>5.7909394321153402E-3</v>
      </c>
      <c r="L4091" s="12">
        <v>6.4045419110091003E-3</v>
      </c>
      <c r="M4091" s="12">
        <v>7.03036101174265E-3</v>
      </c>
      <c r="N4091" s="12"/>
      <c r="O4091" s="12"/>
    </row>
    <row r="4092" spans="1:15" x14ac:dyDescent="0.3">
      <c r="A4092" s="11" t="str">
        <f t="shared" si="65"/>
        <v>CONSUMO PER CAPITA (kg ó litros por individuo)Sangria de Cava&lt;2MIL</v>
      </c>
      <c r="B4092" s="11" t="s">
        <v>55</v>
      </c>
      <c r="C4092" s="11" t="s">
        <v>89</v>
      </c>
      <c r="D4092" s="11" t="s">
        <v>151</v>
      </c>
      <c r="E4092" s="12">
        <v>7.3294066062825597E-2</v>
      </c>
      <c r="F4092" s="12">
        <v>4.1090452635134202E-2</v>
      </c>
      <c r="G4092" s="12" t="s">
        <v>134</v>
      </c>
      <c r="H4092" s="12">
        <v>4.96730846116923E-2</v>
      </c>
      <c r="I4092" s="12">
        <v>6.1671585014754497E-2</v>
      </c>
      <c r="J4092" s="12">
        <v>3.4364685062375999E-2</v>
      </c>
      <c r="K4092" s="12">
        <v>7.0029626258965002E-3</v>
      </c>
      <c r="L4092" s="12">
        <v>2.0920248840667399E-2</v>
      </c>
      <c r="M4092" s="12">
        <v>2.8800144854967898E-2</v>
      </c>
      <c r="N4092" s="12"/>
      <c r="O4092" s="12"/>
    </row>
    <row r="4093" spans="1:15" x14ac:dyDescent="0.3">
      <c r="A4093" s="11" t="str">
        <f t="shared" si="65"/>
        <v>CONSUMO PER CAPITA (kg ó litros por individuo)Sangria de Cava2-5MIL</v>
      </c>
      <c r="B4093" s="11" t="s">
        <v>55</v>
      </c>
      <c r="C4093" s="11" t="s">
        <v>89</v>
      </c>
      <c r="D4093" s="11" t="s">
        <v>152</v>
      </c>
      <c r="E4093" s="12">
        <v>1.5215453356561401E-2</v>
      </c>
      <c r="F4093" s="12">
        <v>2.9851610254648501E-2</v>
      </c>
      <c r="G4093" s="12">
        <v>2.0687929632275701E-2</v>
      </c>
      <c r="H4093" s="12">
        <v>1.67346269385736E-2</v>
      </c>
      <c r="I4093" s="12">
        <v>2.3788347315979799E-2</v>
      </c>
      <c r="J4093" s="12">
        <v>6.2721144586002303E-3</v>
      </c>
      <c r="K4093" s="12">
        <v>5.33292794323566E-3</v>
      </c>
      <c r="L4093" s="12">
        <v>1.53983249341487E-3</v>
      </c>
      <c r="M4093" s="12">
        <v>2.9782131041486502E-2</v>
      </c>
      <c r="N4093" s="12"/>
      <c r="O4093" s="12"/>
    </row>
    <row r="4094" spans="1:15" x14ac:dyDescent="0.3">
      <c r="A4094" s="11" t="str">
        <f t="shared" si="65"/>
        <v>CONSUMO PER CAPITA (kg ó litros por individuo)Sangria de Cava5-10MIL</v>
      </c>
      <c r="B4094" s="11" t="s">
        <v>55</v>
      </c>
      <c r="C4094" s="11" t="s">
        <v>89</v>
      </c>
      <c r="D4094" s="11" t="s">
        <v>153</v>
      </c>
      <c r="E4094" s="12">
        <v>2.8845994150626001E-2</v>
      </c>
      <c r="F4094" s="12">
        <v>1.83559837144615E-2</v>
      </c>
      <c r="G4094" s="12" t="s">
        <v>134</v>
      </c>
      <c r="H4094" s="12">
        <v>1.44527763788572E-3</v>
      </c>
      <c r="I4094" s="12">
        <v>2.1197076302710401E-2</v>
      </c>
      <c r="J4094" s="12" t="s">
        <v>134</v>
      </c>
      <c r="K4094" s="12">
        <v>5.2386173032146202E-3</v>
      </c>
      <c r="L4094" s="12">
        <v>1.34279386614397E-2</v>
      </c>
      <c r="M4094" s="12">
        <v>2.9366289168523498E-3</v>
      </c>
      <c r="N4094" s="12"/>
      <c r="O4094" s="12"/>
    </row>
    <row r="4095" spans="1:15" x14ac:dyDescent="0.3">
      <c r="A4095" s="11" t="str">
        <f t="shared" si="65"/>
        <v>CONSUMO PER CAPITA (kg ó litros por individuo)Sangria de Cava10-30MIL</v>
      </c>
      <c r="B4095" s="11" t="s">
        <v>55</v>
      </c>
      <c r="C4095" s="11" t="s">
        <v>89</v>
      </c>
      <c r="D4095" s="11" t="s">
        <v>154</v>
      </c>
      <c r="E4095" s="12">
        <v>8.2377904049858904E-3</v>
      </c>
      <c r="F4095" s="12">
        <v>5.5063130061703998E-3</v>
      </c>
      <c r="G4095" s="12">
        <v>7.2741282461425199E-3</v>
      </c>
      <c r="H4095" s="12">
        <v>4.2426942541147301E-3</v>
      </c>
      <c r="I4095" s="12">
        <v>8.2164469516726301E-3</v>
      </c>
      <c r="J4095" s="12">
        <v>1.3793709693385801E-3</v>
      </c>
      <c r="K4095" s="12">
        <v>8.0698163684434897E-3</v>
      </c>
      <c r="L4095" s="12">
        <v>3.4617625158165501E-2</v>
      </c>
      <c r="M4095" s="12">
        <v>1.7036801276739202E-2</v>
      </c>
      <c r="N4095" s="12"/>
      <c r="O4095" s="12"/>
    </row>
    <row r="4096" spans="1:15" x14ac:dyDescent="0.3">
      <c r="A4096" s="11" t="str">
        <f t="shared" si="65"/>
        <v>CONSUMO PER CAPITA (kg ó litros por individuo)Sangria de Cava30-100MIL</v>
      </c>
      <c r="B4096" s="11" t="s">
        <v>55</v>
      </c>
      <c r="C4096" s="11" t="s">
        <v>89</v>
      </c>
      <c r="D4096" s="11" t="s">
        <v>155</v>
      </c>
      <c r="E4096" s="12">
        <v>3.2766256177201802E-2</v>
      </c>
      <c r="F4096" s="12">
        <v>3.9481397762383998E-2</v>
      </c>
      <c r="G4096" s="12">
        <v>3.5809896419331903E-2</v>
      </c>
      <c r="H4096" s="12">
        <v>1.23491807369182E-2</v>
      </c>
      <c r="I4096" s="12">
        <v>1.9866039706838701E-2</v>
      </c>
      <c r="J4096" s="12">
        <v>1.1723594723846899E-2</v>
      </c>
      <c r="K4096" s="12">
        <v>4.0624099891463698E-2</v>
      </c>
      <c r="L4096" s="12">
        <v>5.1249555065391202E-3</v>
      </c>
      <c r="M4096" s="12">
        <v>2.96984392453183E-2</v>
      </c>
      <c r="N4096" s="12"/>
      <c r="O4096" s="12"/>
    </row>
    <row r="4097" spans="1:15" x14ac:dyDescent="0.3">
      <c r="A4097" s="11" t="str">
        <f t="shared" si="65"/>
        <v>CONSUMO PER CAPITA (kg ó litros por individuo)Sangria de Cava100-200MIL</v>
      </c>
      <c r="B4097" s="11" t="s">
        <v>55</v>
      </c>
      <c r="C4097" s="11" t="s">
        <v>89</v>
      </c>
      <c r="D4097" s="11" t="s">
        <v>156</v>
      </c>
      <c r="E4097" s="12">
        <v>2.3887554576172101E-2</v>
      </c>
      <c r="F4097" s="12">
        <v>1.0548638679403701E-2</v>
      </c>
      <c r="G4097" s="12">
        <v>3.7867957749080998E-3</v>
      </c>
      <c r="H4097" s="12">
        <v>1.4823206073727301E-3</v>
      </c>
      <c r="I4097" s="12">
        <v>1.4102196325921201E-2</v>
      </c>
      <c r="J4097" s="12">
        <v>1.5830336064760898E-2</v>
      </c>
      <c r="K4097" s="12">
        <v>3.4075071201690398E-3</v>
      </c>
      <c r="L4097" s="12">
        <v>1.55633849685991E-2</v>
      </c>
      <c r="M4097" s="12">
        <v>2.5944869475665499E-2</v>
      </c>
      <c r="N4097" s="12"/>
      <c r="O4097" s="12"/>
    </row>
    <row r="4098" spans="1:15" x14ac:dyDescent="0.3">
      <c r="A4098" s="11" t="str">
        <f t="shared" si="65"/>
        <v>CONSUMO PER CAPITA (kg ó litros por individuo)Sangria de Cava200-500MIL</v>
      </c>
      <c r="B4098" s="11" t="s">
        <v>55</v>
      </c>
      <c r="C4098" s="11" t="s">
        <v>89</v>
      </c>
      <c r="D4098" s="11" t="s">
        <v>157</v>
      </c>
      <c r="E4098" s="12">
        <v>4.5269188015740099E-2</v>
      </c>
      <c r="F4098" s="12">
        <v>1.1358428521726201E-2</v>
      </c>
      <c r="G4098" s="12">
        <v>3.4443250116846298E-2</v>
      </c>
      <c r="H4098" s="12">
        <v>1.18257488196798E-2</v>
      </c>
      <c r="I4098" s="12">
        <v>3.2407309766449899E-2</v>
      </c>
      <c r="J4098" s="12">
        <v>4.6128327191777502E-3</v>
      </c>
      <c r="K4098" s="12">
        <v>1.33856307445737E-2</v>
      </c>
      <c r="L4098" s="12">
        <v>6.9294236600588597E-3</v>
      </c>
      <c r="M4098" s="12">
        <v>2.8310459410922799E-2</v>
      </c>
      <c r="N4098" s="12"/>
      <c r="O4098" s="12"/>
    </row>
    <row r="4099" spans="1:15" x14ac:dyDescent="0.3">
      <c r="A4099" s="11" t="str">
        <f t="shared" si="65"/>
        <v>CONSUMO PER CAPITA (kg ó litros por individuo)Sangria de Cava&gt;500MIL</v>
      </c>
      <c r="B4099" s="11" t="s">
        <v>55</v>
      </c>
      <c r="C4099" s="11" t="s">
        <v>89</v>
      </c>
      <c r="D4099" s="11" t="s">
        <v>158</v>
      </c>
      <c r="E4099" s="12">
        <v>3.6210801747208698E-2</v>
      </c>
      <c r="F4099" s="12">
        <v>8.5216040608724697E-4</v>
      </c>
      <c r="G4099" s="12">
        <v>1.0443438877164901E-2</v>
      </c>
      <c r="H4099" s="12">
        <v>1.09052970939664E-2</v>
      </c>
      <c r="I4099" s="12">
        <v>2.32459088887325E-2</v>
      </c>
      <c r="J4099" s="12">
        <v>8.1338734252336797E-3</v>
      </c>
      <c r="K4099" s="12">
        <v>4.6414510288509403E-3</v>
      </c>
      <c r="L4099" s="12">
        <v>7.9182111767855008E-3</v>
      </c>
      <c r="M4099" s="12">
        <v>1.2663078381134001E-2</v>
      </c>
      <c r="N4099" s="12"/>
      <c r="O4099" s="12"/>
    </row>
    <row r="4100" spans="1:15" x14ac:dyDescent="0.3">
      <c r="A4100" s="11" t="str">
        <f t="shared" si="65"/>
        <v>CONSUMO PER CAPITA (kg ó litros por individuo)Sangria de CavaDE 15 A 19 AÑOS</v>
      </c>
      <c r="B4100" s="11" t="s">
        <v>55</v>
      </c>
      <c r="C4100" s="11" t="s">
        <v>89</v>
      </c>
      <c r="D4100" s="11" t="s">
        <v>159</v>
      </c>
      <c r="E4100" s="12" t="s">
        <v>134</v>
      </c>
      <c r="F4100" s="12" t="s">
        <v>134</v>
      </c>
      <c r="G4100" s="12" t="s">
        <v>134</v>
      </c>
      <c r="H4100" s="12" t="s">
        <v>134</v>
      </c>
      <c r="I4100" s="12" t="s">
        <v>134</v>
      </c>
      <c r="J4100" s="12">
        <v>1.4463884729261399E-2</v>
      </c>
      <c r="K4100" s="12" t="s">
        <v>134</v>
      </c>
      <c r="L4100" s="12" t="s">
        <v>134</v>
      </c>
      <c r="M4100" s="12" t="s">
        <v>134</v>
      </c>
      <c r="N4100" s="12"/>
      <c r="O4100" s="12"/>
    </row>
    <row r="4101" spans="1:15" x14ac:dyDescent="0.3">
      <c r="A4101" s="11" t="str">
        <f t="shared" si="65"/>
        <v>CONSUMO PER CAPITA (kg ó litros por individuo)Sangria de CavaDE 20 A 24 AÑOS</v>
      </c>
      <c r="B4101" s="11" t="s">
        <v>55</v>
      </c>
      <c r="C4101" s="11" t="s">
        <v>89</v>
      </c>
      <c r="D4101" s="11" t="s">
        <v>160</v>
      </c>
      <c r="E4101" s="12">
        <v>6.9038757151735804E-3</v>
      </c>
      <c r="F4101" s="12">
        <v>4.48248441865677E-3</v>
      </c>
      <c r="G4101" s="12">
        <v>1.5293209539719599E-2</v>
      </c>
      <c r="H4101" s="12">
        <v>6.54050070736835E-3</v>
      </c>
      <c r="I4101" s="12">
        <v>1.34027011806283E-2</v>
      </c>
      <c r="J4101" s="12" t="s">
        <v>134</v>
      </c>
      <c r="K4101" s="12" t="s">
        <v>134</v>
      </c>
      <c r="L4101" s="12">
        <v>8.3288522488766795E-2</v>
      </c>
      <c r="M4101" s="12">
        <v>2.5068430634042102E-3</v>
      </c>
      <c r="N4101" s="12"/>
      <c r="O4101" s="12"/>
    </row>
    <row r="4102" spans="1:15" x14ac:dyDescent="0.3">
      <c r="A4102" s="11" t="str">
        <f t="shared" si="65"/>
        <v>CONSUMO PER CAPITA (kg ó litros por individuo)Sangria de CavaDE 25 A 34 AÑOS</v>
      </c>
      <c r="B4102" s="11" t="s">
        <v>55</v>
      </c>
      <c r="C4102" s="11" t="s">
        <v>89</v>
      </c>
      <c r="D4102" s="11" t="s">
        <v>161</v>
      </c>
      <c r="E4102" s="12">
        <v>1.00270207173221E-2</v>
      </c>
      <c r="F4102" s="12">
        <v>1.3317261135828301E-3</v>
      </c>
      <c r="G4102" s="12">
        <v>9.3046910122920896E-3</v>
      </c>
      <c r="H4102" s="12">
        <v>5.4860357668055602E-3</v>
      </c>
      <c r="I4102" s="12">
        <v>2.6034515785610501E-2</v>
      </c>
      <c r="J4102" s="12">
        <v>1.32620688040553E-2</v>
      </c>
      <c r="K4102" s="12">
        <v>3.3511057516879901E-3</v>
      </c>
      <c r="L4102" s="12">
        <v>9.6935256206009193E-3</v>
      </c>
      <c r="M4102" s="12">
        <v>3.41811891943941E-3</v>
      </c>
      <c r="N4102" s="12"/>
      <c r="O4102" s="12"/>
    </row>
    <row r="4103" spans="1:15" x14ac:dyDescent="0.3">
      <c r="A4103" s="11" t="str">
        <f t="shared" si="65"/>
        <v>CONSUMO PER CAPITA (kg ó litros por individuo)Sangria de CavaDE 35 A 49 AÑOS</v>
      </c>
      <c r="B4103" s="11" t="s">
        <v>55</v>
      </c>
      <c r="C4103" s="11" t="s">
        <v>89</v>
      </c>
      <c r="D4103" s="11" t="s">
        <v>162</v>
      </c>
      <c r="E4103" s="12">
        <v>1.47353997790507E-2</v>
      </c>
      <c r="F4103" s="12">
        <v>3.8593331379063798E-3</v>
      </c>
      <c r="G4103" s="12">
        <v>2.42538254409063E-4</v>
      </c>
      <c r="H4103" s="12">
        <v>2.2598718237007102E-3</v>
      </c>
      <c r="I4103" s="12">
        <v>7.7963940204262101E-3</v>
      </c>
      <c r="J4103" s="12">
        <v>2.2125903235012899E-3</v>
      </c>
      <c r="K4103" s="12">
        <v>6.1498031034594699E-3</v>
      </c>
      <c r="L4103" s="12">
        <v>1.61699463320293E-3</v>
      </c>
      <c r="M4103" s="12">
        <v>1.4469024103557101E-2</v>
      </c>
      <c r="N4103" s="12"/>
      <c r="O4103" s="12"/>
    </row>
    <row r="4104" spans="1:15" x14ac:dyDescent="0.3">
      <c r="A4104" s="11" t="str">
        <f t="shared" si="65"/>
        <v>CONSUMO PER CAPITA (kg ó litros por individuo)Sangria de CavaDE 50 A 59 AÑOS</v>
      </c>
      <c r="B4104" s="11" t="s">
        <v>55</v>
      </c>
      <c r="C4104" s="11" t="s">
        <v>89</v>
      </c>
      <c r="D4104" s="11" t="s">
        <v>163</v>
      </c>
      <c r="E4104" s="12">
        <v>6.0163773944976802E-2</v>
      </c>
      <c r="F4104" s="12">
        <v>8.3570719403316899E-3</v>
      </c>
      <c r="G4104" s="12">
        <v>1.7607246255447202E-2</v>
      </c>
      <c r="H4104" s="12">
        <v>1.2875668888217199E-2</v>
      </c>
      <c r="I4104" s="12">
        <v>3.41485290830741E-2</v>
      </c>
      <c r="J4104" s="12">
        <v>5.4246859211714502E-3</v>
      </c>
      <c r="K4104" s="12">
        <v>1.0617184585811099E-2</v>
      </c>
      <c r="L4104" s="12">
        <v>1.75049168652711E-2</v>
      </c>
      <c r="M4104" s="12">
        <v>3.7851675218189301E-2</v>
      </c>
      <c r="N4104" s="12"/>
      <c r="O4104" s="12"/>
    </row>
    <row r="4105" spans="1:15" x14ac:dyDescent="0.3">
      <c r="A4105" s="11" t="str">
        <f t="shared" si="65"/>
        <v>CONSUMO PER CAPITA (kg ó litros por individuo)Sangria de CavaDE 60 A 75 AÑOS</v>
      </c>
      <c r="B4105" s="11" t="s">
        <v>55</v>
      </c>
      <c r="C4105" s="11" t="s">
        <v>89</v>
      </c>
      <c r="D4105" s="11" t="s">
        <v>164</v>
      </c>
      <c r="E4105" s="12">
        <v>5.4536449054528098E-2</v>
      </c>
      <c r="F4105" s="12">
        <v>6.4107829137912298E-2</v>
      </c>
      <c r="G4105" s="12">
        <v>4.6500329880633601E-2</v>
      </c>
      <c r="H4105" s="12">
        <v>2.83391447056398E-2</v>
      </c>
      <c r="I4105" s="12">
        <v>3.6466215213199198E-2</v>
      </c>
      <c r="J4105" s="12">
        <v>1.79015796691489E-2</v>
      </c>
      <c r="K4105" s="12">
        <v>4.1528868614197502E-2</v>
      </c>
      <c r="L4105" s="12">
        <v>1.0819516868099101E-2</v>
      </c>
      <c r="M4105" s="12">
        <v>4.0282078009404303E-2</v>
      </c>
      <c r="N4105" s="12"/>
      <c r="O4105" s="12"/>
    </row>
    <row r="4106" spans="1:15" x14ac:dyDescent="0.3">
      <c r="A4106" s="11" t="str">
        <f t="shared" si="65"/>
        <v>CONSUMO PER CAPITA (kg ó litros por individuo)Sangria de CavaNIVEL ALTO</v>
      </c>
      <c r="B4106" s="11" t="s">
        <v>55</v>
      </c>
      <c r="C4106" s="11" t="s">
        <v>89</v>
      </c>
      <c r="D4106" s="11" t="s">
        <v>165</v>
      </c>
      <c r="E4106" s="12">
        <v>5.1585548054902897E-2</v>
      </c>
      <c r="F4106" s="12">
        <v>1.5605964303499699E-2</v>
      </c>
      <c r="G4106" s="12">
        <v>1.13193196689872E-2</v>
      </c>
      <c r="H4106" s="12">
        <v>2.2953679023278301E-2</v>
      </c>
      <c r="I4106" s="12">
        <v>1.4643612367128E-2</v>
      </c>
      <c r="J4106" s="12">
        <v>1.49269296943792E-2</v>
      </c>
      <c r="K4106" s="12">
        <v>1.47579036604382E-2</v>
      </c>
      <c r="L4106" s="12">
        <v>3.0881698289229698E-2</v>
      </c>
      <c r="M4106" s="12">
        <v>3.1242065801714899E-2</v>
      </c>
      <c r="N4106" s="12"/>
      <c r="O4106" s="12"/>
    </row>
    <row r="4107" spans="1:15" x14ac:dyDescent="0.3">
      <c r="A4107" s="11" t="str">
        <f t="shared" si="65"/>
        <v>CONSUMO PER CAPITA (kg ó litros por individuo)Sangria de CavaNIVEL MEDIO ALTO</v>
      </c>
      <c r="B4107" s="11" t="s">
        <v>55</v>
      </c>
      <c r="C4107" s="11" t="s">
        <v>89</v>
      </c>
      <c r="D4107" s="11" t="s">
        <v>166</v>
      </c>
      <c r="E4107" s="12">
        <v>1.77840096908723E-2</v>
      </c>
      <c r="F4107" s="12">
        <v>1.9835081946651201E-3</v>
      </c>
      <c r="G4107" s="12">
        <v>1.5380871036754899E-3</v>
      </c>
      <c r="H4107" s="12">
        <v>3.6645256245783002E-3</v>
      </c>
      <c r="I4107" s="12">
        <v>9.5807952328525094E-3</v>
      </c>
      <c r="J4107" s="12">
        <v>1.86872228425949E-3</v>
      </c>
      <c r="K4107" s="12">
        <v>4.4046277572155996E-3</v>
      </c>
      <c r="L4107" s="12">
        <v>1.42148141557867E-2</v>
      </c>
      <c r="M4107" s="12">
        <v>3.1534810874909801E-2</v>
      </c>
      <c r="N4107" s="12"/>
      <c r="O4107" s="12"/>
    </row>
    <row r="4108" spans="1:15" x14ac:dyDescent="0.3">
      <c r="A4108" s="11" t="str">
        <f t="shared" si="65"/>
        <v>CONSUMO PER CAPITA (kg ó litros por individuo)Sangria de CavaNIVEL MEDIO</v>
      </c>
      <c r="B4108" s="11" t="s">
        <v>55</v>
      </c>
      <c r="C4108" s="11" t="s">
        <v>89</v>
      </c>
      <c r="D4108" s="11" t="s">
        <v>167</v>
      </c>
      <c r="E4108" s="12">
        <v>2.8749893399795098E-2</v>
      </c>
      <c r="F4108" s="12">
        <v>3.6025247435306697E-2</v>
      </c>
      <c r="G4108" s="12">
        <v>3.6532712414042899E-2</v>
      </c>
      <c r="H4108" s="12">
        <v>1.14029439591599E-2</v>
      </c>
      <c r="I4108" s="12">
        <v>3.2007733946760902E-2</v>
      </c>
      <c r="J4108" s="12">
        <v>1.25803435774282E-2</v>
      </c>
      <c r="K4108" s="12">
        <v>2.7447433368277801E-2</v>
      </c>
      <c r="L4108" s="12">
        <v>1.11887176261196E-2</v>
      </c>
      <c r="M4108" s="12">
        <v>3.94104234524199E-3</v>
      </c>
      <c r="N4108" s="12"/>
      <c r="O4108" s="12"/>
    </row>
    <row r="4109" spans="1:15" x14ac:dyDescent="0.3">
      <c r="A4109" s="11" t="str">
        <f t="shared" si="65"/>
        <v>CONSUMO PER CAPITA (kg ó litros por individuo)Sangria de CavaNIVEL MEDIO BAJO</v>
      </c>
      <c r="B4109" s="11" t="s">
        <v>55</v>
      </c>
      <c r="C4109" s="11" t="s">
        <v>89</v>
      </c>
      <c r="D4109" s="11" t="s">
        <v>168</v>
      </c>
      <c r="E4109" s="12">
        <v>2.4463692788329199E-2</v>
      </c>
      <c r="F4109" s="12">
        <v>3.0078196442122299E-2</v>
      </c>
      <c r="G4109" s="12">
        <v>8.5239510548360108E-3</v>
      </c>
      <c r="H4109" s="12">
        <v>7.4359822375734798E-3</v>
      </c>
      <c r="I4109" s="12">
        <v>2.12736391491735E-2</v>
      </c>
      <c r="J4109" s="12">
        <v>1.0876973921416899E-2</v>
      </c>
      <c r="K4109" s="12">
        <v>8.5844416672773809E-3</v>
      </c>
      <c r="L4109" s="12">
        <v>4.25236470310648E-3</v>
      </c>
      <c r="M4109" s="12">
        <v>1.2056216674831101E-2</v>
      </c>
      <c r="N4109" s="12"/>
      <c r="O4109" s="12"/>
    </row>
    <row r="4110" spans="1:15" x14ac:dyDescent="0.3">
      <c r="A4110" s="11" t="str">
        <f t="shared" si="65"/>
        <v>CONSUMO PER CAPITA (kg ó litros por individuo)Sangria de CavaNIVEL BAJO</v>
      </c>
      <c r="B4110" s="11" t="s">
        <v>55</v>
      </c>
      <c r="C4110" s="11" t="s">
        <v>89</v>
      </c>
      <c r="D4110" s="11" t="s">
        <v>169</v>
      </c>
      <c r="E4110" s="12">
        <v>2.4257004145837199E-2</v>
      </c>
      <c r="F4110" s="12">
        <v>2.4952281895107699E-3</v>
      </c>
      <c r="G4110" s="12">
        <v>1.5557673085596999E-2</v>
      </c>
      <c r="H4110" s="12">
        <v>5.8031027389607998E-3</v>
      </c>
      <c r="I4110" s="12">
        <v>2.7574659253811501E-2</v>
      </c>
      <c r="J4110" s="12">
        <v>1.46754915938587E-3</v>
      </c>
      <c r="K4110" s="12">
        <v>8.2031015087011602E-3</v>
      </c>
      <c r="L4110" s="12">
        <v>5.1538109604570403E-3</v>
      </c>
      <c r="M4110" s="12">
        <v>3.1813523061352898E-2</v>
      </c>
      <c r="N4110" s="12"/>
      <c r="O4110" s="12"/>
    </row>
    <row r="4111" spans="1:15" x14ac:dyDescent="0.3">
      <c r="A4111" s="11" t="str">
        <f t="shared" si="65"/>
        <v>CONSUMO PER CAPITA (kg ó litros por individuo)Sangria de CavaHOMBRE</v>
      </c>
      <c r="B4111" s="11" t="s">
        <v>55</v>
      </c>
      <c r="C4111" s="11" t="s">
        <v>89</v>
      </c>
      <c r="D4111" s="11" t="s">
        <v>170</v>
      </c>
      <c r="E4111" s="12">
        <v>3.1920892434791397E-2</v>
      </c>
      <c r="F4111" s="12">
        <v>1.4773514068412199E-2</v>
      </c>
      <c r="G4111" s="12">
        <v>8.1296289650270408E-3</v>
      </c>
      <c r="H4111" s="12">
        <v>1.35876532242375E-2</v>
      </c>
      <c r="I4111" s="12">
        <v>1.5704274241014098E-2</v>
      </c>
      <c r="J4111" s="12">
        <v>5.4790969623935599E-3</v>
      </c>
      <c r="K4111" s="12">
        <v>5.6486471898673698E-3</v>
      </c>
      <c r="L4111" s="12">
        <v>1.9502021487186699E-2</v>
      </c>
      <c r="M4111" s="12">
        <v>2.1132295520386198E-2</v>
      </c>
      <c r="N4111" s="12"/>
      <c r="O4111" s="12"/>
    </row>
    <row r="4112" spans="1:15" x14ac:dyDescent="0.3">
      <c r="A4112" s="11" t="str">
        <f t="shared" si="65"/>
        <v>CONSUMO PER CAPITA (kg ó litros por individuo)Sangria de CavaMUJER</v>
      </c>
      <c r="B4112" s="11" t="s">
        <v>55</v>
      </c>
      <c r="C4112" s="11" t="s">
        <v>89</v>
      </c>
      <c r="D4112" s="11" t="s">
        <v>171</v>
      </c>
      <c r="E4112" s="12">
        <v>2.9247301631376999E-2</v>
      </c>
      <c r="F4112" s="12">
        <v>2.0966155404392599E-2</v>
      </c>
      <c r="G4112" s="12">
        <v>2.5058323681796401E-2</v>
      </c>
      <c r="H4112" s="12">
        <v>8.3720047744088501E-3</v>
      </c>
      <c r="I4112" s="12">
        <v>2.8392355489523902E-2</v>
      </c>
      <c r="J4112" s="12">
        <v>1.1989675721385E-2</v>
      </c>
      <c r="K4112" s="12">
        <v>2.22972374765271E-2</v>
      </c>
      <c r="L4112" s="12">
        <v>7.9062348136900301E-3</v>
      </c>
      <c r="M4112" s="12">
        <v>2.22413721119669E-2</v>
      </c>
      <c r="N4112" s="12"/>
      <c r="O4112" s="12"/>
    </row>
    <row r="4113" spans="1:15" x14ac:dyDescent="0.3">
      <c r="A4113" s="11" t="str">
        <f t="shared" si="65"/>
        <v>CONSUMO PER CAPITA (kg ó litros por individuo)CalimochoT.ESPAÑA</v>
      </c>
      <c r="B4113" s="11" t="s">
        <v>55</v>
      </c>
      <c r="C4113" s="11" t="s">
        <v>90</v>
      </c>
      <c r="D4113" s="11" t="s">
        <v>142</v>
      </c>
      <c r="E4113" s="12">
        <v>3.481675625221E-2</v>
      </c>
      <c r="F4113" s="12">
        <v>9.2024690078013893E-3</v>
      </c>
      <c r="G4113" s="12">
        <v>6.5224424337853E-3</v>
      </c>
      <c r="H4113" s="12">
        <v>1.37305055751239E-2</v>
      </c>
      <c r="I4113" s="12">
        <v>1.81892150033977E-2</v>
      </c>
      <c r="J4113" s="12">
        <v>8.7138262516505208E-3</v>
      </c>
      <c r="K4113" s="12">
        <v>9.6922731793583905E-3</v>
      </c>
      <c r="L4113" s="12">
        <v>8.4234082000984103E-3</v>
      </c>
      <c r="M4113" s="12">
        <v>2.4901208334425301E-2</v>
      </c>
      <c r="N4113" s="12"/>
      <c r="O4113" s="12"/>
    </row>
    <row r="4114" spans="1:15" x14ac:dyDescent="0.3">
      <c r="A4114" s="11" t="str">
        <f t="shared" si="65"/>
        <v>CONSUMO PER CAPITA (kg ó litros por individuo)CalimochoBCN AM</v>
      </c>
      <c r="B4114" s="11" t="s">
        <v>55</v>
      </c>
      <c r="C4114" s="11" t="s">
        <v>90</v>
      </c>
      <c r="D4114" s="11" t="s">
        <v>143</v>
      </c>
      <c r="E4114" s="12">
        <v>1.4163439525213999E-3</v>
      </c>
      <c r="F4114" s="12" t="s">
        <v>134</v>
      </c>
      <c r="G4114" s="12" t="s">
        <v>134</v>
      </c>
      <c r="H4114" s="12" t="s">
        <v>134</v>
      </c>
      <c r="I4114" s="12" t="s">
        <v>134</v>
      </c>
      <c r="J4114" s="12" t="s">
        <v>134</v>
      </c>
      <c r="K4114" s="12" t="s">
        <v>134</v>
      </c>
      <c r="L4114" s="12">
        <v>4.6859740501607296E-3</v>
      </c>
      <c r="M4114" s="12">
        <v>4.4364902888047401E-3</v>
      </c>
      <c r="N4114" s="12"/>
      <c r="O4114" s="12"/>
    </row>
    <row r="4115" spans="1:15" x14ac:dyDescent="0.3">
      <c r="A4115" s="11" t="str">
        <f t="shared" si="65"/>
        <v>CONSUMO PER CAPITA (kg ó litros por individuo)CalimochoREST.CAT ARAGON</v>
      </c>
      <c r="B4115" s="11" t="s">
        <v>55</v>
      </c>
      <c r="C4115" s="11" t="s">
        <v>90</v>
      </c>
      <c r="D4115" s="11" t="s">
        <v>144</v>
      </c>
      <c r="E4115" s="12">
        <v>1.50027323229218E-2</v>
      </c>
      <c r="F4115" s="12">
        <v>1.18880443169913E-2</v>
      </c>
      <c r="G4115" s="12">
        <v>4.2665712142235003E-3</v>
      </c>
      <c r="H4115" s="12">
        <v>2.14605365697552E-2</v>
      </c>
      <c r="I4115" s="12">
        <v>2.1163156233519598E-2</v>
      </c>
      <c r="J4115" s="12">
        <v>1.52432856348291E-2</v>
      </c>
      <c r="K4115" s="12">
        <v>1.23346583008257E-2</v>
      </c>
      <c r="L4115" s="12">
        <v>7.3236649935910702E-3</v>
      </c>
      <c r="M4115" s="12">
        <v>2.1261834906115801E-2</v>
      </c>
      <c r="N4115" s="12"/>
      <c r="O4115" s="12"/>
    </row>
    <row r="4116" spans="1:15" x14ac:dyDescent="0.3">
      <c r="A4116" s="11" t="str">
        <f t="shared" si="65"/>
        <v>CONSUMO PER CAPITA (kg ó litros por individuo)CalimochoLEVANTE</v>
      </c>
      <c r="B4116" s="11" t="s">
        <v>55</v>
      </c>
      <c r="C4116" s="11" t="s">
        <v>90</v>
      </c>
      <c r="D4116" s="11" t="s">
        <v>145</v>
      </c>
      <c r="E4116" s="12">
        <v>5.8082964994701199E-3</v>
      </c>
      <c r="F4116" s="12" t="s">
        <v>134</v>
      </c>
      <c r="G4116" s="12" t="s">
        <v>134</v>
      </c>
      <c r="H4116" s="12" t="s">
        <v>134</v>
      </c>
      <c r="I4116" s="12">
        <v>3.1700505866397001E-3</v>
      </c>
      <c r="J4116" s="12">
        <v>6.9795766306833898E-4</v>
      </c>
      <c r="K4116" s="12">
        <v>7.0139312903427103E-4</v>
      </c>
      <c r="L4116" s="12" t="s">
        <v>134</v>
      </c>
      <c r="M4116" s="12">
        <v>3.7727374882019298E-3</v>
      </c>
      <c r="N4116" s="12"/>
      <c r="O4116" s="12"/>
    </row>
    <row r="4117" spans="1:15" x14ac:dyDescent="0.3">
      <c r="A4117" s="11" t="str">
        <f t="shared" si="65"/>
        <v>CONSUMO PER CAPITA (kg ó litros por individuo)CalimochoANDALUCIA</v>
      </c>
      <c r="B4117" s="11" t="s">
        <v>55</v>
      </c>
      <c r="C4117" s="11" t="s">
        <v>90</v>
      </c>
      <c r="D4117" s="11" t="s">
        <v>146</v>
      </c>
      <c r="E4117" s="12">
        <v>5.2995493374389697E-3</v>
      </c>
      <c r="F4117" s="12">
        <v>1.8979578977451101E-3</v>
      </c>
      <c r="G4117" s="12" t="s">
        <v>134</v>
      </c>
      <c r="H4117" s="12">
        <v>5.4186507383036802E-4</v>
      </c>
      <c r="I4117" s="12">
        <v>5.2797096725358704E-3</v>
      </c>
      <c r="J4117" s="12">
        <v>2.9653630700337402E-4</v>
      </c>
      <c r="K4117" s="12" t="s">
        <v>134</v>
      </c>
      <c r="L4117" s="12">
        <v>5.8506368888524196E-4</v>
      </c>
      <c r="M4117" s="12">
        <v>5.1918842520169697E-3</v>
      </c>
      <c r="N4117" s="12"/>
      <c r="O4117" s="12"/>
    </row>
    <row r="4118" spans="1:15" x14ac:dyDescent="0.3">
      <c r="A4118" s="11" t="str">
        <f t="shared" si="65"/>
        <v>CONSUMO PER CAPITA (kg ó litros por individuo)CalimochoMDD AM</v>
      </c>
      <c r="B4118" s="11" t="s">
        <v>55</v>
      </c>
      <c r="C4118" s="11" t="s">
        <v>90</v>
      </c>
      <c r="D4118" s="11" t="s">
        <v>147</v>
      </c>
      <c r="E4118" s="12">
        <v>1.29882311144643E-2</v>
      </c>
      <c r="F4118" s="12">
        <v>4.1166771459481902E-3</v>
      </c>
      <c r="G4118" s="12">
        <v>1.81449535084849E-3</v>
      </c>
      <c r="H4118" s="12">
        <v>6.6762018110500202E-3</v>
      </c>
      <c r="I4118" s="12">
        <v>7.3169715566186299E-3</v>
      </c>
      <c r="J4118" s="12" t="s">
        <v>134</v>
      </c>
      <c r="K4118" s="12">
        <v>5.3173559843329703E-4</v>
      </c>
      <c r="L4118" s="12">
        <v>2.66375437090082E-3</v>
      </c>
      <c r="M4118" s="12">
        <v>3.3436810669310001E-3</v>
      </c>
      <c r="N4118" s="12"/>
      <c r="O4118" s="12"/>
    </row>
    <row r="4119" spans="1:15" x14ac:dyDescent="0.3">
      <c r="A4119" s="11" t="str">
        <f t="shared" si="65"/>
        <v>CONSUMO PER CAPITA (kg ó litros por individuo)CalimochoRTO CENTRO</v>
      </c>
      <c r="B4119" s="11" t="s">
        <v>55</v>
      </c>
      <c r="C4119" s="11" t="s">
        <v>90</v>
      </c>
      <c r="D4119" s="11" t="s">
        <v>148</v>
      </c>
      <c r="E4119" s="12">
        <v>8.92307647914997E-3</v>
      </c>
      <c r="F4119" s="12">
        <v>7.0689654396082304E-4</v>
      </c>
      <c r="G4119" s="12">
        <v>1.8950895055518599E-3</v>
      </c>
      <c r="H4119" s="12">
        <v>1.3876217272399099E-3</v>
      </c>
      <c r="I4119" s="12">
        <v>2.2226867322731902E-3</v>
      </c>
      <c r="J4119" s="12">
        <v>1.37356399809338E-2</v>
      </c>
      <c r="K4119" s="12">
        <v>6.1448761368660303E-3</v>
      </c>
      <c r="L4119" s="12">
        <v>3.6900978838928398E-3</v>
      </c>
      <c r="M4119" s="12">
        <v>2.71307267132508E-2</v>
      </c>
      <c r="N4119" s="12"/>
      <c r="O4119" s="12"/>
    </row>
    <row r="4120" spans="1:15" x14ac:dyDescent="0.3">
      <c r="A4120" s="11" t="str">
        <f t="shared" si="65"/>
        <v>CONSUMO PER CAPITA (kg ó litros por individuo)CalimochoNORTE-CENTRO</v>
      </c>
      <c r="B4120" s="11" t="s">
        <v>55</v>
      </c>
      <c r="C4120" s="11" t="s">
        <v>90</v>
      </c>
      <c r="D4120" s="11" t="s">
        <v>149</v>
      </c>
      <c r="E4120" s="12">
        <v>0.236641036157549</v>
      </c>
      <c r="F4120" s="12">
        <v>6.3253670011919505E-2</v>
      </c>
      <c r="G4120" s="12">
        <v>5.8632694535348098E-2</v>
      </c>
      <c r="H4120" s="12">
        <v>9.4879756920323299E-2</v>
      </c>
      <c r="I4120" s="12">
        <v>0.13043143205952301</v>
      </c>
      <c r="J4120" s="12">
        <v>5.5131653281098397E-2</v>
      </c>
      <c r="K4120" s="12">
        <v>7.1707078210999003E-2</v>
      </c>
      <c r="L4120" s="12">
        <v>6.6577284371213699E-2</v>
      </c>
      <c r="M4120" s="12">
        <v>0.155003568028837</v>
      </c>
      <c r="N4120" s="12"/>
      <c r="O4120" s="12"/>
    </row>
    <row r="4121" spans="1:15" x14ac:dyDescent="0.3">
      <c r="A4121" s="11" t="str">
        <f t="shared" si="65"/>
        <v>CONSUMO PER CAPITA (kg ó litros por individuo)CalimochoNOROESTE</v>
      </c>
      <c r="B4121" s="11" t="s">
        <v>55</v>
      </c>
      <c r="C4121" s="11" t="s">
        <v>90</v>
      </c>
      <c r="D4121" s="11" t="s">
        <v>150</v>
      </c>
      <c r="E4121" s="12">
        <v>6.5850151593303902E-2</v>
      </c>
      <c r="F4121" s="12">
        <v>7.8372963484563702E-3</v>
      </c>
      <c r="G4121" s="12">
        <v>7.45529590595487E-4</v>
      </c>
      <c r="H4121" s="12">
        <v>1.01725359223187E-2</v>
      </c>
      <c r="I4121" s="12">
        <v>5.2154508783434301E-3</v>
      </c>
      <c r="J4121" s="12">
        <v>5.1573557674601902E-4</v>
      </c>
      <c r="K4121" s="12">
        <v>7.2284966568318398E-3</v>
      </c>
      <c r="L4121" s="12" t="s">
        <v>134</v>
      </c>
      <c r="M4121" s="12">
        <v>2.9413083616430399E-2</v>
      </c>
      <c r="N4121" s="12"/>
      <c r="O4121" s="12"/>
    </row>
    <row r="4122" spans="1:15" x14ac:dyDescent="0.3">
      <c r="A4122" s="11" t="str">
        <f t="shared" si="65"/>
        <v>CONSUMO PER CAPITA (kg ó litros por individuo)Calimocho&lt;2MIL</v>
      </c>
      <c r="B4122" s="11" t="s">
        <v>55</v>
      </c>
      <c r="C4122" s="11" t="s">
        <v>90</v>
      </c>
      <c r="D4122" s="11" t="s">
        <v>151</v>
      </c>
      <c r="E4122" s="12">
        <v>2.34403969214875E-2</v>
      </c>
      <c r="F4122" s="12">
        <v>5.8466528039755102E-3</v>
      </c>
      <c r="G4122" s="12">
        <v>1.43560328159111E-2</v>
      </c>
      <c r="H4122" s="12">
        <v>2.6377243228813099E-2</v>
      </c>
      <c r="I4122" s="12">
        <v>1.55933544304115E-2</v>
      </c>
      <c r="J4122" s="12">
        <v>4.83204810391215E-3</v>
      </c>
      <c r="K4122" s="12">
        <v>1.5650090377733499E-2</v>
      </c>
      <c r="L4122" s="12">
        <v>8.4136109766702206E-3</v>
      </c>
      <c r="M4122" s="12">
        <v>1.5397489574138499E-2</v>
      </c>
      <c r="N4122" s="12"/>
      <c r="O4122" s="12"/>
    </row>
    <row r="4123" spans="1:15" x14ac:dyDescent="0.3">
      <c r="A4123" s="11" t="str">
        <f t="shared" si="65"/>
        <v>CONSUMO PER CAPITA (kg ó litros por individuo)Calimocho2-5MIL</v>
      </c>
      <c r="B4123" s="11" t="s">
        <v>55</v>
      </c>
      <c r="C4123" s="11" t="s">
        <v>90</v>
      </c>
      <c r="D4123" s="11" t="s">
        <v>152</v>
      </c>
      <c r="E4123" s="12">
        <v>4.3430273378604597E-2</v>
      </c>
      <c r="F4123" s="12">
        <v>1.2100759751275799E-3</v>
      </c>
      <c r="G4123" s="12" t="s">
        <v>134</v>
      </c>
      <c r="H4123" s="12">
        <v>1.7696930327815202E-2</v>
      </c>
      <c r="I4123" s="12">
        <v>1.9619425390275499E-2</v>
      </c>
      <c r="J4123" s="12" t="s">
        <v>134</v>
      </c>
      <c r="K4123" s="12">
        <v>5.16685057702653E-4</v>
      </c>
      <c r="L4123" s="12" t="s">
        <v>134</v>
      </c>
      <c r="M4123" s="12">
        <v>4.2869196584158003E-3</v>
      </c>
      <c r="N4123" s="12"/>
      <c r="O4123" s="12"/>
    </row>
    <row r="4124" spans="1:15" x14ac:dyDescent="0.3">
      <c r="A4124" s="11" t="str">
        <f t="shared" si="65"/>
        <v>CONSUMO PER CAPITA (kg ó litros por individuo)Calimocho5-10MIL</v>
      </c>
      <c r="B4124" s="11" t="s">
        <v>55</v>
      </c>
      <c r="C4124" s="11" t="s">
        <v>90</v>
      </c>
      <c r="D4124" s="11" t="s">
        <v>153</v>
      </c>
      <c r="E4124" s="12">
        <v>1.82520846523243E-2</v>
      </c>
      <c r="F4124" s="12">
        <v>7.2835241401333203E-3</v>
      </c>
      <c r="G4124" s="12">
        <v>1.2158678542627901E-3</v>
      </c>
      <c r="H4124" s="12">
        <v>8.7384897593011795E-3</v>
      </c>
      <c r="I4124" s="12">
        <v>2.5012609588094301E-2</v>
      </c>
      <c r="J4124" s="12">
        <v>3.2622496054071398E-3</v>
      </c>
      <c r="K4124" s="12">
        <v>2.7807407757172902E-3</v>
      </c>
      <c r="L4124" s="12">
        <v>6.6684948573280996E-3</v>
      </c>
      <c r="M4124" s="12">
        <v>1.00277048381349E-2</v>
      </c>
      <c r="N4124" s="12"/>
      <c r="O4124" s="12"/>
    </row>
    <row r="4125" spans="1:15" x14ac:dyDescent="0.3">
      <c r="A4125" s="11" t="str">
        <f t="shared" si="65"/>
        <v>CONSUMO PER CAPITA (kg ó litros por individuo)Calimocho10-30MIL</v>
      </c>
      <c r="B4125" s="11" t="s">
        <v>55</v>
      </c>
      <c r="C4125" s="11" t="s">
        <v>90</v>
      </c>
      <c r="D4125" s="11" t="s">
        <v>154</v>
      </c>
      <c r="E4125" s="12">
        <v>2.8112066288738101E-2</v>
      </c>
      <c r="F4125" s="12">
        <v>4.4627843232854496E-3</v>
      </c>
      <c r="G4125" s="12">
        <v>5.3719728300525797E-3</v>
      </c>
      <c r="H4125" s="12">
        <v>9.1332535695973893E-3</v>
      </c>
      <c r="I4125" s="12">
        <v>2.09763933289502E-2</v>
      </c>
      <c r="J4125" s="12">
        <v>6.5414657646776101E-3</v>
      </c>
      <c r="K4125" s="12">
        <v>1.0973344495253201E-2</v>
      </c>
      <c r="L4125" s="12">
        <v>1.0512751022221401E-2</v>
      </c>
      <c r="M4125" s="12">
        <v>1.50155737959668E-2</v>
      </c>
      <c r="N4125" s="12"/>
      <c r="O4125" s="12"/>
    </row>
    <row r="4126" spans="1:15" x14ac:dyDescent="0.3">
      <c r="A4126" s="11" t="str">
        <f t="shared" si="65"/>
        <v>CONSUMO PER CAPITA (kg ó litros por individuo)Calimocho30-100MIL</v>
      </c>
      <c r="B4126" s="11" t="s">
        <v>55</v>
      </c>
      <c r="C4126" s="11" t="s">
        <v>90</v>
      </c>
      <c r="D4126" s="11" t="s">
        <v>155</v>
      </c>
      <c r="E4126" s="12">
        <v>4.3432939512687202E-2</v>
      </c>
      <c r="F4126" s="12">
        <v>5.05455189220638E-3</v>
      </c>
      <c r="G4126" s="12">
        <v>5.0336649123484296E-3</v>
      </c>
      <c r="H4126" s="12">
        <v>5.8023928565783204E-3</v>
      </c>
      <c r="I4126" s="12">
        <v>1.13680577668386E-2</v>
      </c>
      <c r="J4126" s="12">
        <v>1.0108736930151E-2</v>
      </c>
      <c r="K4126" s="12">
        <v>6.39454454017452E-3</v>
      </c>
      <c r="L4126" s="12">
        <v>2.2283462579851701E-3</v>
      </c>
      <c r="M4126" s="12">
        <v>1.9393741145619401E-2</v>
      </c>
      <c r="N4126" s="12"/>
      <c r="O4126" s="12"/>
    </row>
    <row r="4127" spans="1:15" x14ac:dyDescent="0.3">
      <c r="A4127" s="11" t="str">
        <f t="shared" si="65"/>
        <v>CONSUMO PER CAPITA (kg ó litros por individuo)Calimocho100-200MIL</v>
      </c>
      <c r="B4127" s="11" t="s">
        <v>55</v>
      </c>
      <c r="C4127" s="11" t="s">
        <v>90</v>
      </c>
      <c r="D4127" s="11" t="s">
        <v>156</v>
      </c>
      <c r="E4127" s="12">
        <v>9.5095054305374599E-2</v>
      </c>
      <c r="F4127" s="12">
        <v>2.3026906998785499E-2</v>
      </c>
      <c r="G4127" s="12">
        <v>2.5263007452854602E-2</v>
      </c>
      <c r="H4127" s="12">
        <v>1.63181004601839E-2</v>
      </c>
      <c r="I4127" s="12">
        <v>2.37698930548709E-2</v>
      </c>
      <c r="J4127" s="12">
        <v>1.74946555863735E-2</v>
      </c>
      <c r="K4127" s="12">
        <v>1.6907212893501299E-2</v>
      </c>
      <c r="L4127" s="12">
        <v>2.2431584443609601E-2</v>
      </c>
      <c r="M4127" s="12">
        <v>3.3677833976317198E-2</v>
      </c>
      <c r="N4127" s="12"/>
      <c r="O4127" s="12"/>
    </row>
    <row r="4128" spans="1:15" x14ac:dyDescent="0.3">
      <c r="A4128" s="11" t="str">
        <f t="shared" si="65"/>
        <v>CONSUMO PER CAPITA (kg ó litros por individuo)Calimocho200-500MIL</v>
      </c>
      <c r="B4128" s="11" t="s">
        <v>55</v>
      </c>
      <c r="C4128" s="11" t="s">
        <v>90</v>
      </c>
      <c r="D4128" s="11" t="s">
        <v>157</v>
      </c>
      <c r="E4128" s="12">
        <v>2.1402120457950001E-2</v>
      </c>
      <c r="F4128" s="12">
        <v>1.7818387536355101E-2</v>
      </c>
      <c r="G4128" s="12">
        <v>1.3881893739920699E-3</v>
      </c>
      <c r="H4128" s="12">
        <v>2.4311380621820099E-2</v>
      </c>
      <c r="I4128" s="12">
        <v>1.77265230331216E-2</v>
      </c>
      <c r="J4128" s="12">
        <v>1.12694180410269E-2</v>
      </c>
      <c r="K4128" s="12">
        <v>1.3023134948755601E-2</v>
      </c>
      <c r="L4128" s="12">
        <v>1.09815544202764E-2</v>
      </c>
      <c r="M4128" s="12">
        <v>7.0891454426537506E-2</v>
      </c>
      <c r="N4128" s="12"/>
      <c r="O4128" s="12"/>
    </row>
    <row r="4129" spans="1:15" x14ac:dyDescent="0.3">
      <c r="A4129" s="11" t="str">
        <f t="shared" si="65"/>
        <v>CONSUMO PER CAPITA (kg ó litros por individuo)Calimocho&gt;500MIL</v>
      </c>
      <c r="B4129" s="11" t="s">
        <v>55</v>
      </c>
      <c r="C4129" s="11" t="s">
        <v>90</v>
      </c>
      <c r="D4129" s="11" t="s">
        <v>158</v>
      </c>
      <c r="E4129" s="12">
        <v>1.52988910632459E-2</v>
      </c>
      <c r="F4129" s="12">
        <v>9.8645192786073893E-3</v>
      </c>
      <c r="G4129" s="12">
        <v>4.1401068897687198E-3</v>
      </c>
      <c r="H4129" s="12">
        <v>1.5547778227432999E-2</v>
      </c>
      <c r="I4129" s="12">
        <v>1.7432938004402699E-2</v>
      </c>
      <c r="J4129" s="12">
        <v>9.3705804567598104E-3</v>
      </c>
      <c r="K4129" s="12">
        <v>1.01995145311236E-2</v>
      </c>
      <c r="L4129" s="12">
        <v>7.33245583597175E-3</v>
      </c>
      <c r="M4129" s="12">
        <v>1.98682878994462E-2</v>
      </c>
      <c r="N4129" s="12"/>
      <c r="O4129" s="12"/>
    </row>
    <row r="4130" spans="1:15" x14ac:dyDescent="0.3">
      <c r="A4130" s="11" t="str">
        <f t="shared" si="65"/>
        <v>CONSUMO PER CAPITA (kg ó litros por individuo)CalimochoDE 15 A 19 AÑOS</v>
      </c>
      <c r="B4130" s="11" t="s">
        <v>55</v>
      </c>
      <c r="C4130" s="11" t="s">
        <v>90</v>
      </c>
      <c r="D4130" s="11" t="s">
        <v>159</v>
      </c>
      <c r="E4130" s="12">
        <v>3.3246258887037798E-2</v>
      </c>
      <c r="F4130" s="12" t="s">
        <v>134</v>
      </c>
      <c r="G4130" s="12" t="s">
        <v>134</v>
      </c>
      <c r="H4130" s="12" t="s">
        <v>134</v>
      </c>
      <c r="I4130" s="12" t="s">
        <v>134</v>
      </c>
      <c r="J4130" s="12" t="s">
        <v>134</v>
      </c>
      <c r="K4130" s="12" t="s">
        <v>134</v>
      </c>
      <c r="L4130" s="12" t="s">
        <v>134</v>
      </c>
      <c r="M4130" s="12" t="s">
        <v>134</v>
      </c>
      <c r="N4130" s="12"/>
      <c r="O4130" s="12"/>
    </row>
    <row r="4131" spans="1:15" x14ac:dyDescent="0.3">
      <c r="A4131" s="11" t="str">
        <f t="shared" si="65"/>
        <v>CONSUMO PER CAPITA (kg ó litros por individuo)CalimochoDE 20 A 24 AÑOS</v>
      </c>
      <c r="B4131" s="11" t="s">
        <v>55</v>
      </c>
      <c r="C4131" s="11" t="s">
        <v>90</v>
      </c>
      <c r="D4131" s="11" t="s">
        <v>160</v>
      </c>
      <c r="E4131" s="12">
        <v>1.7572952118884998E-2</v>
      </c>
      <c r="F4131" s="12">
        <v>1.12385854729646E-2</v>
      </c>
      <c r="G4131" s="12">
        <v>8.8923715225439001E-3</v>
      </c>
      <c r="H4131" s="12">
        <v>5.3511456545909299E-3</v>
      </c>
      <c r="I4131" s="12">
        <v>8.04155505785825E-3</v>
      </c>
      <c r="J4131" s="12">
        <v>5.0979150740325897E-3</v>
      </c>
      <c r="K4131" s="12" t="s">
        <v>134</v>
      </c>
      <c r="L4131" s="12">
        <v>1.8215723762229901E-3</v>
      </c>
      <c r="M4131" s="12">
        <v>4.0543360236599102E-2</v>
      </c>
      <c r="N4131" s="12"/>
      <c r="O4131" s="12"/>
    </row>
    <row r="4132" spans="1:15" x14ac:dyDescent="0.3">
      <c r="A4132" s="11" t="str">
        <f t="shared" si="65"/>
        <v>CONSUMO PER CAPITA (kg ó litros por individuo)CalimochoDE 25 A 34 AÑOS</v>
      </c>
      <c r="B4132" s="11" t="s">
        <v>55</v>
      </c>
      <c r="C4132" s="11" t="s">
        <v>90</v>
      </c>
      <c r="D4132" s="11" t="s">
        <v>161</v>
      </c>
      <c r="E4132" s="12">
        <v>3.3314292067418698E-2</v>
      </c>
      <c r="F4132" s="12">
        <v>3.0570075618483899E-3</v>
      </c>
      <c r="G4132" s="12">
        <v>6.0951317518059701E-3</v>
      </c>
      <c r="H4132" s="12">
        <v>1.17378537396109E-2</v>
      </c>
      <c r="I4132" s="12">
        <v>2.6446611071463299E-2</v>
      </c>
      <c r="J4132" s="12">
        <v>4.8668733956189298E-3</v>
      </c>
      <c r="K4132" s="12">
        <v>9.6565004390330601E-3</v>
      </c>
      <c r="L4132" s="12">
        <v>4.4995712751425597E-3</v>
      </c>
      <c r="M4132" s="12">
        <v>1.5334614764628701E-2</v>
      </c>
      <c r="N4132" s="12"/>
      <c r="O4132" s="12"/>
    </row>
    <row r="4133" spans="1:15" x14ac:dyDescent="0.3">
      <c r="A4133" s="11" t="str">
        <f t="shared" si="65"/>
        <v>CONSUMO PER CAPITA (kg ó litros por individuo)CalimochoDE 35 A 49 AÑOS</v>
      </c>
      <c r="B4133" s="11" t="s">
        <v>55</v>
      </c>
      <c r="C4133" s="11" t="s">
        <v>90</v>
      </c>
      <c r="D4133" s="11" t="s">
        <v>162</v>
      </c>
      <c r="E4133" s="12">
        <v>5.0518603358319501E-2</v>
      </c>
      <c r="F4133" s="12">
        <v>1.35871007236045E-2</v>
      </c>
      <c r="G4133" s="12">
        <v>5.9499820326074197E-3</v>
      </c>
      <c r="H4133" s="12">
        <v>2.6438670290581199E-2</v>
      </c>
      <c r="I4133" s="12">
        <v>2.46404784856144E-2</v>
      </c>
      <c r="J4133" s="12">
        <v>1.27161836073018E-2</v>
      </c>
      <c r="K4133" s="12">
        <v>1.31742328450495E-2</v>
      </c>
      <c r="L4133" s="12">
        <v>1.3292968708073701E-2</v>
      </c>
      <c r="M4133" s="12">
        <v>3.08883952998056E-2</v>
      </c>
      <c r="N4133" s="12"/>
      <c r="O4133" s="12"/>
    </row>
    <row r="4134" spans="1:15" x14ac:dyDescent="0.3">
      <c r="A4134" s="11" t="str">
        <f t="shared" si="65"/>
        <v>CONSUMO PER CAPITA (kg ó litros por individuo)CalimochoDE 50 A 59 AÑOS</v>
      </c>
      <c r="B4134" s="11" t="s">
        <v>55</v>
      </c>
      <c r="C4134" s="11" t="s">
        <v>90</v>
      </c>
      <c r="D4134" s="11" t="s">
        <v>163</v>
      </c>
      <c r="E4134" s="12">
        <v>4.2881560945275198E-2</v>
      </c>
      <c r="F4134" s="12">
        <v>1.4135781858301199E-2</v>
      </c>
      <c r="G4134" s="12">
        <v>1.4798903743740301E-2</v>
      </c>
      <c r="H4134" s="12">
        <v>1.32625591396215E-2</v>
      </c>
      <c r="I4134" s="12">
        <v>2.5290165676843099E-2</v>
      </c>
      <c r="J4134" s="12">
        <v>7.8038835196067302E-3</v>
      </c>
      <c r="K4134" s="12">
        <v>8.2641524800078307E-3</v>
      </c>
      <c r="L4134" s="12">
        <v>1.4928277513412899E-2</v>
      </c>
      <c r="M4134" s="12">
        <v>2.0290589035394699E-2</v>
      </c>
    </row>
    <row r="4135" spans="1:15" x14ac:dyDescent="0.3">
      <c r="A4135" s="11" t="str">
        <f t="shared" si="65"/>
        <v>CONSUMO PER CAPITA (kg ó litros por individuo)CalimochoDE 60 A 75 AÑOS</v>
      </c>
      <c r="B4135" s="11" t="s">
        <v>55</v>
      </c>
      <c r="C4135" s="11" t="s">
        <v>90</v>
      </c>
      <c r="D4135" s="11" t="s">
        <v>164</v>
      </c>
      <c r="E4135" s="12">
        <v>1.3850148302352001E-2</v>
      </c>
      <c r="F4135" s="12">
        <v>5.26497985594079E-3</v>
      </c>
      <c r="G4135" s="12">
        <v>1.6322752867638901E-3</v>
      </c>
      <c r="H4135" s="12">
        <v>6.0018270249124501E-3</v>
      </c>
      <c r="I4135" s="12">
        <v>7.2621971222663296E-3</v>
      </c>
      <c r="J4135" s="12">
        <v>1.0571983484811601E-2</v>
      </c>
      <c r="K4135" s="12">
        <v>1.2490992201144999E-2</v>
      </c>
      <c r="L4135" s="12">
        <v>3.8627909350756298E-3</v>
      </c>
      <c r="M4135" s="12">
        <v>3.0299191036054898E-2</v>
      </c>
    </row>
    <row r="4136" spans="1:15" x14ac:dyDescent="0.3">
      <c r="A4136" s="11" t="str">
        <f t="shared" si="65"/>
        <v>CONSUMO PER CAPITA (kg ó litros por individuo)CalimochoNIVEL ALTO</v>
      </c>
      <c r="B4136" s="11" t="s">
        <v>55</v>
      </c>
      <c r="C4136" s="11" t="s">
        <v>90</v>
      </c>
      <c r="D4136" s="11" t="s">
        <v>165</v>
      </c>
      <c r="E4136" s="12">
        <v>4.2299527600246203E-2</v>
      </c>
      <c r="F4136" s="12">
        <v>1.52637354537048E-2</v>
      </c>
      <c r="G4136" s="12">
        <v>4.2778628257483303E-3</v>
      </c>
      <c r="H4136" s="12">
        <v>1.7671647462718799E-2</v>
      </c>
      <c r="I4136" s="12">
        <v>1.6592163454758401E-2</v>
      </c>
      <c r="J4136" s="12">
        <v>1.0480669174240301E-2</v>
      </c>
      <c r="K4136" s="12">
        <v>1.38147250148843E-2</v>
      </c>
      <c r="L4136" s="12">
        <v>1.0639413342167701E-2</v>
      </c>
      <c r="M4136" s="12">
        <v>2.5890928736729001E-2</v>
      </c>
    </row>
    <row r="4137" spans="1:15" x14ac:dyDescent="0.3">
      <c r="A4137" s="11" t="str">
        <f t="shared" si="65"/>
        <v>CONSUMO PER CAPITA (kg ó litros por individuo)CalimochoNIVEL MEDIO ALTO</v>
      </c>
      <c r="B4137" s="11" t="s">
        <v>55</v>
      </c>
      <c r="C4137" s="11" t="s">
        <v>90</v>
      </c>
      <c r="D4137" s="11" t="s">
        <v>166</v>
      </c>
      <c r="E4137" s="12">
        <v>3.0619935562900599E-2</v>
      </c>
      <c r="F4137" s="12">
        <v>1.21059959201761E-2</v>
      </c>
      <c r="G4137" s="12">
        <v>6.26144147759535E-3</v>
      </c>
      <c r="H4137" s="12">
        <v>1.32521921263145E-2</v>
      </c>
      <c r="I4137" s="12">
        <v>2.6665282414193199E-2</v>
      </c>
      <c r="J4137" s="12">
        <v>5.3925422645265996E-3</v>
      </c>
      <c r="K4137" s="12">
        <v>5.66193470336359E-3</v>
      </c>
      <c r="L4137" s="12">
        <v>7.36658785343284E-3</v>
      </c>
      <c r="M4137" s="12">
        <v>1.93850600704892E-2</v>
      </c>
    </row>
    <row r="4138" spans="1:15" x14ac:dyDescent="0.3">
      <c r="A4138" s="11" t="str">
        <f t="shared" si="65"/>
        <v>CONSUMO PER CAPITA (kg ó litros por individuo)CalimochoNIVEL MEDIO</v>
      </c>
      <c r="B4138" s="11" t="s">
        <v>55</v>
      </c>
      <c r="C4138" s="11" t="s">
        <v>90</v>
      </c>
      <c r="D4138" s="11" t="s">
        <v>167</v>
      </c>
      <c r="E4138" s="12">
        <v>1.15157179479384E-2</v>
      </c>
      <c r="F4138" s="12">
        <v>2.24517100650001E-3</v>
      </c>
      <c r="G4138" s="12">
        <v>1.0134291711256601E-2</v>
      </c>
      <c r="H4138" s="12">
        <v>1.5125359633761701E-2</v>
      </c>
      <c r="I4138" s="12">
        <v>1.1138806960945701E-2</v>
      </c>
      <c r="J4138" s="12">
        <v>6.4659298406807598E-3</v>
      </c>
      <c r="K4138" s="12">
        <v>1.02929249805617E-2</v>
      </c>
      <c r="L4138" s="12">
        <v>1.0042129992045901E-2</v>
      </c>
      <c r="M4138" s="12">
        <v>1.6691355991767701E-2</v>
      </c>
    </row>
    <row r="4139" spans="1:15" x14ac:dyDescent="0.3">
      <c r="A4139" s="11" t="str">
        <f t="shared" si="65"/>
        <v>CONSUMO PER CAPITA (kg ó litros por individuo)CalimochoNIVEL MEDIO BAJO</v>
      </c>
      <c r="B4139" s="11" t="s">
        <v>55</v>
      </c>
      <c r="C4139" s="11" t="s">
        <v>90</v>
      </c>
      <c r="D4139" s="11" t="s">
        <v>168</v>
      </c>
      <c r="E4139" s="12">
        <v>7.7236433890627496E-2</v>
      </c>
      <c r="F4139" s="12">
        <v>7.0728170736209803E-3</v>
      </c>
      <c r="G4139" s="12">
        <v>4.2312283762855297E-3</v>
      </c>
      <c r="H4139" s="12">
        <v>6.9529505735987304E-3</v>
      </c>
      <c r="I4139" s="12">
        <v>2.40317515701623E-2</v>
      </c>
      <c r="J4139" s="12">
        <v>1.0140259269892401E-2</v>
      </c>
      <c r="K4139" s="12">
        <v>5.6936134928675403E-3</v>
      </c>
      <c r="L4139" s="12">
        <v>3.9827200848860699E-3</v>
      </c>
      <c r="M4139" s="12">
        <v>4.31629442375559E-2</v>
      </c>
    </row>
    <row r="4140" spans="1:15" x14ac:dyDescent="0.3">
      <c r="A4140" s="11" t="str">
        <f t="shared" si="65"/>
        <v>CONSUMO PER CAPITA (kg ó litros por individuo)CalimochoNIVEL BAJO</v>
      </c>
      <c r="B4140" s="11" t="s">
        <v>55</v>
      </c>
      <c r="C4140" s="11" t="s">
        <v>90</v>
      </c>
      <c r="D4140" s="11" t="s">
        <v>169</v>
      </c>
      <c r="E4140" s="12">
        <v>2.7924394858619399E-2</v>
      </c>
      <c r="F4140" s="12">
        <v>1.03578958783323E-2</v>
      </c>
      <c r="G4140" s="12">
        <v>6.4843605317873396E-3</v>
      </c>
      <c r="H4140" s="12">
        <v>1.31063892334503E-2</v>
      </c>
      <c r="I4140" s="12">
        <v>1.7963771444074999E-2</v>
      </c>
      <c r="J4140" s="12">
        <v>1.0709164967006499E-2</v>
      </c>
      <c r="K4140" s="12">
        <v>1.0293892853858099E-2</v>
      </c>
      <c r="L4140" s="12">
        <v>8.0849294080746394E-3</v>
      </c>
      <c r="M4140" s="12">
        <v>2.44791368737565E-2</v>
      </c>
    </row>
    <row r="4141" spans="1:15" x14ac:dyDescent="0.3">
      <c r="A4141" s="11" t="str">
        <f t="shared" si="65"/>
        <v>CONSUMO PER CAPITA (kg ó litros por individuo)CalimochoHOMBRE</v>
      </c>
      <c r="B4141" s="11" t="s">
        <v>55</v>
      </c>
      <c r="C4141" s="11" t="s">
        <v>90</v>
      </c>
      <c r="D4141" s="11" t="s">
        <v>170</v>
      </c>
      <c r="E4141" s="12">
        <v>3.7463071181633202E-2</v>
      </c>
      <c r="F4141" s="12">
        <v>9.0626578943949106E-3</v>
      </c>
      <c r="G4141" s="12">
        <v>7.1079237707535404E-3</v>
      </c>
      <c r="H4141" s="12">
        <v>1.1731770965489E-2</v>
      </c>
      <c r="I4141" s="12">
        <v>1.43648367104184E-2</v>
      </c>
      <c r="J4141" s="12">
        <v>8.6873319239294793E-3</v>
      </c>
      <c r="K4141" s="12">
        <v>6.36332809845566E-3</v>
      </c>
      <c r="L4141" s="12">
        <v>8.4898803121782693E-3</v>
      </c>
      <c r="M4141" s="12">
        <v>1.8526058007618602E-2</v>
      </c>
    </row>
    <row r="4142" spans="1:15" x14ac:dyDescent="0.3">
      <c r="A4142" s="11" t="str">
        <f t="shared" si="65"/>
        <v>CONSUMO PER CAPITA (kg ó litros por individuo)CalimochoMUJER</v>
      </c>
      <c r="B4142" s="11" t="s">
        <v>55</v>
      </c>
      <c r="C4142" s="11" t="s">
        <v>90</v>
      </c>
      <c r="D4142" s="11" t="s">
        <v>171</v>
      </c>
      <c r="E4142" s="12">
        <v>3.2201993298722802E-2</v>
      </c>
      <c r="F4142" s="12">
        <v>9.3406210309596293E-3</v>
      </c>
      <c r="G4142" s="12">
        <v>5.94440435507746E-3</v>
      </c>
      <c r="H4142" s="12">
        <v>1.5703867928686301E-2</v>
      </c>
      <c r="I4142" s="12">
        <v>2.1965865275456301E-2</v>
      </c>
      <c r="J4142" s="12">
        <v>8.7399738234910894E-3</v>
      </c>
      <c r="K4142" s="12">
        <v>1.29868153144187E-2</v>
      </c>
      <c r="L4142" s="12">
        <v>8.3576258383708107E-3</v>
      </c>
      <c r="M4142" s="12">
        <v>3.1210560161673399E-2</v>
      </c>
    </row>
    <row r="4143" spans="1:15" x14ac:dyDescent="0.3">
      <c r="A4143" s="11" t="str">
        <f t="shared" si="65"/>
        <v>CONSUMO PER CAPITA (kg ó litros por individuo)RebujitoT.ESPAÑA</v>
      </c>
      <c r="B4143" s="11" t="s">
        <v>55</v>
      </c>
      <c r="C4143" s="11" t="s">
        <v>91</v>
      </c>
      <c r="D4143" s="11" t="s">
        <v>142</v>
      </c>
      <c r="E4143" s="12">
        <v>6.2943060720497502E-3</v>
      </c>
      <c r="F4143" s="12">
        <v>7.8085698696222399E-4</v>
      </c>
      <c r="G4143" s="12">
        <v>1.20025707439226E-4</v>
      </c>
      <c r="H4143" s="12">
        <v>1.50294175464888E-2</v>
      </c>
      <c r="I4143" s="12">
        <v>4.9892929291976097E-3</v>
      </c>
      <c r="J4143" s="12">
        <v>2.4070204784810699E-4</v>
      </c>
      <c r="K4143" s="12">
        <v>3.2720331537706401E-4</v>
      </c>
      <c r="L4143" s="12">
        <v>8.4250595132503298E-3</v>
      </c>
      <c r="M4143" s="12">
        <v>2.6064101273572302E-3</v>
      </c>
    </row>
    <row r="4144" spans="1:15" x14ac:dyDescent="0.3">
      <c r="A4144" s="11" t="str">
        <f t="shared" si="65"/>
        <v>CONSUMO PER CAPITA (kg ó litros por individuo)RebujitoBCN AM</v>
      </c>
      <c r="B4144" s="11" t="s">
        <v>55</v>
      </c>
      <c r="C4144" s="11" t="s">
        <v>91</v>
      </c>
      <c r="D4144" s="11" t="s">
        <v>143</v>
      </c>
      <c r="E4144" s="12" t="s">
        <v>134</v>
      </c>
      <c r="F4144" s="12" t="s">
        <v>134</v>
      </c>
      <c r="G4144" s="12" t="s">
        <v>134</v>
      </c>
      <c r="H4144" s="12">
        <v>3.1423748323679101E-3</v>
      </c>
      <c r="I4144" s="12">
        <v>2.0926164660912002E-3</v>
      </c>
      <c r="J4144" s="12" t="s">
        <v>134</v>
      </c>
      <c r="K4144" s="12">
        <v>1.5152589346068E-3</v>
      </c>
      <c r="L4144" s="12" t="s">
        <v>134</v>
      </c>
      <c r="M4144" s="12" t="s">
        <v>134</v>
      </c>
    </row>
    <row r="4145" spans="1:13" x14ac:dyDescent="0.3">
      <c r="A4145" s="11" t="str">
        <f t="shared" si="65"/>
        <v>CONSUMO PER CAPITA (kg ó litros por individuo)RebujitoREST.CAT ARAGON</v>
      </c>
      <c r="B4145" s="11" t="s">
        <v>55</v>
      </c>
      <c r="C4145" s="11" t="s">
        <v>91</v>
      </c>
      <c r="D4145" s="11" t="s">
        <v>144</v>
      </c>
      <c r="E4145" s="12">
        <v>7.7552158125094002E-3</v>
      </c>
      <c r="F4145" s="12" t="s">
        <v>134</v>
      </c>
      <c r="G4145" s="12" t="s">
        <v>134</v>
      </c>
      <c r="H4145" s="12">
        <v>2.4931883252742601E-3</v>
      </c>
      <c r="I4145" s="12">
        <v>2.4135476837703102E-3</v>
      </c>
      <c r="J4145" s="12">
        <v>7.3501547692769904E-4</v>
      </c>
      <c r="K4145" s="12" t="s">
        <v>134</v>
      </c>
      <c r="L4145" s="12">
        <v>3.3131240115415498E-4</v>
      </c>
      <c r="M4145" s="12">
        <v>1.5673301077539E-3</v>
      </c>
    </row>
    <row r="4146" spans="1:13" x14ac:dyDescent="0.3">
      <c r="A4146" s="11" t="str">
        <f t="shared" si="65"/>
        <v>CONSUMO PER CAPITA (kg ó litros por individuo)RebujitoLEVANTE</v>
      </c>
      <c r="B4146" s="11" t="s">
        <v>55</v>
      </c>
      <c r="C4146" s="11" t="s">
        <v>91</v>
      </c>
      <c r="D4146" s="11" t="s">
        <v>145</v>
      </c>
      <c r="E4146" s="12" t="s">
        <v>134</v>
      </c>
      <c r="F4146" s="12">
        <v>1.99244650409463E-4</v>
      </c>
      <c r="G4146" s="12" t="s">
        <v>134</v>
      </c>
      <c r="H4146" s="12">
        <v>1.6189162341174099E-3</v>
      </c>
      <c r="I4146" s="12" t="s">
        <v>134</v>
      </c>
      <c r="J4146" s="12" t="s">
        <v>134</v>
      </c>
      <c r="K4146" s="12">
        <v>3.8447198748435801E-4</v>
      </c>
      <c r="L4146" s="12">
        <v>1.2127488051002801E-3</v>
      </c>
      <c r="M4146" s="12">
        <v>4.0277887142232804E-3</v>
      </c>
    </row>
    <row r="4147" spans="1:13" x14ac:dyDescent="0.3">
      <c r="A4147" s="11" t="str">
        <f t="shared" si="65"/>
        <v>CONSUMO PER CAPITA (kg ó litros por individuo)RebujitoANDALUCIA</v>
      </c>
      <c r="B4147" s="11" t="s">
        <v>55</v>
      </c>
      <c r="C4147" s="11" t="s">
        <v>91</v>
      </c>
      <c r="D4147" s="11" t="s">
        <v>146</v>
      </c>
      <c r="E4147" s="12">
        <v>2.3277468734453199E-2</v>
      </c>
      <c r="F4147" s="12">
        <v>3.6708048006628101E-3</v>
      </c>
      <c r="G4147" s="12">
        <v>4.8423530603362901E-4</v>
      </c>
      <c r="H4147" s="12">
        <v>6.6423051350802106E-2</v>
      </c>
      <c r="I4147" s="12">
        <v>2.19079824929348E-2</v>
      </c>
      <c r="J4147" s="12" t="s">
        <v>134</v>
      </c>
      <c r="K4147" s="12" t="s">
        <v>134</v>
      </c>
      <c r="L4147" s="12">
        <v>3.72103719302882E-2</v>
      </c>
      <c r="M4147" s="12">
        <v>7.2497448362674804E-3</v>
      </c>
    </row>
    <row r="4148" spans="1:13" x14ac:dyDescent="0.3">
      <c r="A4148" s="11" t="str">
        <f t="shared" si="65"/>
        <v>CONSUMO PER CAPITA (kg ó litros por individuo)RebujitoMDD AM</v>
      </c>
      <c r="B4148" s="11" t="s">
        <v>55</v>
      </c>
      <c r="C4148" s="11" t="s">
        <v>91</v>
      </c>
      <c r="D4148" s="11" t="s">
        <v>147</v>
      </c>
      <c r="E4148" s="12">
        <v>1.0533023027664401E-3</v>
      </c>
      <c r="F4148" s="12" t="s">
        <v>134</v>
      </c>
      <c r="G4148" s="12" t="s">
        <v>134</v>
      </c>
      <c r="H4148" s="12" t="s">
        <v>134</v>
      </c>
      <c r="I4148" s="12" t="s">
        <v>134</v>
      </c>
      <c r="J4148" s="12" t="s">
        <v>134</v>
      </c>
      <c r="K4148" s="12" t="s">
        <v>134</v>
      </c>
      <c r="L4148" s="12">
        <v>2.44841048896683E-3</v>
      </c>
      <c r="M4148" s="12">
        <v>1.9144686381639901E-3</v>
      </c>
    </row>
    <row r="4149" spans="1:13" x14ac:dyDescent="0.3">
      <c r="A4149" s="11" t="str">
        <f t="shared" si="65"/>
        <v>CONSUMO PER CAPITA (kg ó litros por individuo)RebujitoRTO CENTRO</v>
      </c>
      <c r="B4149" s="11" t="s">
        <v>55</v>
      </c>
      <c r="C4149" s="11" t="s">
        <v>91</v>
      </c>
      <c r="D4149" s="11" t="s">
        <v>148</v>
      </c>
      <c r="E4149" s="12">
        <v>4.5910027435797502E-4</v>
      </c>
      <c r="F4149" s="12" t="s">
        <v>134</v>
      </c>
      <c r="G4149" s="12">
        <v>2.23511527699265E-4</v>
      </c>
      <c r="H4149" s="12">
        <v>6.8136488486833504E-3</v>
      </c>
      <c r="I4149" s="12">
        <v>2.4485039675186797E-4</v>
      </c>
      <c r="J4149" s="12" t="s">
        <v>134</v>
      </c>
      <c r="K4149" s="12" t="s">
        <v>134</v>
      </c>
      <c r="L4149" s="12" t="s">
        <v>134</v>
      </c>
      <c r="M4149" s="12">
        <v>3.7499935039350099E-4</v>
      </c>
    </row>
    <row r="4150" spans="1:13" x14ac:dyDescent="0.3">
      <c r="A4150" s="11" t="str">
        <f t="shared" si="65"/>
        <v>CONSUMO PER CAPITA (kg ó litros por individuo)RebujitoNORTE-CENTRO</v>
      </c>
      <c r="B4150" s="11" t="s">
        <v>55</v>
      </c>
      <c r="C4150" s="11" t="s">
        <v>91</v>
      </c>
      <c r="D4150" s="11" t="s">
        <v>149</v>
      </c>
      <c r="E4150" s="12">
        <v>3.6144268496045998E-3</v>
      </c>
      <c r="F4150" s="12" t="s">
        <v>134</v>
      </c>
      <c r="G4150" s="12" t="s">
        <v>134</v>
      </c>
      <c r="H4150" s="12" t="s">
        <v>134</v>
      </c>
      <c r="I4150" s="12" t="s">
        <v>134</v>
      </c>
      <c r="J4150" s="12">
        <v>5.9120963702673104E-4</v>
      </c>
      <c r="K4150" s="12">
        <v>1.3152027898571501E-3</v>
      </c>
      <c r="L4150" s="12" t="s">
        <v>134</v>
      </c>
      <c r="M4150" s="12" t="s">
        <v>134</v>
      </c>
    </row>
    <row r="4151" spans="1:13" x14ac:dyDescent="0.3">
      <c r="A4151" s="11" t="str">
        <f t="shared" si="65"/>
        <v>CONSUMO PER CAPITA (kg ó litros por individuo)RebujitoNOROESTE</v>
      </c>
      <c r="B4151" s="11" t="s">
        <v>55</v>
      </c>
      <c r="C4151" s="11" t="s">
        <v>91</v>
      </c>
      <c r="D4151" s="11" t="s">
        <v>150</v>
      </c>
      <c r="E4151" s="12" t="s">
        <v>134</v>
      </c>
      <c r="F4151" s="12" t="s">
        <v>134</v>
      </c>
      <c r="G4151" s="12" t="s">
        <v>134</v>
      </c>
      <c r="H4151" s="12" t="s">
        <v>134</v>
      </c>
      <c r="I4151" s="12" t="s">
        <v>134</v>
      </c>
      <c r="J4151" s="12">
        <v>9.8662448283325793E-4</v>
      </c>
      <c r="K4151" s="12" t="s">
        <v>134</v>
      </c>
      <c r="L4151" s="12">
        <v>3.7692409382718999E-3</v>
      </c>
      <c r="M4151" s="12" t="s">
        <v>134</v>
      </c>
    </row>
    <row r="4152" spans="1:13" x14ac:dyDescent="0.3">
      <c r="A4152" s="11" t="str">
        <f t="shared" si="65"/>
        <v>CONSUMO PER CAPITA (kg ó litros por individuo)Rebujito&lt;2MIL</v>
      </c>
      <c r="B4152" s="11" t="s">
        <v>55</v>
      </c>
      <c r="C4152" s="11" t="s">
        <v>91</v>
      </c>
      <c r="D4152" s="11" t="s">
        <v>151</v>
      </c>
      <c r="E4152" s="12">
        <v>5.3304407955772801E-4</v>
      </c>
      <c r="F4152" s="12" t="s">
        <v>134</v>
      </c>
      <c r="G4152" s="12" t="s">
        <v>134</v>
      </c>
      <c r="H4152" s="12" t="s">
        <v>134</v>
      </c>
      <c r="I4152" s="12" t="s">
        <v>134</v>
      </c>
      <c r="J4152" s="12" t="s">
        <v>134</v>
      </c>
      <c r="K4152" s="12">
        <v>1.04247744260216E-3</v>
      </c>
      <c r="L4152" s="12" t="s">
        <v>134</v>
      </c>
      <c r="M4152" s="12" t="s">
        <v>134</v>
      </c>
    </row>
    <row r="4153" spans="1:13" x14ac:dyDescent="0.3">
      <c r="A4153" s="11" t="str">
        <f t="shared" ref="A4153:A4216" si="66">B4153&amp;C4153&amp;D4153</f>
        <v>CONSUMO PER CAPITA (kg ó litros por individuo)Rebujito2-5MIL</v>
      </c>
      <c r="B4153" s="11" t="s">
        <v>55</v>
      </c>
      <c r="C4153" s="11" t="s">
        <v>91</v>
      </c>
      <c r="D4153" s="11" t="s">
        <v>152</v>
      </c>
      <c r="E4153" s="12">
        <v>1.25695274362381E-2</v>
      </c>
      <c r="F4153" s="12" t="s">
        <v>134</v>
      </c>
      <c r="G4153" s="12">
        <v>3.3115638100515103E-4</v>
      </c>
      <c r="H4153" s="12">
        <v>7.8439759868490205E-4</v>
      </c>
      <c r="I4153" s="12">
        <v>4.9023692991740303E-3</v>
      </c>
      <c r="J4153" s="12" t="s">
        <v>134</v>
      </c>
      <c r="K4153" s="12" t="s">
        <v>134</v>
      </c>
      <c r="L4153" s="12" t="s">
        <v>134</v>
      </c>
      <c r="M4153" s="12">
        <v>6.7922992987724399E-3</v>
      </c>
    </row>
    <row r="4154" spans="1:13" x14ac:dyDescent="0.3">
      <c r="A4154" s="11" t="str">
        <f t="shared" si="66"/>
        <v>CONSUMO PER CAPITA (kg ó litros por individuo)Rebujito5-10MIL</v>
      </c>
      <c r="B4154" s="11" t="s">
        <v>55</v>
      </c>
      <c r="C4154" s="11" t="s">
        <v>91</v>
      </c>
      <c r="D4154" s="11" t="s">
        <v>153</v>
      </c>
      <c r="E4154" s="12" t="s">
        <v>134</v>
      </c>
      <c r="F4154" s="12" t="s">
        <v>134</v>
      </c>
      <c r="G4154" s="12" t="s">
        <v>134</v>
      </c>
      <c r="H4154" s="12">
        <v>1.9817393794783898E-3</v>
      </c>
      <c r="I4154" s="12">
        <v>2.7777056083244201E-2</v>
      </c>
      <c r="J4154" s="12" t="s">
        <v>134</v>
      </c>
      <c r="K4154" s="12" t="s">
        <v>134</v>
      </c>
      <c r="L4154" s="12" t="s">
        <v>134</v>
      </c>
      <c r="M4154" s="12" t="s">
        <v>134</v>
      </c>
    </row>
    <row r="4155" spans="1:13" x14ac:dyDescent="0.3">
      <c r="A4155" s="11" t="str">
        <f t="shared" si="66"/>
        <v>CONSUMO PER CAPITA (kg ó litros por individuo)Rebujito10-30MIL</v>
      </c>
      <c r="B4155" s="11" t="s">
        <v>55</v>
      </c>
      <c r="C4155" s="11" t="s">
        <v>91</v>
      </c>
      <c r="D4155" s="11" t="s">
        <v>154</v>
      </c>
      <c r="E4155" s="12">
        <v>1.7512137446379399E-2</v>
      </c>
      <c r="F4155" s="12">
        <v>1.27763759818616E-3</v>
      </c>
      <c r="G4155" s="12" t="s">
        <v>134</v>
      </c>
      <c r="H4155" s="12">
        <v>2.4004410245134701E-2</v>
      </c>
      <c r="I4155" s="12">
        <v>6.26388158173527E-3</v>
      </c>
      <c r="J4155" s="12" t="s">
        <v>134</v>
      </c>
      <c r="K4155" s="12" t="s">
        <v>134</v>
      </c>
      <c r="L4155" s="12">
        <v>9.4192222525038699E-3</v>
      </c>
      <c r="M4155" s="12">
        <v>2.4641665648764098E-3</v>
      </c>
    </row>
    <row r="4156" spans="1:13" x14ac:dyDescent="0.3">
      <c r="A4156" s="11" t="str">
        <f t="shared" si="66"/>
        <v>CONSUMO PER CAPITA (kg ó litros por individuo)Rebujito30-100MIL</v>
      </c>
      <c r="B4156" s="11" t="s">
        <v>55</v>
      </c>
      <c r="C4156" s="11" t="s">
        <v>91</v>
      </c>
      <c r="D4156" s="11" t="s">
        <v>155</v>
      </c>
      <c r="E4156" s="12">
        <v>8.9231192472388407E-3</v>
      </c>
      <c r="F4156" s="12">
        <v>2.4661692001574798E-3</v>
      </c>
      <c r="G4156" s="12" t="s">
        <v>134</v>
      </c>
      <c r="H4156" s="12">
        <v>1.6426637269856801E-2</v>
      </c>
      <c r="I4156" s="12">
        <v>5.8156608442185096E-3</v>
      </c>
      <c r="J4156" s="12">
        <v>4.2312061376652803E-4</v>
      </c>
      <c r="K4156" s="12">
        <v>6.9753436076609601E-4</v>
      </c>
      <c r="L4156" s="12">
        <v>1.2185290971784999E-2</v>
      </c>
      <c r="M4156" s="12">
        <v>6.8285561634076298E-3</v>
      </c>
    </row>
    <row r="4157" spans="1:13" x14ac:dyDescent="0.3">
      <c r="A4157" s="11" t="str">
        <f t="shared" si="66"/>
        <v>CONSUMO PER CAPITA (kg ó litros por individuo)Rebujito100-200MIL</v>
      </c>
      <c r="B4157" s="11" t="s">
        <v>55</v>
      </c>
      <c r="C4157" s="11" t="s">
        <v>91</v>
      </c>
      <c r="D4157" s="11" t="s">
        <v>156</v>
      </c>
      <c r="E4157" s="12" t="s">
        <v>134</v>
      </c>
      <c r="F4157" s="12" t="s">
        <v>134</v>
      </c>
      <c r="G4157" s="12" t="s">
        <v>134</v>
      </c>
      <c r="H4157" s="12">
        <v>1.0348906193598901E-2</v>
      </c>
      <c r="I4157" s="12" t="s">
        <v>134</v>
      </c>
      <c r="J4157" s="12" t="s">
        <v>134</v>
      </c>
      <c r="K4157" s="12">
        <v>5.8368293515277604E-4</v>
      </c>
      <c r="L4157" s="12">
        <v>1.4253779935295E-4</v>
      </c>
      <c r="M4157" s="12">
        <v>2.9954301445087901E-4</v>
      </c>
    </row>
    <row r="4158" spans="1:13" x14ac:dyDescent="0.3">
      <c r="A4158" s="11" t="str">
        <f t="shared" si="66"/>
        <v>CONSUMO PER CAPITA (kg ó litros por individuo)Rebujito200-500MIL</v>
      </c>
      <c r="B4158" s="11" t="s">
        <v>55</v>
      </c>
      <c r="C4158" s="11" t="s">
        <v>91</v>
      </c>
      <c r="D4158" s="11" t="s">
        <v>157</v>
      </c>
      <c r="E4158" s="12">
        <v>3.3709231709765802E-4</v>
      </c>
      <c r="F4158" s="12" t="s">
        <v>134</v>
      </c>
      <c r="G4158" s="12" t="s">
        <v>134</v>
      </c>
      <c r="H4158" s="12">
        <v>1.1347384748995E-2</v>
      </c>
      <c r="I4158" s="12" t="s">
        <v>134</v>
      </c>
      <c r="J4158" s="12">
        <v>4.3725439772147098E-4</v>
      </c>
      <c r="K4158" s="12">
        <v>4.6701542181617703E-4</v>
      </c>
      <c r="L4158" s="12">
        <v>3.9263680281185799E-3</v>
      </c>
      <c r="M4158" s="12">
        <v>1.39261263512895E-3</v>
      </c>
    </row>
    <row r="4159" spans="1:13" x14ac:dyDescent="0.3">
      <c r="A4159" s="11" t="str">
        <f t="shared" si="66"/>
        <v>CONSUMO PER CAPITA (kg ó litros por individuo)Rebujito&gt;500MIL</v>
      </c>
      <c r="B4159" s="11" t="s">
        <v>55</v>
      </c>
      <c r="C4159" s="11" t="s">
        <v>91</v>
      </c>
      <c r="D4159" s="11" t="s">
        <v>158</v>
      </c>
      <c r="E4159" s="12">
        <v>2.0040703169534502E-3</v>
      </c>
      <c r="F4159" s="12">
        <v>1.8341209378919799E-4</v>
      </c>
      <c r="G4159" s="12">
        <v>5.8188795642193699E-4</v>
      </c>
      <c r="H4159" s="12">
        <v>2.6343871475793201E-2</v>
      </c>
      <c r="I4159" s="12" t="s">
        <v>134</v>
      </c>
      <c r="J4159" s="12">
        <v>5.7666921659355703E-4</v>
      </c>
      <c r="K4159" s="12" t="s">
        <v>134</v>
      </c>
      <c r="L4159" s="12">
        <v>2.1320557123919E-2</v>
      </c>
      <c r="M4159" s="12">
        <v>4.56257114081462E-4</v>
      </c>
    </row>
    <row r="4160" spans="1:13" x14ac:dyDescent="0.3">
      <c r="A4160" s="11" t="str">
        <f t="shared" si="66"/>
        <v>CONSUMO PER CAPITA (kg ó litros por individuo)RebujitoDE 15 A 19 AÑOS</v>
      </c>
      <c r="B4160" s="11" t="s">
        <v>55</v>
      </c>
      <c r="C4160" s="11" t="s">
        <v>91</v>
      </c>
      <c r="D4160" s="11" t="s">
        <v>159</v>
      </c>
      <c r="E4160" s="12" t="s">
        <v>134</v>
      </c>
      <c r="F4160" s="12" t="s">
        <v>134</v>
      </c>
      <c r="G4160" s="12" t="s">
        <v>134</v>
      </c>
      <c r="H4160" s="12">
        <v>1.8452077209788899E-2</v>
      </c>
      <c r="I4160" s="12" t="s">
        <v>134</v>
      </c>
      <c r="J4160" s="12" t="s">
        <v>134</v>
      </c>
      <c r="K4160" s="12" t="s">
        <v>134</v>
      </c>
      <c r="L4160" s="12" t="s">
        <v>134</v>
      </c>
      <c r="M4160" s="12" t="s">
        <v>134</v>
      </c>
    </row>
    <row r="4161" spans="1:13" x14ac:dyDescent="0.3">
      <c r="A4161" s="11" t="str">
        <f t="shared" si="66"/>
        <v>CONSUMO PER CAPITA (kg ó litros por individuo)RebujitoDE 20 A 24 AÑOS</v>
      </c>
      <c r="B4161" s="11" t="s">
        <v>55</v>
      </c>
      <c r="C4161" s="11" t="s">
        <v>91</v>
      </c>
      <c r="D4161" s="11" t="s">
        <v>160</v>
      </c>
      <c r="E4161" s="12" t="s">
        <v>134</v>
      </c>
      <c r="F4161" s="12" t="s">
        <v>134</v>
      </c>
      <c r="G4161" s="12" t="s">
        <v>134</v>
      </c>
      <c r="H4161" s="12">
        <v>2.1834011787809301E-2</v>
      </c>
      <c r="I4161" s="12" t="s">
        <v>134</v>
      </c>
      <c r="J4161" s="12" t="s">
        <v>134</v>
      </c>
      <c r="K4161" s="12" t="s">
        <v>134</v>
      </c>
      <c r="L4161" s="12">
        <v>2.07413880259101E-2</v>
      </c>
      <c r="M4161" s="12" t="s">
        <v>134</v>
      </c>
    </row>
    <row r="4162" spans="1:13" x14ac:dyDescent="0.3">
      <c r="A4162" s="11" t="str">
        <f t="shared" si="66"/>
        <v>CONSUMO PER CAPITA (kg ó litros por individuo)RebujitoDE 25 A 34 AÑOS</v>
      </c>
      <c r="B4162" s="11" t="s">
        <v>55</v>
      </c>
      <c r="C4162" s="11" t="s">
        <v>91</v>
      </c>
      <c r="D4162" s="11" t="s">
        <v>161</v>
      </c>
      <c r="E4162" s="12">
        <v>1.1316322251442199E-3</v>
      </c>
      <c r="F4162" s="12">
        <v>1.7968065698915699E-4</v>
      </c>
      <c r="G4162" s="12" t="s">
        <v>134</v>
      </c>
      <c r="H4162" s="12">
        <v>1.32528613736718E-2</v>
      </c>
      <c r="I4162" s="12">
        <v>1.6508721684124601E-4</v>
      </c>
      <c r="J4162" s="12">
        <v>3.8181073567877599E-4</v>
      </c>
      <c r="K4162" s="12">
        <v>4.1641851966893901E-4</v>
      </c>
      <c r="L4162" s="12">
        <v>7.4633408416243602E-3</v>
      </c>
      <c r="M4162" s="12">
        <v>1.8279848253984501E-3</v>
      </c>
    </row>
    <row r="4163" spans="1:13" x14ac:dyDescent="0.3">
      <c r="A4163" s="11" t="str">
        <f t="shared" si="66"/>
        <v>CONSUMO PER CAPITA (kg ó litros por individuo)RebujitoDE 35 A 49 AÑOS</v>
      </c>
      <c r="B4163" s="11" t="s">
        <v>55</v>
      </c>
      <c r="C4163" s="11" t="s">
        <v>91</v>
      </c>
      <c r="D4163" s="11" t="s">
        <v>162</v>
      </c>
      <c r="E4163" s="12">
        <v>5.1806103350496996E-4</v>
      </c>
      <c r="F4163" s="12" t="s">
        <v>134</v>
      </c>
      <c r="G4163" s="12">
        <v>3.3904294494265799E-4</v>
      </c>
      <c r="H4163" s="12">
        <v>8.3203574419006901E-3</v>
      </c>
      <c r="I4163" s="12">
        <v>6.0440874500531797E-3</v>
      </c>
      <c r="J4163" s="12" t="s">
        <v>134</v>
      </c>
      <c r="K4163" s="12">
        <v>5.13189187633475E-4</v>
      </c>
      <c r="L4163" s="12">
        <v>2.6205715745234999E-3</v>
      </c>
      <c r="M4163" s="12">
        <v>3.55606733601526E-4</v>
      </c>
    </row>
    <row r="4164" spans="1:13" x14ac:dyDescent="0.3">
      <c r="A4164" s="11" t="str">
        <f t="shared" si="66"/>
        <v>CONSUMO PER CAPITA (kg ó litros por individuo)RebujitoDE 50 A 59 AÑOS</v>
      </c>
      <c r="B4164" s="11" t="s">
        <v>55</v>
      </c>
      <c r="C4164" s="11" t="s">
        <v>91</v>
      </c>
      <c r="D4164" s="11" t="s">
        <v>163</v>
      </c>
      <c r="E4164" s="12">
        <v>9.9518270995480607E-3</v>
      </c>
      <c r="F4164" s="12">
        <v>2.7772079242782402E-3</v>
      </c>
      <c r="G4164" s="12">
        <v>1.0945078029684101E-4</v>
      </c>
      <c r="H4164" s="12">
        <v>1.01812302973861E-2</v>
      </c>
      <c r="I4164" s="12">
        <v>6.8541365029940798E-3</v>
      </c>
      <c r="J4164" s="12">
        <v>9.3556840143009599E-4</v>
      </c>
      <c r="K4164" s="12">
        <v>3.0567997203487799E-4</v>
      </c>
      <c r="L4164" s="12">
        <v>3.6554484337967502E-3</v>
      </c>
      <c r="M4164" s="12">
        <v>7.1437511530189398E-3</v>
      </c>
    </row>
    <row r="4165" spans="1:13" x14ac:dyDescent="0.3">
      <c r="A4165" s="11" t="str">
        <f t="shared" si="66"/>
        <v>CONSUMO PER CAPITA (kg ó litros por individuo)RebujitoDE 60 A 75 AÑOS</v>
      </c>
      <c r="B4165" s="11" t="s">
        <v>55</v>
      </c>
      <c r="C4165" s="11" t="s">
        <v>91</v>
      </c>
      <c r="D4165" s="11" t="s">
        <v>164</v>
      </c>
      <c r="E4165" s="12">
        <v>1.76097996674189E-2</v>
      </c>
      <c r="F4165" s="12">
        <v>9.0533321350549001E-4</v>
      </c>
      <c r="G4165" s="12" t="s">
        <v>134</v>
      </c>
      <c r="H4165" s="12">
        <v>2.57338212625794E-2</v>
      </c>
      <c r="I4165" s="12">
        <v>8.0595436105435903E-3</v>
      </c>
      <c r="J4165" s="12" t="s">
        <v>134</v>
      </c>
      <c r="K4165" s="12">
        <v>2.5915986157349703E-4</v>
      </c>
      <c r="L4165" s="12">
        <v>1.9025476590386999E-2</v>
      </c>
      <c r="M4165" s="12">
        <v>3.51097226198119E-3</v>
      </c>
    </row>
    <row r="4166" spans="1:13" x14ac:dyDescent="0.3">
      <c r="A4166" s="11" t="str">
        <f t="shared" si="66"/>
        <v>CONSUMO PER CAPITA (kg ó litros por individuo)RebujitoNIVEL ALTO</v>
      </c>
      <c r="B4166" s="11" t="s">
        <v>55</v>
      </c>
      <c r="C4166" s="11" t="s">
        <v>91</v>
      </c>
      <c r="D4166" s="11" t="s">
        <v>165</v>
      </c>
      <c r="E4166" s="12">
        <v>1.17733089140314E-3</v>
      </c>
      <c r="F4166" s="12">
        <v>1.3870262723997899E-4</v>
      </c>
      <c r="G4166" s="12">
        <v>4.3874346055200101E-4</v>
      </c>
      <c r="H4166" s="12">
        <v>1.6847342558770899E-2</v>
      </c>
      <c r="I4166" s="12">
        <v>1.1619276130247699E-2</v>
      </c>
      <c r="J4166" s="12">
        <v>4.3401722336570899E-4</v>
      </c>
      <c r="K4166" s="12">
        <v>2.70829043802754E-4</v>
      </c>
      <c r="L4166" s="12">
        <v>8.1685497680650601E-3</v>
      </c>
      <c r="M4166" s="12">
        <v>1.5288835216382599E-3</v>
      </c>
    </row>
    <row r="4167" spans="1:13" x14ac:dyDescent="0.3">
      <c r="A4167" s="11" t="str">
        <f t="shared" si="66"/>
        <v>CONSUMO PER CAPITA (kg ó litros por individuo)RebujitoNIVEL MEDIO ALTO</v>
      </c>
      <c r="B4167" s="11" t="s">
        <v>55</v>
      </c>
      <c r="C4167" s="11" t="s">
        <v>91</v>
      </c>
      <c r="D4167" s="11" t="s">
        <v>166</v>
      </c>
      <c r="E4167" s="12">
        <v>7.7319936672430997E-3</v>
      </c>
      <c r="F4167" s="12" t="s">
        <v>134</v>
      </c>
      <c r="G4167" s="12">
        <v>1.44428322552246E-4</v>
      </c>
      <c r="H4167" s="12">
        <v>1.73055756757363E-2</v>
      </c>
      <c r="I4167" s="12">
        <v>1.57888763823342E-4</v>
      </c>
      <c r="J4167" s="12" t="s">
        <v>134</v>
      </c>
      <c r="K4167" s="12" t="s">
        <v>134</v>
      </c>
      <c r="L4167" s="12">
        <v>1.21778718703389E-2</v>
      </c>
      <c r="M4167" s="12">
        <v>2.10328966277303E-3</v>
      </c>
    </row>
    <row r="4168" spans="1:13" x14ac:dyDescent="0.3">
      <c r="A4168" s="11" t="str">
        <f t="shared" si="66"/>
        <v>CONSUMO PER CAPITA (kg ó litros por individuo)RebujitoNIVEL MEDIO</v>
      </c>
      <c r="B4168" s="11" t="s">
        <v>55</v>
      </c>
      <c r="C4168" s="11" t="s">
        <v>91</v>
      </c>
      <c r="D4168" s="11" t="s">
        <v>167</v>
      </c>
      <c r="E4168" s="12">
        <v>1.1962880452364001E-2</v>
      </c>
      <c r="F4168" s="12">
        <v>9.2802296437544498E-4</v>
      </c>
      <c r="G4168" s="12" t="s">
        <v>134</v>
      </c>
      <c r="H4168" s="12">
        <v>1.47287712908025E-2</v>
      </c>
      <c r="I4168" s="12">
        <v>4.6358782121426797E-3</v>
      </c>
      <c r="J4168" s="12" t="s">
        <v>134</v>
      </c>
      <c r="K4168" s="12" t="s">
        <v>134</v>
      </c>
      <c r="L4168" s="12">
        <v>1.2755476468150099E-3</v>
      </c>
      <c r="M4168" s="12">
        <v>1.24642484962125E-3</v>
      </c>
    </row>
    <row r="4169" spans="1:13" x14ac:dyDescent="0.3">
      <c r="A4169" s="11" t="str">
        <f t="shared" si="66"/>
        <v>CONSUMO PER CAPITA (kg ó litros por individuo)RebujitoNIVEL MEDIO BAJO</v>
      </c>
      <c r="B4169" s="11" t="s">
        <v>55</v>
      </c>
      <c r="C4169" s="11" t="s">
        <v>91</v>
      </c>
      <c r="D4169" s="11" t="s">
        <v>168</v>
      </c>
      <c r="E4169" s="12">
        <v>1.7411464904291999E-3</v>
      </c>
      <c r="F4169" s="12" t="s">
        <v>134</v>
      </c>
      <c r="G4169" s="12" t="s">
        <v>134</v>
      </c>
      <c r="H4169" s="12">
        <v>1.04568477461235E-2</v>
      </c>
      <c r="I4169" s="12">
        <v>3.85726235225762E-3</v>
      </c>
      <c r="J4169" s="12">
        <v>9.4271297117155795E-4</v>
      </c>
      <c r="K4169" s="12">
        <v>1.3612718897078101E-3</v>
      </c>
      <c r="L4169" s="12">
        <v>1.4923125948185401E-2</v>
      </c>
      <c r="M4169" s="12">
        <v>2.5445063579380201E-3</v>
      </c>
    </row>
    <row r="4170" spans="1:13" x14ac:dyDescent="0.3">
      <c r="A4170" s="11" t="str">
        <f t="shared" si="66"/>
        <v>CONSUMO PER CAPITA (kg ó litros por individuo)RebujitoNIVEL BAJO</v>
      </c>
      <c r="B4170" s="11" t="s">
        <v>55</v>
      </c>
      <c r="C4170" s="11" t="s">
        <v>91</v>
      </c>
      <c r="D4170" s="11" t="s">
        <v>169</v>
      </c>
      <c r="E4170" s="12">
        <v>7.1549426077959196E-3</v>
      </c>
      <c r="F4170" s="12">
        <v>2.3004701939211801E-3</v>
      </c>
      <c r="G4170" s="12" t="s">
        <v>134</v>
      </c>
      <c r="H4170" s="12">
        <v>1.50789862454204E-2</v>
      </c>
      <c r="I4170" s="12">
        <v>2.7062421348051299E-3</v>
      </c>
      <c r="J4170" s="12" t="s">
        <v>134</v>
      </c>
      <c r="K4170" s="12">
        <v>2.7288511787706098E-4</v>
      </c>
      <c r="L4170" s="12">
        <v>9.7553663763277707E-3</v>
      </c>
      <c r="M4170" s="12">
        <v>5.5658696871173597E-3</v>
      </c>
    </row>
    <row r="4171" spans="1:13" x14ac:dyDescent="0.3">
      <c r="A4171" s="11" t="str">
        <f t="shared" si="66"/>
        <v>CONSUMO PER CAPITA (kg ó litros por individuo)RebujitoHOMBRE</v>
      </c>
      <c r="B4171" s="11" t="s">
        <v>55</v>
      </c>
      <c r="C4171" s="11" t="s">
        <v>91</v>
      </c>
      <c r="D4171" s="11" t="s">
        <v>170</v>
      </c>
      <c r="E4171" s="12">
        <v>1.70714680238103E-3</v>
      </c>
      <c r="F4171" s="12" t="s">
        <v>134</v>
      </c>
      <c r="G4171" s="12">
        <v>1.9786718568918501E-4</v>
      </c>
      <c r="H4171" s="12">
        <v>9.3376453022805204E-3</v>
      </c>
      <c r="I4171" s="12">
        <v>4.6371598080616298E-3</v>
      </c>
      <c r="J4171" s="12">
        <v>1.10921843393907E-4</v>
      </c>
      <c r="K4171" s="12">
        <v>1.23844747528181E-4</v>
      </c>
      <c r="L4171" s="12">
        <v>5.9669525247429498E-3</v>
      </c>
      <c r="M4171" s="12">
        <v>1.6682586254603499E-3</v>
      </c>
    </row>
    <row r="4172" spans="1:13" x14ac:dyDescent="0.3">
      <c r="A4172" s="11" t="str">
        <f t="shared" si="66"/>
        <v>CONSUMO PER CAPITA (kg ó litros por individuo)RebujitoMUJER</v>
      </c>
      <c r="B4172" s="11" t="s">
        <v>55</v>
      </c>
      <c r="C4172" s="11" t="s">
        <v>91</v>
      </c>
      <c r="D4172" s="11" t="s">
        <v>171</v>
      </c>
      <c r="E4172" s="12">
        <v>1.0826804552154901E-2</v>
      </c>
      <c r="F4172" s="12">
        <v>1.5524166719111799E-3</v>
      </c>
      <c r="G4172" s="12">
        <v>4.3174049882950699E-5</v>
      </c>
      <c r="H4172" s="12">
        <v>2.06488988511584E-2</v>
      </c>
      <c r="I4172" s="12">
        <v>5.3370317129787497E-3</v>
      </c>
      <c r="J4172" s="12">
        <v>3.68806237169714E-4</v>
      </c>
      <c r="K4172" s="12">
        <v>5.28459928130378E-4</v>
      </c>
      <c r="L4172" s="12">
        <v>1.0857719306082999E-2</v>
      </c>
      <c r="M4172" s="12">
        <v>3.5348819572496699E-3</v>
      </c>
    </row>
    <row r="4173" spans="1:13" x14ac:dyDescent="0.3">
      <c r="A4173" s="11" t="str">
        <f t="shared" si="66"/>
        <v>CONSUMO PER CAPITA (kg ó litros por individuo)Espum/Lambrusc/MoscaT.ESPAÑA</v>
      </c>
      <c r="B4173" s="11" t="s">
        <v>55</v>
      </c>
      <c r="C4173" s="11" t="s">
        <v>92</v>
      </c>
      <c r="D4173" s="11" t="s">
        <v>142</v>
      </c>
      <c r="E4173" s="12">
        <v>2.3914946349794599E-2</v>
      </c>
      <c r="F4173" s="12">
        <v>2.23821230431532E-2</v>
      </c>
      <c r="G4173" s="12">
        <v>2.1017597750601399E-2</v>
      </c>
      <c r="H4173" s="12">
        <v>1.6576134296853701E-2</v>
      </c>
      <c r="I4173" s="12">
        <v>2.3187397208379801E-2</v>
      </c>
      <c r="J4173" s="12">
        <v>2.2970587914122299E-2</v>
      </c>
      <c r="K4173" s="12">
        <v>1.7412083581396801E-2</v>
      </c>
      <c r="L4173" s="12">
        <v>1.6092614063838599E-2</v>
      </c>
      <c r="M4173" s="12">
        <v>1.89536706771492E-2</v>
      </c>
    </row>
    <row r="4174" spans="1:13" x14ac:dyDescent="0.3">
      <c r="A4174" s="11" t="str">
        <f t="shared" si="66"/>
        <v>CONSUMO PER CAPITA (kg ó litros por individuo)Espum/Lambrusc/MoscaBCN AM</v>
      </c>
      <c r="B4174" s="11" t="s">
        <v>55</v>
      </c>
      <c r="C4174" s="11" t="s">
        <v>92</v>
      </c>
      <c r="D4174" s="11" t="s">
        <v>143</v>
      </c>
      <c r="E4174" s="12">
        <v>2.2843561198121001E-2</v>
      </c>
      <c r="F4174" s="12">
        <v>1.50122602324568E-2</v>
      </c>
      <c r="G4174" s="12">
        <v>1.39306530995822E-2</v>
      </c>
      <c r="H4174" s="12">
        <v>1.8109978582210001E-2</v>
      </c>
      <c r="I4174" s="12">
        <v>3.1550179480558702E-2</v>
      </c>
      <c r="J4174" s="12">
        <v>1.0781948012166699E-2</v>
      </c>
      <c r="K4174" s="12">
        <v>1.6041153007061101E-2</v>
      </c>
      <c r="L4174" s="12">
        <v>1.40525637669141E-2</v>
      </c>
      <c r="M4174" s="12">
        <v>2.3762707952942198E-2</v>
      </c>
    </row>
    <row r="4175" spans="1:13" x14ac:dyDescent="0.3">
      <c r="A4175" s="11" t="str">
        <f t="shared" si="66"/>
        <v>CONSUMO PER CAPITA (kg ó litros por individuo)Espum/Lambrusc/MoscaREST.CAT ARAGON</v>
      </c>
      <c r="B4175" s="11" t="s">
        <v>55</v>
      </c>
      <c r="C4175" s="11" t="s">
        <v>92</v>
      </c>
      <c r="D4175" s="11" t="s">
        <v>144</v>
      </c>
      <c r="E4175" s="12">
        <v>3.2900511684643502E-2</v>
      </c>
      <c r="F4175" s="12">
        <v>1.60142962289672E-2</v>
      </c>
      <c r="G4175" s="12">
        <v>2.2688623329815499E-2</v>
      </c>
      <c r="H4175" s="12">
        <v>1.75807824871171E-2</v>
      </c>
      <c r="I4175" s="12">
        <v>2.5377245048099299E-2</v>
      </c>
      <c r="J4175" s="12">
        <v>3.5014818290111903E-2</v>
      </c>
      <c r="K4175" s="12">
        <v>2.40350762889638E-2</v>
      </c>
      <c r="L4175" s="12">
        <v>3.1821191682374697E-2</v>
      </c>
      <c r="M4175" s="12">
        <v>4.2440692572155103E-2</v>
      </c>
    </row>
    <row r="4176" spans="1:13" x14ac:dyDescent="0.3">
      <c r="A4176" s="11" t="str">
        <f t="shared" si="66"/>
        <v>CONSUMO PER CAPITA (kg ó litros por individuo)Espum/Lambrusc/MoscaLEVANTE</v>
      </c>
      <c r="B4176" s="11" t="s">
        <v>55</v>
      </c>
      <c r="C4176" s="11" t="s">
        <v>92</v>
      </c>
      <c r="D4176" s="11" t="s">
        <v>145</v>
      </c>
      <c r="E4176" s="12">
        <v>2.2334759650348701E-2</v>
      </c>
      <c r="F4176" s="12">
        <v>6.8557408014004702E-3</v>
      </c>
      <c r="G4176" s="12">
        <v>3.8553574560802897E-2</v>
      </c>
      <c r="H4176" s="12">
        <v>3.6088878928105098E-2</v>
      </c>
      <c r="I4176" s="12">
        <v>3.5162449917939403E-2</v>
      </c>
      <c r="J4176" s="12">
        <v>3.9541080103253197E-2</v>
      </c>
      <c r="K4176" s="12">
        <v>1.4851101863934801E-2</v>
      </c>
      <c r="L4176" s="12">
        <v>1.90750623978843E-3</v>
      </c>
      <c r="M4176" s="12">
        <v>6.6335393831742102E-3</v>
      </c>
    </row>
    <row r="4177" spans="1:13" x14ac:dyDescent="0.3">
      <c r="A4177" s="11" t="str">
        <f t="shared" si="66"/>
        <v>CONSUMO PER CAPITA (kg ó litros por individuo)Espum/Lambrusc/MoscaANDALUCIA</v>
      </c>
      <c r="B4177" s="11" t="s">
        <v>55</v>
      </c>
      <c r="C4177" s="11" t="s">
        <v>92</v>
      </c>
      <c r="D4177" s="11" t="s">
        <v>146</v>
      </c>
      <c r="E4177" s="12">
        <v>1.03959990194302E-2</v>
      </c>
      <c r="F4177" s="12">
        <v>2.4788760999260501E-2</v>
      </c>
      <c r="G4177" s="12">
        <v>1.14968742566991E-2</v>
      </c>
      <c r="H4177" s="12">
        <v>6.3844037884153403E-3</v>
      </c>
      <c r="I4177" s="12">
        <v>2.0816385303264299E-2</v>
      </c>
      <c r="J4177" s="12">
        <v>7.76127073924075E-3</v>
      </c>
      <c r="K4177" s="12">
        <v>7.0778586087128304E-3</v>
      </c>
      <c r="L4177" s="12">
        <v>6.4038025726720401E-3</v>
      </c>
      <c r="M4177" s="12">
        <v>1.1113093382555001E-2</v>
      </c>
    </row>
    <row r="4178" spans="1:13" x14ac:dyDescent="0.3">
      <c r="A4178" s="11" t="str">
        <f t="shared" si="66"/>
        <v>CONSUMO PER CAPITA (kg ó litros por individuo)Espum/Lambrusc/MoscaMDD AM</v>
      </c>
      <c r="B4178" s="11" t="s">
        <v>55</v>
      </c>
      <c r="C4178" s="11" t="s">
        <v>92</v>
      </c>
      <c r="D4178" s="11" t="s">
        <v>147</v>
      </c>
      <c r="E4178" s="12">
        <v>1.24366282274789E-2</v>
      </c>
      <c r="F4178" s="12">
        <v>2.67966220764802E-2</v>
      </c>
      <c r="G4178" s="12">
        <v>1.11298049794248E-2</v>
      </c>
      <c r="H4178" s="12">
        <v>1.27399169049676E-3</v>
      </c>
      <c r="I4178" s="12">
        <v>1.06492836111521E-2</v>
      </c>
      <c r="J4178" s="12">
        <v>1.2121134700535101E-2</v>
      </c>
      <c r="K4178" s="12">
        <v>6.4468272787860503E-3</v>
      </c>
      <c r="L4178" s="12">
        <v>1.12302383601381E-2</v>
      </c>
      <c r="M4178" s="12">
        <v>1.08743400607362E-2</v>
      </c>
    </row>
    <row r="4179" spans="1:13" x14ac:dyDescent="0.3">
      <c r="A4179" s="11" t="str">
        <f t="shared" si="66"/>
        <v>CONSUMO PER CAPITA (kg ó litros por individuo)Espum/Lambrusc/MoscaRTO CENTRO</v>
      </c>
      <c r="B4179" s="11" t="s">
        <v>55</v>
      </c>
      <c r="C4179" s="11" t="s">
        <v>92</v>
      </c>
      <c r="D4179" s="11" t="s">
        <v>148</v>
      </c>
      <c r="E4179" s="12">
        <v>1.6086190654916298E-2</v>
      </c>
      <c r="F4179" s="12">
        <v>9.7026733506132105E-3</v>
      </c>
      <c r="G4179" s="12">
        <v>1.9119619265598801E-2</v>
      </c>
      <c r="H4179" s="12">
        <v>1.0044060674809801E-2</v>
      </c>
      <c r="I4179" s="12">
        <v>7.4602211970743598E-3</v>
      </c>
      <c r="J4179" s="12">
        <v>8.6388727434208896E-3</v>
      </c>
      <c r="K4179" s="12">
        <v>8.4510449957658305E-3</v>
      </c>
      <c r="L4179" s="12">
        <v>1.09710301550251E-2</v>
      </c>
      <c r="M4179" s="12">
        <v>1.83928289174856E-3</v>
      </c>
    </row>
    <row r="4180" spans="1:13" x14ac:dyDescent="0.3">
      <c r="A4180" s="11" t="str">
        <f t="shared" si="66"/>
        <v>CONSUMO PER CAPITA (kg ó litros por individuo)Espum/Lambrusc/MoscaNORTE-CENTRO</v>
      </c>
      <c r="B4180" s="11" t="s">
        <v>55</v>
      </c>
      <c r="C4180" s="11" t="s">
        <v>92</v>
      </c>
      <c r="D4180" s="11" t="s">
        <v>149</v>
      </c>
      <c r="E4180" s="12">
        <v>7.6962248905645403E-2</v>
      </c>
      <c r="F4180" s="12">
        <v>6.7040194688942803E-2</v>
      </c>
      <c r="G4180" s="12">
        <v>4.7666879907198298E-2</v>
      </c>
      <c r="H4180" s="12">
        <v>3.1556756178736899E-2</v>
      </c>
      <c r="I4180" s="12">
        <v>3.7664006301838499E-2</v>
      </c>
      <c r="J4180" s="12">
        <v>6.8795985484241401E-2</v>
      </c>
      <c r="K4180" s="12">
        <v>6.9060244020011999E-2</v>
      </c>
      <c r="L4180" s="12">
        <v>5.8629439371988001E-2</v>
      </c>
      <c r="M4180" s="12">
        <v>5.8389499504061498E-2</v>
      </c>
    </row>
    <row r="4181" spans="1:13" x14ac:dyDescent="0.3">
      <c r="A4181" s="11" t="str">
        <f t="shared" si="66"/>
        <v>CONSUMO PER CAPITA (kg ó litros por individuo)Espum/Lambrusc/MoscaNOROESTE</v>
      </c>
      <c r="B4181" s="11" t="s">
        <v>55</v>
      </c>
      <c r="C4181" s="11" t="s">
        <v>92</v>
      </c>
      <c r="D4181" s="11" t="s">
        <v>150</v>
      </c>
      <c r="E4181" s="12">
        <v>1.5462717298973101E-2</v>
      </c>
      <c r="F4181" s="12">
        <v>2.1450539657335999E-2</v>
      </c>
      <c r="G4181" s="12">
        <v>5.6368773655679303E-3</v>
      </c>
      <c r="H4181" s="12">
        <v>1.6384763455843099E-2</v>
      </c>
      <c r="I4181" s="12">
        <v>1.5965312944761698E-2</v>
      </c>
      <c r="J4181" s="12">
        <v>7.14237794125731E-3</v>
      </c>
      <c r="K4181" s="12">
        <v>9.4622057081678295E-3</v>
      </c>
      <c r="L4181" s="12">
        <v>1.0667458081046299E-2</v>
      </c>
      <c r="M4181" s="12">
        <v>8.0860192769558401E-3</v>
      </c>
    </row>
    <row r="4182" spans="1:13" x14ac:dyDescent="0.3">
      <c r="A4182" s="11" t="str">
        <f t="shared" si="66"/>
        <v>CONSUMO PER CAPITA (kg ó litros por individuo)Espum/Lambrusc/Mosca&lt;2MIL</v>
      </c>
      <c r="B4182" s="11" t="s">
        <v>55</v>
      </c>
      <c r="C4182" s="11" t="s">
        <v>92</v>
      </c>
      <c r="D4182" s="11" t="s">
        <v>151</v>
      </c>
      <c r="E4182" s="12">
        <v>1.21051799357391E-2</v>
      </c>
      <c r="F4182" s="12">
        <v>8.9878599208988805E-3</v>
      </c>
      <c r="G4182" s="12">
        <v>3.2972119337513997E-2</v>
      </c>
      <c r="H4182" s="12">
        <v>1.83355744927566E-2</v>
      </c>
      <c r="I4182" s="12">
        <v>1.2539635394389901E-3</v>
      </c>
      <c r="J4182" s="12">
        <v>2.9044935286677499E-2</v>
      </c>
      <c r="K4182" s="12">
        <v>1.99200202205016E-2</v>
      </c>
      <c r="L4182" s="12">
        <v>2.4803086134416501E-2</v>
      </c>
      <c r="M4182" s="12">
        <v>1.2417307644136399E-2</v>
      </c>
    </row>
    <row r="4183" spans="1:13" x14ac:dyDescent="0.3">
      <c r="A4183" s="11" t="str">
        <f t="shared" si="66"/>
        <v>CONSUMO PER CAPITA (kg ó litros por individuo)Espum/Lambrusc/Mosca2-5MIL</v>
      </c>
      <c r="B4183" s="11" t="s">
        <v>55</v>
      </c>
      <c r="C4183" s="11" t="s">
        <v>92</v>
      </c>
      <c r="D4183" s="11" t="s">
        <v>152</v>
      </c>
      <c r="E4183" s="12">
        <v>5.3358612509433702E-3</v>
      </c>
      <c r="F4183" s="12">
        <v>3.7023105516047101E-3</v>
      </c>
      <c r="G4183" s="12">
        <v>4.7497495030029901E-3</v>
      </c>
      <c r="H4183" s="12">
        <v>7.5492604848135404E-3</v>
      </c>
      <c r="I4183" s="12">
        <v>1.5900197980362699E-3</v>
      </c>
      <c r="J4183" s="12">
        <v>9.9948085858170502E-3</v>
      </c>
      <c r="K4183" s="12">
        <v>1.1786881936056599E-3</v>
      </c>
      <c r="L4183" s="12">
        <v>9.1358194746829595E-3</v>
      </c>
      <c r="M4183" s="12">
        <v>9.2269194127594205E-3</v>
      </c>
    </row>
    <row r="4184" spans="1:13" x14ac:dyDescent="0.3">
      <c r="A4184" s="11" t="str">
        <f t="shared" si="66"/>
        <v>CONSUMO PER CAPITA (kg ó litros por individuo)Espum/Lambrusc/Mosca5-10MIL</v>
      </c>
      <c r="B4184" s="11" t="s">
        <v>55</v>
      </c>
      <c r="C4184" s="11" t="s">
        <v>92</v>
      </c>
      <c r="D4184" s="11" t="s">
        <v>153</v>
      </c>
      <c r="E4184" s="12">
        <v>3.8164914134569898E-2</v>
      </c>
      <c r="F4184" s="12">
        <v>2.6766653429196401E-3</v>
      </c>
      <c r="G4184" s="12">
        <v>5.5832996055072498E-2</v>
      </c>
      <c r="H4184" s="12">
        <v>4.2345873818884397E-2</v>
      </c>
      <c r="I4184" s="12">
        <v>4.6610986633932601E-2</v>
      </c>
      <c r="J4184" s="12">
        <v>5.0302710459498502E-2</v>
      </c>
      <c r="K4184" s="12">
        <v>2.57648902223706E-2</v>
      </c>
      <c r="L4184" s="12" t="s">
        <v>134</v>
      </c>
      <c r="M4184" s="12">
        <v>7.3692179613432498E-3</v>
      </c>
    </row>
    <row r="4185" spans="1:13" x14ac:dyDescent="0.3">
      <c r="A4185" s="11" t="str">
        <f t="shared" si="66"/>
        <v>CONSUMO PER CAPITA (kg ó litros por individuo)Espum/Lambrusc/Mosca10-30MIL</v>
      </c>
      <c r="B4185" s="11" t="s">
        <v>55</v>
      </c>
      <c r="C4185" s="11" t="s">
        <v>92</v>
      </c>
      <c r="D4185" s="11" t="s">
        <v>154</v>
      </c>
      <c r="E4185" s="12">
        <v>2.4147407404241799E-2</v>
      </c>
      <c r="F4185" s="12">
        <v>1.40184988402908E-2</v>
      </c>
      <c r="G4185" s="12">
        <v>1.4262604310772401E-2</v>
      </c>
      <c r="H4185" s="12">
        <v>1.22870576442032E-2</v>
      </c>
      <c r="I4185" s="12">
        <v>1.6689003707706401E-2</v>
      </c>
      <c r="J4185" s="12">
        <v>1.91544511245084E-2</v>
      </c>
      <c r="K4185" s="12">
        <v>2.0167961639217101E-2</v>
      </c>
      <c r="L4185" s="12">
        <v>1.8353643579010401E-2</v>
      </c>
      <c r="M4185" s="12">
        <v>1.72169829626985E-2</v>
      </c>
    </row>
    <row r="4186" spans="1:13" x14ac:dyDescent="0.3">
      <c r="A4186" s="11" t="str">
        <f t="shared" si="66"/>
        <v>CONSUMO PER CAPITA (kg ó litros por individuo)Espum/Lambrusc/Mosca30-100MIL</v>
      </c>
      <c r="B4186" s="11" t="s">
        <v>55</v>
      </c>
      <c r="C4186" s="11" t="s">
        <v>92</v>
      </c>
      <c r="D4186" s="11" t="s">
        <v>155</v>
      </c>
      <c r="E4186" s="12">
        <v>1.7186406484605499E-2</v>
      </c>
      <c r="F4186" s="12">
        <v>2.2069496400385299E-2</v>
      </c>
      <c r="G4186" s="12">
        <v>2.0753250526520502E-2</v>
      </c>
      <c r="H4186" s="12">
        <v>1.6029775422473101E-2</v>
      </c>
      <c r="I4186" s="12">
        <v>3.5233486067265E-2</v>
      </c>
      <c r="J4186" s="12">
        <v>3.0901509873728899E-2</v>
      </c>
      <c r="K4186" s="12">
        <v>1.1236292193189499E-2</v>
      </c>
      <c r="L4186" s="12">
        <v>1.8462992508233099E-2</v>
      </c>
      <c r="M4186" s="12">
        <v>2.7672259258900898E-2</v>
      </c>
    </row>
    <row r="4187" spans="1:13" x14ac:dyDescent="0.3">
      <c r="A4187" s="11" t="str">
        <f t="shared" si="66"/>
        <v>CONSUMO PER CAPITA (kg ó litros por individuo)Espum/Lambrusc/Mosca100-200MIL</v>
      </c>
      <c r="B4187" s="11" t="s">
        <v>55</v>
      </c>
      <c r="C4187" s="11" t="s">
        <v>92</v>
      </c>
      <c r="D4187" s="11" t="s">
        <v>156</v>
      </c>
      <c r="E4187" s="12">
        <v>1.04571369331983E-2</v>
      </c>
      <c r="F4187" s="12">
        <v>2.49305357037874E-2</v>
      </c>
      <c r="G4187" s="12">
        <v>2.2103122623875E-2</v>
      </c>
      <c r="H4187" s="12">
        <v>7.7852091642329601E-3</v>
      </c>
      <c r="I4187" s="12">
        <v>2.6030987625539501E-2</v>
      </c>
      <c r="J4187" s="12">
        <v>1.1094010473143401E-2</v>
      </c>
      <c r="K4187" s="12">
        <v>2.0163891933763001E-2</v>
      </c>
      <c r="L4187" s="12">
        <v>2.20213651320618E-2</v>
      </c>
      <c r="M4187" s="12">
        <v>1.6931433092954799E-2</v>
      </c>
    </row>
    <row r="4188" spans="1:13" x14ac:dyDescent="0.3">
      <c r="A4188" s="11" t="str">
        <f t="shared" si="66"/>
        <v>CONSUMO PER CAPITA (kg ó litros por individuo)Espum/Lambrusc/Mosca200-500MIL</v>
      </c>
      <c r="B4188" s="11" t="s">
        <v>55</v>
      </c>
      <c r="C4188" s="11" t="s">
        <v>92</v>
      </c>
      <c r="D4188" s="11" t="s">
        <v>157</v>
      </c>
      <c r="E4188" s="12">
        <v>6.3798065963963493E-2</v>
      </c>
      <c r="F4188" s="12">
        <v>5.8463736495904403E-2</v>
      </c>
      <c r="G4188" s="12">
        <v>2.88430778508162E-2</v>
      </c>
      <c r="H4188" s="12">
        <v>2.90189357710719E-2</v>
      </c>
      <c r="I4188" s="12">
        <v>2.9402945459397201E-2</v>
      </c>
      <c r="J4188" s="12">
        <v>2.9209146775710799E-2</v>
      </c>
      <c r="K4188" s="12">
        <v>2.87923982399368E-2</v>
      </c>
      <c r="L4188" s="12">
        <v>2.1226538555273199E-2</v>
      </c>
      <c r="M4188" s="12">
        <v>3.7795858650402699E-2</v>
      </c>
    </row>
    <row r="4189" spans="1:13" x14ac:dyDescent="0.3">
      <c r="A4189" s="11" t="str">
        <f t="shared" si="66"/>
        <v>CONSUMO PER CAPITA (kg ó litros por individuo)Espum/Lambrusc/Mosca&gt;500MIL</v>
      </c>
      <c r="B4189" s="11" t="s">
        <v>55</v>
      </c>
      <c r="C4189" s="11" t="s">
        <v>92</v>
      </c>
      <c r="D4189" s="11" t="s">
        <v>158</v>
      </c>
      <c r="E4189" s="12">
        <v>1.3372722661182E-2</v>
      </c>
      <c r="F4189" s="12">
        <v>2.3966004510250799E-2</v>
      </c>
      <c r="G4189" s="12">
        <v>7.22476356790733E-3</v>
      </c>
      <c r="H4189" s="12">
        <v>8.3963808278040997E-3</v>
      </c>
      <c r="I4189" s="12">
        <v>1.35022623869931E-2</v>
      </c>
      <c r="J4189" s="12">
        <v>9.6633436430825295E-3</v>
      </c>
      <c r="K4189" s="12">
        <v>1.30081255808004E-2</v>
      </c>
      <c r="L4189" s="12">
        <v>1.0607769775126299E-2</v>
      </c>
      <c r="M4189" s="12">
        <v>8.4049788138912292E-3</v>
      </c>
    </row>
    <row r="4190" spans="1:13" x14ac:dyDescent="0.3">
      <c r="A4190" s="11" t="str">
        <f t="shared" si="66"/>
        <v>CONSUMO PER CAPITA (kg ó litros por individuo)Espum/Lambrusc/MoscaDE 15 A 19 AÑOS</v>
      </c>
      <c r="B4190" s="11" t="s">
        <v>55</v>
      </c>
      <c r="C4190" s="11" t="s">
        <v>92</v>
      </c>
      <c r="D4190" s="11" t="s">
        <v>159</v>
      </c>
      <c r="E4190" s="12" t="s">
        <v>134</v>
      </c>
      <c r="F4190" s="12">
        <v>1.1197331265318499E-2</v>
      </c>
      <c r="G4190" s="12" t="s">
        <v>134</v>
      </c>
      <c r="H4190" s="12" t="s">
        <v>134</v>
      </c>
      <c r="I4190" s="12">
        <v>1.01250561934342E-2</v>
      </c>
      <c r="J4190" s="12" t="s">
        <v>134</v>
      </c>
      <c r="K4190" s="12" t="s">
        <v>134</v>
      </c>
      <c r="L4190" s="12" t="s">
        <v>134</v>
      </c>
      <c r="M4190" s="12" t="s">
        <v>134</v>
      </c>
    </row>
    <row r="4191" spans="1:13" x14ac:dyDescent="0.3">
      <c r="A4191" s="11" t="str">
        <f t="shared" si="66"/>
        <v>CONSUMO PER CAPITA (kg ó litros por individuo)Espum/Lambrusc/MoscaDE 20 A 24 AÑOS</v>
      </c>
      <c r="B4191" s="11" t="s">
        <v>55</v>
      </c>
      <c r="C4191" s="11" t="s">
        <v>92</v>
      </c>
      <c r="D4191" s="11" t="s">
        <v>160</v>
      </c>
      <c r="E4191" s="12">
        <v>0.101886367616047</v>
      </c>
      <c r="F4191" s="12">
        <v>4.6265531942303699E-2</v>
      </c>
      <c r="G4191" s="12">
        <v>8.0008610995714297E-2</v>
      </c>
      <c r="H4191" s="12">
        <v>5.5172592919126802E-2</v>
      </c>
      <c r="I4191" s="12">
        <v>5.5575443343013703E-2</v>
      </c>
      <c r="J4191" s="12">
        <v>7.6392836802195593E-2</v>
      </c>
      <c r="K4191" s="12">
        <v>2.6776769742190301E-2</v>
      </c>
      <c r="L4191" s="12" t="s">
        <v>134</v>
      </c>
      <c r="M4191" s="12" t="s">
        <v>134</v>
      </c>
    </row>
    <row r="4192" spans="1:13" x14ac:dyDescent="0.3">
      <c r="A4192" s="11" t="str">
        <f t="shared" si="66"/>
        <v>CONSUMO PER CAPITA (kg ó litros por individuo)Espum/Lambrusc/MoscaDE 25 A 34 AÑOS</v>
      </c>
      <c r="B4192" s="11" t="s">
        <v>55</v>
      </c>
      <c r="C4192" s="11" t="s">
        <v>92</v>
      </c>
      <c r="D4192" s="11" t="s">
        <v>161</v>
      </c>
      <c r="E4192" s="12">
        <v>5.5857385254818696E-3</v>
      </c>
      <c r="F4192" s="12">
        <v>1.1644067836158799E-2</v>
      </c>
      <c r="G4192" s="12">
        <v>6.5687130971556597E-3</v>
      </c>
      <c r="H4192" s="12">
        <v>2.99844141364104E-3</v>
      </c>
      <c r="I4192" s="12">
        <v>1.3567320986470999E-2</v>
      </c>
      <c r="J4192" s="12">
        <v>1.8781489416515699E-3</v>
      </c>
      <c r="K4192" s="12">
        <v>6.9361740499260301E-3</v>
      </c>
      <c r="L4192" s="12">
        <v>4.0654964567541198E-3</v>
      </c>
      <c r="M4192" s="12">
        <v>1.33202448451579E-2</v>
      </c>
    </row>
    <row r="4193" spans="1:13" x14ac:dyDescent="0.3">
      <c r="A4193" s="11" t="str">
        <f t="shared" si="66"/>
        <v>CONSUMO PER CAPITA (kg ó litros por individuo)Espum/Lambrusc/MoscaDE 35 A 49 AÑOS</v>
      </c>
      <c r="B4193" s="11" t="s">
        <v>55</v>
      </c>
      <c r="C4193" s="11" t="s">
        <v>92</v>
      </c>
      <c r="D4193" s="11" t="s">
        <v>162</v>
      </c>
      <c r="E4193" s="12">
        <v>6.4068039459341296E-3</v>
      </c>
      <c r="F4193" s="12">
        <v>1.3883219027375999E-2</v>
      </c>
      <c r="G4193" s="12">
        <v>8.74674087097084E-3</v>
      </c>
      <c r="H4193" s="12">
        <v>9.9415028685606605E-3</v>
      </c>
      <c r="I4193" s="12">
        <v>8.7611724837341007E-3</v>
      </c>
      <c r="J4193" s="12">
        <v>1.04525657460529E-2</v>
      </c>
      <c r="K4193" s="12">
        <v>6.5651160882339004E-3</v>
      </c>
      <c r="L4193" s="12">
        <v>1.0668157144484301E-2</v>
      </c>
      <c r="M4193" s="12">
        <v>1.1072462766957799E-2</v>
      </c>
    </row>
    <row r="4194" spans="1:13" x14ac:dyDescent="0.3">
      <c r="A4194" s="11" t="str">
        <f t="shared" si="66"/>
        <v>CONSUMO PER CAPITA (kg ó litros por individuo)Espum/Lambrusc/MoscaDE 50 A 59 AÑOS</v>
      </c>
      <c r="B4194" s="11" t="s">
        <v>55</v>
      </c>
      <c r="C4194" s="11" t="s">
        <v>92</v>
      </c>
      <c r="D4194" s="11" t="s">
        <v>163</v>
      </c>
      <c r="E4194" s="12">
        <v>2.27441348685327E-2</v>
      </c>
      <c r="F4194" s="12">
        <v>2.8570261564739099E-2</v>
      </c>
      <c r="G4194" s="12">
        <v>2.8159715850777998E-2</v>
      </c>
      <c r="H4194" s="12">
        <v>1.8091442026039999E-2</v>
      </c>
      <c r="I4194" s="12">
        <v>3.2478926525223301E-2</v>
      </c>
      <c r="J4194" s="12">
        <v>1.8959484793748801E-2</v>
      </c>
      <c r="K4194" s="12">
        <v>2.0328047802312999E-2</v>
      </c>
      <c r="L4194" s="12">
        <v>1.9071039348497999E-2</v>
      </c>
      <c r="M4194" s="12">
        <v>2.06218539576184E-2</v>
      </c>
    </row>
    <row r="4195" spans="1:13" x14ac:dyDescent="0.3">
      <c r="A4195" s="11" t="str">
        <f t="shared" si="66"/>
        <v>CONSUMO PER CAPITA (kg ó litros por individuo)Espum/Lambrusc/MoscaDE 60 A 75 AÑOS</v>
      </c>
      <c r="B4195" s="11" t="s">
        <v>55</v>
      </c>
      <c r="C4195" s="11" t="s">
        <v>92</v>
      </c>
      <c r="D4195" s="11" t="s">
        <v>164</v>
      </c>
      <c r="E4195" s="12">
        <v>4.3700349649376698E-2</v>
      </c>
      <c r="F4195" s="12">
        <v>3.1229719561633701E-2</v>
      </c>
      <c r="G4195" s="12">
        <v>2.8253752507089301E-2</v>
      </c>
      <c r="H4195" s="12">
        <v>2.57462011800621E-2</v>
      </c>
      <c r="I4195" s="12">
        <v>3.3753950334409102E-2</v>
      </c>
      <c r="J4195" s="12">
        <v>4.6620855161816702E-2</v>
      </c>
      <c r="K4195" s="12">
        <v>3.70508057902613E-2</v>
      </c>
      <c r="L4195" s="12">
        <v>3.73008993590494E-2</v>
      </c>
      <c r="M4195" s="12">
        <v>4.1983573918138201E-2</v>
      </c>
    </row>
    <row r="4196" spans="1:13" x14ac:dyDescent="0.3">
      <c r="A4196" s="11" t="str">
        <f t="shared" si="66"/>
        <v>CONSUMO PER CAPITA (kg ó litros por individuo)Espum/Lambrusc/MoscaNIVEL ALTO</v>
      </c>
      <c r="B4196" s="11" t="s">
        <v>55</v>
      </c>
      <c r="C4196" s="11" t="s">
        <v>92</v>
      </c>
      <c r="D4196" s="11" t="s">
        <v>165</v>
      </c>
      <c r="E4196" s="12">
        <v>1.1634825089936501E-2</v>
      </c>
      <c r="F4196" s="12">
        <v>1.8357877834884399E-2</v>
      </c>
      <c r="G4196" s="12">
        <v>2.0184793131952299E-2</v>
      </c>
      <c r="H4196" s="12">
        <v>1.37116417993879E-2</v>
      </c>
      <c r="I4196" s="12">
        <v>1.52382082661764E-2</v>
      </c>
      <c r="J4196" s="12">
        <v>9.1972495847956401E-3</v>
      </c>
      <c r="K4196" s="12">
        <v>8.1228672523231196E-3</v>
      </c>
      <c r="L4196" s="12">
        <v>5.3772928244545399E-3</v>
      </c>
      <c r="M4196" s="12">
        <v>1.30241971926733E-2</v>
      </c>
    </row>
    <row r="4197" spans="1:13" x14ac:dyDescent="0.3">
      <c r="A4197" s="11" t="str">
        <f t="shared" si="66"/>
        <v>CONSUMO PER CAPITA (kg ó litros por individuo)Espum/Lambrusc/MoscaNIVEL MEDIO ALTO</v>
      </c>
      <c r="B4197" s="11" t="s">
        <v>55</v>
      </c>
      <c r="C4197" s="11" t="s">
        <v>92</v>
      </c>
      <c r="D4197" s="11" t="s">
        <v>166</v>
      </c>
      <c r="E4197" s="12">
        <v>5.8028638495755201E-2</v>
      </c>
      <c r="F4197" s="12">
        <v>3.6619243989893302E-2</v>
      </c>
      <c r="G4197" s="12">
        <v>1.9892541994291999E-2</v>
      </c>
      <c r="H4197" s="12">
        <v>1.6714166131587799E-2</v>
      </c>
      <c r="I4197" s="12">
        <v>2.5216419077002301E-2</v>
      </c>
      <c r="J4197" s="12">
        <v>1.8456436853586E-2</v>
      </c>
      <c r="K4197" s="12">
        <v>1.39358939934378E-2</v>
      </c>
      <c r="L4197" s="12">
        <v>6.2435810654823502E-3</v>
      </c>
      <c r="M4197" s="12">
        <v>1.7847735774071699E-2</v>
      </c>
    </row>
    <row r="4198" spans="1:13" x14ac:dyDescent="0.3">
      <c r="A4198" s="11" t="str">
        <f t="shared" si="66"/>
        <v>CONSUMO PER CAPITA (kg ó litros por individuo)Espum/Lambrusc/MoscaNIVEL MEDIO</v>
      </c>
      <c r="B4198" s="11" t="s">
        <v>55</v>
      </c>
      <c r="C4198" s="11" t="s">
        <v>92</v>
      </c>
      <c r="D4198" s="11" t="s">
        <v>167</v>
      </c>
      <c r="E4198" s="12">
        <v>1.39094772511831E-2</v>
      </c>
      <c r="F4198" s="12">
        <v>1.79628700726462E-2</v>
      </c>
      <c r="G4198" s="12">
        <v>1.12068719506808E-2</v>
      </c>
      <c r="H4198" s="12">
        <v>1.21190311729002E-2</v>
      </c>
      <c r="I4198" s="12">
        <v>2.0442215792542899E-2</v>
      </c>
      <c r="J4198" s="12">
        <v>2.7289704211899399E-2</v>
      </c>
      <c r="K4198" s="12">
        <v>8.88946599427109E-3</v>
      </c>
      <c r="L4198" s="12">
        <v>6.5714751486117499E-3</v>
      </c>
      <c r="M4198" s="12">
        <v>9.4160771771324304E-3</v>
      </c>
    </row>
    <row r="4199" spans="1:13" x14ac:dyDescent="0.3">
      <c r="A4199" s="11" t="str">
        <f t="shared" si="66"/>
        <v>CONSUMO PER CAPITA (kg ó litros por individuo)Espum/Lambrusc/MoscaNIVEL MEDIO BAJO</v>
      </c>
      <c r="B4199" s="11" t="s">
        <v>55</v>
      </c>
      <c r="C4199" s="11" t="s">
        <v>92</v>
      </c>
      <c r="D4199" s="11" t="s">
        <v>168</v>
      </c>
      <c r="E4199" s="12">
        <v>2.65033304771435E-2</v>
      </c>
      <c r="F4199" s="12">
        <v>2.93810939855116E-2</v>
      </c>
      <c r="G4199" s="12">
        <v>5.0562096553281401E-2</v>
      </c>
      <c r="H4199" s="12">
        <v>3.6774737903359701E-2</v>
      </c>
      <c r="I4199" s="12">
        <v>5.1006869443048101E-2</v>
      </c>
      <c r="J4199" s="12">
        <v>5.6806472574878898E-2</v>
      </c>
      <c r="K4199" s="12">
        <v>3.4781717188625598E-2</v>
      </c>
      <c r="L4199" s="12">
        <v>4.3370558071260702E-2</v>
      </c>
      <c r="M4199" s="12">
        <v>4.1348843941265798E-2</v>
      </c>
    </row>
    <row r="4200" spans="1:13" x14ac:dyDescent="0.3">
      <c r="A4200" s="11" t="str">
        <f t="shared" si="66"/>
        <v>CONSUMO PER CAPITA (kg ó litros por individuo)Espum/Lambrusc/MoscaNIVEL BAJO</v>
      </c>
      <c r="B4200" s="11" t="s">
        <v>55</v>
      </c>
      <c r="C4200" s="11" t="s">
        <v>92</v>
      </c>
      <c r="D4200" s="11" t="s">
        <v>169</v>
      </c>
      <c r="E4200" s="12">
        <v>2.2773429171828601E-2</v>
      </c>
      <c r="F4200" s="12">
        <v>1.7157750290622598E-2</v>
      </c>
      <c r="G4200" s="12">
        <v>1.3549431884393E-2</v>
      </c>
      <c r="H4200" s="12">
        <v>1.0747597305807099E-2</v>
      </c>
      <c r="I4200" s="12">
        <v>1.40349293083573E-2</v>
      </c>
      <c r="J4200" s="12">
        <v>1.20643099202393E-2</v>
      </c>
      <c r="K4200" s="12">
        <v>2.7058352469889899E-2</v>
      </c>
      <c r="L4200" s="12">
        <v>2.5748782701492501E-2</v>
      </c>
      <c r="M4200" s="12">
        <v>2.1234169223497499E-2</v>
      </c>
    </row>
    <row r="4201" spans="1:13" x14ac:dyDescent="0.3">
      <c r="A4201" s="11" t="str">
        <f t="shared" si="66"/>
        <v>CONSUMO PER CAPITA (kg ó litros por individuo)Espum/Lambrusc/MoscaHOMBRE</v>
      </c>
      <c r="B4201" s="11" t="s">
        <v>55</v>
      </c>
      <c r="C4201" s="11" t="s">
        <v>92</v>
      </c>
      <c r="D4201" s="11" t="s">
        <v>170</v>
      </c>
      <c r="E4201" s="12">
        <v>2.3753128102487999E-2</v>
      </c>
      <c r="F4201" s="12">
        <v>1.8809779832097601E-2</v>
      </c>
      <c r="G4201" s="12">
        <v>2.1715482128134098E-2</v>
      </c>
      <c r="H4201" s="12">
        <v>1.9806937054051899E-2</v>
      </c>
      <c r="I4201" s="12">
        <v>2.3272409103796399E-2</v>
      </c>
      <c r="J4201" s="12">
        <v>2.75917528161355E-2</v>
      </c>
      <c r="K4201" s="12">
        <v>1.4487231599314599E-2</v>
      </c>
      <c r="L4201" s="12">
        <v>1.3011593708419599E-2</v>
      </c>
      <c r="M4201" s="12">
        <v>1.84346974260477E-2</v>
      </c>
    </row>
    <row r="4202" spans="1:13" x14ac:dyDescent="0.3">
      <c r="A4202" s="11" t="str">
        <f t="shared" si="66"/>
        <v>CONSUMO PER CAPITA (kg ó litros por individuo)Espum/Lambrusc/MoscaMUJER</v>
      </c>
      <c r="B4202" s="11" t="s">
        <v>55</v>
      </c>
      <c r="C4202" s="11" t="s">
        <v>92</v>
      </c>
      <c r="D4202" s="11" t="s">
        <v>171</v>
      </c>
      <c r="E4202" s="12">
        <v>2.4074823380736798E-2</v>
      </c>
      <c r="F4202" s="12">
        <v>2.59119438921343E-2</v>
      </c>
      <c r="G4202" s="12">
        <v>2.03285938781767E-2</v>
      </c>
      <c r="H4202" s="12">
        <v>1.3386372903492099E-2</v>
      </c>
      <c r="I4202" s="12">
        <v>2.3103456922031501E-2</v>
      </c>
      <c r="J4202" s="12">
        <v>1.8409089179744698E-2</v>
      </c>
      <c r="K4202" s="12">
        <v>2.0306708082679401E-2</v>
      </c>
      <c r="L4202" s="12">
        <v>1.9141745997562999E-2</v>
      </c>
      <c r="M4202" s="12">
        <v>1.9467284110494899E-2</v>
      </c>
    </row>
    <row r="4203" spans="1:13" x14ac:dyDescent="0.3">
      <c r="A4203" s="11" t="str">
        <f t="shared" si="66"/>
        <v>CONSUMO PER CAPITA (kg ó litros por individuo)SidraT.ESPAÑA</v>
      </c>
      <c r="B4203" s="11" t="s">
        <v>55</v>
      </c>
      <c r="C4203" s="11" t="s">
        <v>93</v>
      </c>
      <c r="D4203" s="11" t="s">
        <v>142</v>
      </c>
      <c r="E4203" s="12">
        <v>0.19919379815116101</v>
      </c>
      <c r="F4203" s="12">
        <v>0.18197151298144601</v>
      </c>
      <c r="G4203" s="12">
        <v>0.14636154931665499</v>
      </c>
      <c r="H4203" s="12">
        <v>0.129764922442724</v>
      </c>
      <c r="I4203" s="12">
        <v>0.17697501056489001</v>
      </c>
      <c r="J4203" s="12">
        <v>0.114638553469895</v>
      </c>
      <c r="K4203" s="12">
        <v>0.107764974324096</v>
      </c>
      <c r="L4203" s="12">
        <v>0.10812097755111599</v>
      </c>
      <c r="M4203" s="12">
        <v>0.16992139534350401</v>
      </c>
    </row>
    <row r="4204" spans="1:13" x14ac:dyDescent="0.3">
      <c r="A4204" s="11" t="str">
        <f t="shared" si="66"/>
        <v>CONSUMO PER CAPITA (kg ó litros por individuo)SidraBCN AM</v>
      </c>
      <c r="B4204" s="11" t="s">
        <v>55</v>
      </c>
      <c r="C4204" s="11" t="s">
        <v>93</v>
      </c>
      <c r="D4204" s="11" t="s">
        <v>143</v>
      </c>
      <c r="E4204" s="12">
        <v>2.61274527930043E-2</v>
      </c>
      <c r="F4204" s="12">
        <v>1.20972873327298E-2</v>
      </c>
      <c r="G4204" s="12">
        <v>9.7860982516693902E-3</v>
      </c>
      <c r="H4204" s="12">
        <v>1.12001110304784E-2</v>
      </c>
      <c r="I4204" s="12">
        <v>1.2544889596059299E-2</v>
      </c>
      <c r="J4204" s="12">
        <v>1.8091568497749601E-2</v>
      </c>
      <c r="K4204" s="12">
        <v>1.5580115354312601E-3</v>
      </c>
      <c r="L4204" s="12">
        <v>2.88970087111378E-2</v>
      </c>
      <c r="M4204" s="12">
        <v>2.3280417498579599E-2</v>
      </c>
    </row>
    <row r="4205" spans="1:13" x14ac:dyDescent="0.3">
      <c r="A4205" s="11" t="str">
        <f t="shared" si="66"/>
        <v>CONSUMO PER CAPITA (kg ó litros por individuo)SidraREST.CAT ARAGON</v>
      </c>
      <c r="B4205" s="11" t="s">
        <v>55</v>
      </c>
      <c r="C4205" s="11" t="s">
        <v>93</v>
      </c>
      <c r="D4205" s="11" t="s">
        <v>144</v>
      </c>
      <c r="E4205" s="12">
        <v>5.8711800261369899E-2</v>
      </c>
      <c r="F4205" s="12">
        <v>2.9167016751498898E-2</v>
      </c>
      <c r="G4205" s="12">
        <v>1.97977561260517E-2</v>
      </c>
      <c r="H4205" s="12">
        <v>6.7693334361432697E-3</v>
      </c>
      <c r="I4205" s="12">
        <v>2.8964815785779301E-2</v>
      </c>
      <c r="J4205" s="12">
        <v>1.4137147406450499E-2</v>
      </c>
      <c r="K4205" s="12">
        <v>2.33660916514687E-2</v>
      </c>
      <c r="L4205" s="12">
        <v>1.25599858256532E-2</v>
      </c>
      <c r="M4205" s="12">
        <v>3.4280958566893699E-2</v>
      </c>
    </row>
    <row r="4206" spans="1:13" x14ac:dyDescent="0.3">
      <c r="A4206" s="11" t="str">
        <f t="shared" si="66"/>
        <v>CONSUMO PER CAPITA (kg ó litros por individuo)SidraLEVANTE</v>
      </c>
      <c r="B4206" s="11" t="s">
        <v>55</v>
      </c>
      <c r="C4206" s="11" t="s">
        <v>93</v>
      </c>
      <c r="D4206" s="11" t="s">
        <v>145</v>
      </c>
      <c r="E4206" s="12">
        <v>4.13829297679097E-2</v>
      </c>
      <c r="F4206" s="12">
        <v>1.98862395715169E-2</v>
      </c>
      <c r="G4206" s="12">
        <v>3.3765609250958999E-2</v>
      </c>
      <c r="H4206" s="12">
        <v>2.0204528481775501E-2</v>
      </c>
      <c r="I4206" s="12">
        <v>3.7753452750218103E-2</v>
      </c>
      <c r="J4206" s="12">
        <v>1.07982937454225E-2</v>
      </c>
      <c r="K4206" s="12">
        <v>3.0136387875891901E-2</v>
      </c>
      <c r="L4206" s="12">
        <v>2.3955298949251101E-2</v>
      </c>
      <c r="M4206" s="12">
        <v>3.4275821525772097E-2</v>
      </c>
    </row>
    <row r="4207" spans="1:13" x14ac:dyDescent="0.3">
      <c r="A4207" s="11" t="str">
        <f t="shared" si="66"/>
        <v>CONSUMO PER CAPITA (kg ó litros por individuo)SidraANDALUCIA</v>
      </c>
      <c r="B4207" s="11" t="s">
        <v>55</v>
      </c>
      <c r="C4207" s="11" t="s">
        <v>93</v>
      </c>
      <c r="D4207" s="11" t="s">
        <v>146</v>
      </c>
      <c r="E4207" s="12">
        <v>4.0486843565910001E-2</v>
      </c>
      <c r="F4207" s="12">
        <v>2.4448811909453701E-2</v>
      </c>
      <c r="G4207" s="12">
        <v>1.63041442621908E-2</v>
      </c>
      <c r="H4207" s="12">
        <v>1.6685532564993999E-2</v>
      </c>
      <c r="I4207" s="12">
        <v>2.4515084557800201E-2</v>
      </c>
      <c r="J4207" s="12">
        <v>8.6924850123049607E-3</v>
      </c>
      <c r="K4207" s="12">
        <v>1.7423228593890901E-2</v>
      </c>
      <c r="L4207" s="12">
        <v>1.34262273808008E-2</v>
      </c>
      <c r="M4207" s="12">
        <v>2.3549195515863298E-2</v>
      </c>
    </row>
    <row r="4208" spans="1:13" x14ac:dyDescent="0.3">
      <c r="A4208" s="11" t="str">
        <f t="shared" si="66"/>
        <v>CONSUMO PER CAPITA (kg ó litros por individuo)SidraMDD AM</v>
      </c>
      <c r="B4208" s="11" t="s">
        <v>55</v>
      </c>
      <c r="C4208" s="11" t="s">
        <v>93</v>
      </c>
      <c r="D4208" s="11" t="s">
        <v>147</v>
      </c>
      <c r="E4208" s="12">
        <v>7.1779986022948494E-2</v>
      </c>
      <c r="F4208" s="12">
        <v>3.7840567842637701E-2</v>
      </c>
      <c r="G4208" s="12">
        <v>2.9596456073185399E-2</v>
      </c>
      <c r="H4208" s="12">
        <v>2.3289293525154499E-2</v>
      </c>
      <c r="I4208" s="12">
        <v>5.47751557896815E-2</v>
      </c>
      <c r="J4208" s="12">
        <v>5.72929114681709E-2</v>
      </c>
      <c r="K4208" s="12">
        <v>4.0086688430977499E-2</v>
      </c>
      <c r="L4208" s="12">
        <v>4.1344211987881602E-2</v>
      </c>
      <c r="M4208" s="12">
        <v>6.1113410438240798E-2</v>
      </c>
    </row>
    <row r="4209" spans="1:13" x14ac:dyDescent="0.3">
      <c r="A4209" s="11" t="str">
        <f t="shared" si="66"/>
        <v>CONSUMO PER CAPITA (kg ó litros por individuo)SidraRTO CENTRO</v>
      </c>
      <c r="B4209" s="11" t="s">
        <v>55</v>
      </c>
      <c r="C4209" s="11" t="s">
        <v>93</v>
      </c>
      <c r="D4209" s="11" t="s">
        <v>148</v>
      </c>
      <c r="E4209" s="12">
        <v>0.122389834327706</v>
      </c>
      <c r="F4209" s="12">
        <v>9.5817268271411099E-2</v>
      </c>
      <c r="G4209" s="12">
        <v>5.5469240047251601E-2</v>
      </c>
      <c r="H4209" s="12">
        <v>6.0753105385359503E-2</v>
      </c>
      <c r="I4209" s="12">
        <v>6.30645759776714E-2</v>
      </c>
      <c r="J4209" s="12">
        <v>0.108999991381206</v>
      </c>
      <c r="K4209" s="12">
        <v>9.2768729808100803E-2</v>
      </c>
      <c r="L4209" s="12">
        <v>5.3683195231309898E-2</v>
      </c>
      <c r="M4209" s="12">
        <v>9.8575062182687703E-2</v>
      </c>
    </row>
    <row r="4210" spans="1:13" x14ac:dyDescent="0.3">
      <c r="A4210" s="11" t="str">
        <f t="shared" si="66"/>
        <v>CONSUMO PER CAPITA (kg ó litros por individuo)SidraNORTE-CENTRO</v>
      </c>
      <c r="B4210" s="11" t="s">
        <v>55</v>
      </c>
      <c r="C4210" s="11" t="s">
        <v>93</v>
      </c>
      <c r="D4210" s="11" t="s">
        <v>149</v>
      </c>
      <c r="E4210" s="12">
        <v>0.21835970658747</v>
      </c>
      <c r="F4210" s="12">
        <v>0.19754807704185501</v>
      </c>
      <c r="G4210" s="12">
        <v>0.16727007500452501</v>
      </c>
      <c r="H4210" s="12">
        <v>0.17655720748127601</v>
      </c>
      <c r="I4210" s="12">
        <v>0.32056769082852798</v>
      </c>
      <c r="J4210" s="12">
        <v>0.15482999373091799</v>
      </c>
      <c r="K4210" s="12">
        <v>0.16231226202652299</v>
      </c>
      <c r="L4210" s="12">
        <v>0.20067317044847199</v>
      </c>
      <c r="M4210" s="12">
        <v>0.243064849940195</v>
      </c>
    </row>
    <row r="4211" spans="1:13" x14ac:dyDescent="0.3">
      <c r="A4211" s="11" t="str">
        <f t="shared" si="66"/>
        <v>CONSUMO PER CAPITA (kg ó litros por individuo)SidraNOROESTE</v>
      </c>
      <c r="B4211" s="11" t="s">
        <v>55</v>
      </c>
      <c r="C4211" s="11" t="s">
        <v>93</v>
      </c>
      <c r="D4211" s="11" t="s">
        <v>150</v>
      </c>
      <c r="E4211" s="12">
        <v>1.46861051647792</v>
      </c>
      <c r="F4211" s="12">
        <v>1.5092166432358201</v>
      </c>
      <c r="G4211" s="12">
        <v>1.2250351231274199</v>
      </c>
      <c r="H4211" s="12">
        <v>1.07383319730302</v>
      </c>
      <c r="I4211" s="12">
        <v>1.3200868175028699</v>
      </c>
      <c r="J4211" s="12">
        <v>0.84046469730411799</v>
      </c>
      <c r="K4211" s="12">
        <v>0.75679047394201404</v>
      </c>
      <c r="L4211" s="12">
        <v>0.76766068595343895</v>
      </c>
      <c r="M4211" s="12">
        <v>1.2755058410950499</v>
      </c>
    </row>
    <row r="4212" spans="1:13" x14ac:dyDescent="0.3">
      <c r="A4212" s="11" t="str">
        <f t="shared" si="66"/>
        <v>CONSUMO PER CAPITA (kg ó litros por individuo)Sidra&lt;2MIL</v>
      </c>
      <c r="B4212" s="11" t="s">
        <v>55</v>
      </c>
      <c r="C4212" s="11" t="s">
        <v>93</v>
      </c>
      <c r="D4212" s="11" t="s">
        <v>151</v>
      </c>
      <c r="E4212" s="12">
        <v>5.6948393154694098E-2</v>
      </c>
      <c r="F4212" s="12">
        <v>4.0001767857445601E-2</v>
      </c>
      <c r="G4212" s="12">
        <v>1.6709133923642198E-2</v>
      </c>
      <c r="H4212" s="12">
        <v>2.7185769350919601E-2</v>
      </c>
      <c r="I4212" s="12">
        <v>1.98036158991927E-2</v>
      </c>
      <c r="J4212" s="12">
        <v>1.5227451530753599E-3</v>
      </c>
      <c r="K4212" s="12" t="s">
        <v>134</v>
      </c>
      <c r="L4212" s="12">
        <v>9.4141642118670092E-3</v>
      </c>
      <c r="M4212" s="12">
        <v>2.8066686896005801E-2</v>
      </c>
    </row>
    <row r="4213" spans="1:13" x14ac:dyDescent="0.3">
      <c r="A4213" s="11" t="str">
        <f t="shared" si="66"/>
        <v>CONSUMO PER CAPITA (kg ó litros por individuo)Sidra2-5MIL</v>
      </c>
      <c r="B4213" s="11" t="s">
        <v>55</v>
      </c>
      <c r="C4213" s="11" t="s">
        <v>93</v>
      </c>
      <c r="D4213" s="11" t="s">
        <v>152</v>
      </c>
      <c r="E4213" s="12">
        <v>9.1866670437858206E-2</v>
      </c>
      <c r="F4213" s="12">
        <v>2.60078922032718E-2</v>
      </c>
      <c r="G4213" s="12">
        <v>2.08771396413308E-2</v>
      </c>
      <c r="H4213" s="12">
        <v>3.4325470494253899E-2</v>
      </c>
      <c r="I4213" s="12">
        <v>2.63626596952885E-2</v>
      </c>
      <c r="J4213" s="12">
        <v>9.9439779622950298E-3</v>
      </c>
      <c r="K4213" s="12">
        <v>8.5289979268321006E-3</v>
      </c>
      <c r="L4213" s="12">
        <v>4.5389915965904103E-2</v>
      </c>
      <c r="M4213" s="12">
        <v>2.7815984202539602E-2</v>
      </c>
    </row>
    <row r="4214" spans="1:13" x14ac:dyDescent="0.3">
      <c r="A4214" s="11" t="str">
        <f t="shared" si="66"/>
        <v>CONSUMO PER CAPITA (kg ó litros por individuo)Sidra5-10MIL</v>
      </c>
      <c r="B4214" s="11" t="s">
        <v>55</v>
      </c>
      <c r="C4214" s="11" t="s">
        <v>93</v>
      </c>
      <c r="D4214" s="11" t="s">
        <v>153</v>
      </c>
      <c r="E4214" s="12">
        <v>7.17185222813118E-2</v>
      </c>
      <c r="F4214" s="12">
        <v>3.1399649891620501E-2</v>
      </c>
      <c r="G4214" s="12">
        <v>1.7638500546525701E-2</v>
      </c>
      <c r="H4214" s="12">
        <v>3.3949070192924903E-2</v>
      </c>
      <c r="I4214" s="12">
        <v>6.5775516765152295E-2</v>
      </c>
      <c r="J4214" s="12">
        <v>1.65225405857145E-2</v>
      </c>
      <c r="K4214" s="12">
        <v>1.1920178586548799E-2</v>
      </c>
      <c r="L4214" s="12">
        <v>1.67475423956681E-2</v>
      </c>
      <c r="M4214" s="12">
        <v>8.9438943442517405E-2</v>
      </c>
    </row>
    <row r="4215" spans="1:13" x14ac:dyDescent="0.3">
      <c r="A4215" s="11" t="str">
        <f t="shared" si="66"/>
        <v>CONSUMO PER CAPITA (kg ó litros por individuo)Sidra10-30MIL</v>
      </c>
      <c r="B4215" s="11" t="s">
        <v>55</v>
      </c>
      <c r="C4215" s="11" t="s">
        <v>93</v>
      </c>
      <c r="D4215" s="11" t="s">
        <v>154</v>
      </c>
      <c r="E4215" s="12">
        <v>0.102611944633105</v>
      </c>
      <c r="F4215" s="12">
        <v>9.4074860648898001E-2</v>
      </c>
      <c r="G4215" s="12">
        <v>7.8305307070945407E-2</v>
      </c>
      <c r="H4215" s="12">
        <v>8.5241741237504706E-2</v>
      </c>
      <c r="I4215" s="12">
        <v>0.129400410347808</v>
      </c>
      <c r="J4215" s="12">
        <v>7.6092640642491605E-2</v>
      </c>
      <c r="K4215" s="12">
        <v>8.4412711556053496E-2</v>
      </c>
      <c r="L4215" s="12">
        <v>6.3201750876336504E-2</v>
      </c>
      <c r="M4215" s="12">
        <v>0.12695684538442401</v>
      </c>
    </row>
    <row r="4216" spans="1:13" x14ac:dyDescent="0.3">
      <c r="A4216" s="11" t="str">
        <f t="shared" si="66"/>
        <v>CONSUMO PER CAPITA (kg ó litros por individuo)Sidra30-100MIL</v>
      </c>
      <c r="B4216" s="11" t="s">
        <v>55</v>
      </c>
      <c r="C4216" s="11" t="s">
        <v>93</v>
      </c>
      <c r="D4216" s="11" t="s">
        <v>155</v>
      </c>
      <c r="E4216" s="12">
        <v>0.40941124745510399</v>
      </c>
      <c r="F4216" s="12">
        <v>0.32909234332999499</v>
      </c>
      <c r="G4216" s="12">
        <v>0.26015056722600799</v>
      </c>
      <c r="H4216" s="12">
        <v>0.19003579763426001</v>
      </c>
      <c r="I4216" s="12">
        <v>0.25325151971869497</v>
      </c>
      <c r="J4216" s="12">
        <v>0.124313639611164</v>
      </c>
      <c r="K4216" s="12">
        <v>0.12894406401574299</v>
      </c>
      <c r="L4216" s="12">
        <v>0.13842009029140301</v>
      </c>
      <c r="M4216" s="12">
        <v>0.15341644669495999</v>
      </c>
    </row>
    <row r="4217" spans="1:13" x14ac:dyDescent="0.3">
      <c r="A4217" s="11" t="str">
        <f t="shared" ref="A4217:A4280" si="67">B4217&amp;C4217&amp;D4217</f>
        <v>CONSUMO PER CAPITA (kg ó litros por individuo)Sidra100-200MIL</v>
      </c>
      <c r="B4217" s="11" t="s">
        <v>55</v>
      </c>
      <c r="C4217" s="11" t="s">
        <v>93</v>
      </c>
      <c r="D4217" s="11" t="s">
        <v>156</v>
      </c>
      <c r="E4217" s="12">
        <v>0.129292608729526</v>
      </c>
      <c r="F4217" s="12">
        <v>8.3239165641006099E-2</v>
      </c>
      <c r="G4217" s="12">
        <v>8.4254630629028202E-2</v>
      </c>
      <c r="H4217" s="12">
        <v>7.8993086422084802E-2</v>
      </c>
      <c r="I4217" s="12">
        <v>0.159270965269459</v>
      </c>
      <c r="J4217" s="12">
        <v>0.10780055594061699</v>
      </c>
      <c r="K4217" s="12">
        <v>0.101353155999443</v>
      </c>
      <c r="L4217" s="12">
        <v>8.2604557395339395E-2</v>
      </c>
      <c r="M4217" s="12">
        <v>0.16308184389163299</v>
      </c>
    </row>
    <row r="4218" spans="1:13" x14ac:dyDescent="0.3">
      <c r="A4218" s="11" t="str">
        <f t="shared" si="67"/>
        <v>CONSUMO PER CAPITA (kg ó litros por individuo)Sidra200-500MIL</v>
      </c>
      <c r="B4218" s="11" t="s">
        <v>55</v>
      </c>
      <c r="C4218" s="11" t="s">
        <v>93</v>
      </c>
      <c r="D4218" s="11" t="s">
        <v>157</v>
      </c>
      <c r="E4218" s="12">
        <v>0.43013939363143999</v>
      </c>
      <c r="F4218" s="12">
        <v>0.57436952386316298</v>
      </c>
      <c r="G4218" s="12">
        <v>0.49517632083989299</v>
      </c>
      <c r="H4218" s="12">
        <v>0.44878620141784598</v>
      </c>
      <c r="I4218" s="12">
        <v>0.54493497217621201</v>
      </c>
      <c r="J4218" s="12">
        <v>0.43059787223685198</v>
      </c>
      <c r="K4218" s="12">
        <v>0.37208935041031199</v>
      </c>
      <c r="L4218" s="12">
        <v>0.38084188240761901</v>
      </c>
      <c r="M4218" s="12">
        <v>0.62371681474579499</v>
      </c>
    </row>
    <row r="4219" spans="1:13" x14ac:dyDescent="0.3">
      <c r="A4219" s="11" t="str">
        <f t="shared" si="67"/>
        <v>CONSUMO PER CAPITA (kg ó litros por individuo)Sidra&gt;500MIL</v>
      </c>
      <c r="B4219" s="11" t="s">
        <v>55</v>
      </c>
      <c r="C4219" s="11" t="s">
        <v>93</v>
      </c>
      <c r="D4219" s="11" t="s">
        <v>158</v>
      </c>
      <c r="E4219" s="12">
        <v>5.8621095857699097E-2</v>
      </c>
      <c r="F4219" s="12">
        <v>3.3283850909533202E-2</v>
      </c>
      <c r="G4219" s="12">
        <v>1.6030593412702101E-2</v>
      </c>
      <c r="H4219" s="12">
        <v>1.9428634792075201E-2</v>
      </c>
      <c r="I4219" s="12">
        <v>3.98654110104096E-2</v>
      </c>
      <c r="J4219" s="12">
        <v>4.1559678671582299E-2</v>
      </c>
      <c r="K4219" s="12">
        <v>2.8891683658362699E-2</v>
      </c>
      <c r="L4219" s="12">
        <v>2.7419929716567201E-2</v>
      </c>
      <c r="M4219" s="12">
        <v>3.36415777452427E-2</v>
      </c>
    </row>
    <row r="4220" spans="1:13" x14ac:dyDescent="0.3">
      <c r="A4220" s="11" t="str">
        <f t="shared" si="67"/>
        <v>CONSUMO PER CAPITA (kg ó litros por individuo)SidraDE 15 A 19 AÑOS</v>
      </c>
      <c r="B4220" s="11" t="s">
        <v>55</v>
      </c>
      <c r="C4220" s="11" t="s">
        <v>93</v>
      </c>
      <c r="D4220" s="11" t="s">
        <v>159</v>
      </c>
      <c r="E4220" s="12" t="s">
        <v>134</v>
      </c>
      <c r="F4220" s="12">
        <v>1.3288091056074799E-2</v>
      </c>
      <c r="G4220" s="12">
        <v>1.6780080036206201E-2</v>
      </c>
      <c r="H4220" s="12">
        <v>3.9264119288426498E-2</v>
      </c>
      <c r="I4220" s="12">
        <v>0.10491946192065001</v>
      </c>
      <c r="J4220" s="12" t="s">
        <v>134</v>
      </c>
      <c r="K4220" s="12" t="s">
        <v>134</v>
      </c>
      <c r="L4220" s="12" t="s">
        <v>134</v>
      </c>
      <c r="M4220" s="12" t="s">
        <v>134</v>
      </c>
    </row>
    <row r="4221" spans="1:13" x14ac:dyDescent="0.3">
      <c r="A4221" s="11" t="str">
        <f t="shared" si="67"/>
        <v>CONSUMO PER CAPITA (kg ó litros por individuo)SidraDE 20 A 24 AÑOS</v>
      </c>
      <c r="B4221" s="11" t="s">
        <v>55</v>
      </c>
      <c r="C4221" s="11" t="s">
        <v>93</v>
      </c>
      <c r="D4221" s="11" t="s">
        <v>160</v>
      </c>
      <c r="E4221" s="12">
        <v>1.9498123813635901E-2</v>
      </c>
      <c r="F4221" s="12">
        <v>1.89990359870763E-2</v>
      </c>
      <c r="G4221" s="12">
        <v>1.08110852391477E-2</v>
      </c>
      <c r="H4221" s="12">
        <v>1.82343343199514E-2</v>
      </c>
      <c r="I4221" s="12">
        <v>1.6820220686292901E-2</v>
      </c>
      <c r="J4221" s="12">
        <v>1.13845634734768E-2</v>
      </c>
      <c r="K4221" s="12">
        <v>1.3332123783719599E-2</v>
      </c>
      <c r="L4221" s="12">
        <v>2.86981789695884E-2</v>
      </c>
      <c r="M4221" s="12">
        <v>9.4671966168237594E-3</v>
      </c>
    </row>
    <row r="4222" spans="1:13" x14ac:dyDescent="0.3">
      <c r="A4222" s="11" t="str">
        <f t="shared" si="67"/>
        <v>CONSUMO PER CAPITA (kg ó litros por individuo)SidraDE 25 A 34 AÑOS</v>
      </c>
      <c r="B4222" s="11" t="s">
        <v>55</v>
      </c>
      <c r="C4222" s="11" t="s">
        <v>93</v>
      </c>
      <c r="D4222" s="11" t="s">
        <v>161</v>
      </c>
      <c r="E4222" s="12">
        <v>4.7001145663523598E-2</v>
      </c>
      <c r="F4222" s="12">
        <v>1.8403444644294401E-2</v>
      </c>
      <c r="G4222" s="12">
        <v>1.456120316523E-2</v>
      </c>
      <c r="H4222" s="12">
        <v>3.4626083514874603E-2</v>
      </c>
      <c r="I4222" s="12">
        <v>2.63438519445271E-2</v>
      </c>
      <c r="J4222" s="12">
        <v>1.5431383256214499E-2</v>
      </c>
      <c r="K4222" s="12">
        <v>2.49216279381262E-2</v>
      </c>
      <c r="L4222" s="12">
        <v>1.3383942696083499E-2</v>
      </c>
      <c r="M4222" s="12">
        <v>5.2672189594887897E-2</v>
      </c>
    </row>
    <row r="4223" spans="1:13" x14ac:dyDescent="0.3">
      <c r="A4223" s="11" t="str">
        <f t="shared" si="67"/>
        <v>CONSUMO PER CAPITA (kg ó litros por individuo)SidraDE 35 A 49 AÑOS</v>
      </c>
      <c r="B4223" s="11" t="s">
        <v>55</v>
      </c>
      <c r="C4223" s="11" t="s">
        <v>93</v>
      </c>
      <c r="D4223" s="11" t="s">
        <v>162</v>
      </c>
      <c r="E4223" s="12">
        <v>8.6687054709558301E-2</v>
      </c>
      <c r="F4223" s="12">
        <v>7.2633300879943602E-2</v>
      </c>
      <c r="G4223" s="12">
        <v>5.4737119232151299E-2</v>
      </c>
      <c r="H4223" s="12">
        <v>4.7528226700551797E-2</v>
      </c>
      <c r="I4223" s="12">
        <v>7.9142040986511702E-2</v>
      </c>
      <c r="J4223" s="12">
        <v>6.7855094944023503E-2</v>
      </c>
      <c r="K4223" s="12">
        <v>3.7345661110152903E-2</v>
      </c>
      <c r="L4223" s="12">
        <v>5.1602271714707298E-2</v>
      </c>
      <c r="M4223" s="12">
        <v>8.5451204467756295E-2</v>
      </c>
    </row>
    <row r="4224" spans="1:13" x14ac:dyDescent="0.3">
      <c r="A4224" s="11" t="str">
        <f t="shared" si="67"/>
        <v>CONSUMO PER CAPITA (kg ó litros por individuo)SidraDE 50 A 59 AÑOS</v>
      </c>
      <c r="B4224" s="11" t="s">
        <v>55</v>
      </c>
      <c r="C4224" s="11" t="s">
        <v>93</v>
      </c>
      <c r="D4224" s="11" t="s">
        <v>163</v>
      </c>
      <c r="E4224" s="12">
        <v>0.34465249697787498</v>
      </c>
      <c r="F4224" s="12">
        <v>0.33777339492138703</v>
      </c>
      <c r="G4224" s="12">
        <v>0.26891899331476998</v>
      </c>
      <c r="H4224" s="12">
        <v>0.22369706464279701</v>
      </c>
      <c r="I4224" s="12">
        <v>0.291883767108224</v>
      </c>
      <c r="J4224" s="12">
        <v>0.228811093597558</v>
      </c>
      <c r="K4224" s="12">
        <v>0.24561515341670101</v>
      </c>
      <c r="L4224" s="12">
        <v>0.23033162071190999</v>
      </c>
      <c r="M4224" s="12">
        <v>0.30491102867188002</v>
      </c>
    </row>
    <row r="4225" spans="1:13" x14ac:dyDescent="0.3">
      <c r="A4225" s="11" t="str">
        <f t="shared" si="67"/>
        <v>CONSUMO PER CAPITA (kg ó litros por individuo)SidraDE 60 A 75 AÑOS</v>
      </c>
      <c r="B4225" s="11" t="s">
        <v>55</v>
      </c>
      <c r="C4225" s="11" t="s">
        <v>93</v>
      </c>
      <c r="D4225" s="11" t="s">
        <v>164</v>
      </c>
      <c r="E4225" s="12">
        <v>0.42739210202251599</v>
      </c>
      <c r="F4225" s="12">
        <v>0.39021043009656398</v>
      </c>
      <c r="G4225" s="12">
        <v>0.31774479162865599</v>
      </c>
      <c r="H4225" s="12">
        <v>0.272347371674244</v>
      </c>
      <c r="I4225" s="12">
        <v>0.36465814940350799</v>
      </c>
      <c r="J4225" s="12">
        <v>0.202501029357358</v>
      </c>
      <c r="K4225" s="12">
        <v>0.18764035877834601</v>
      </c>
      <c r="L4225" s="12">
        <v>0.18758107945685801</v>
      </c>
      <c r="M4225" s="12">
        <v>0.32928696893672998</v>
      </c>
    </row>
    <row r="4226" spans="1:13" x14ac:dyDescent="0.3">
      <c r="A4226" s="11" t="str">
        <f t="shared" si="67"/>
        <v>CONSUMO PER CAPITA (kg ó litros por individuo)SidraNIVEL ALTO</v>
      </c>
      <c r="B4226" s="11" t="s">
        <v>55</v>
      </c>
      <c r="C4226" s="11" t="s">
        <v>93</v>
      </c>
      <c r="D4226" s="11" t="s">
        <v>165</v>
      </c>
      <c r="E4226" s="12">
        <v>9.7571116139862399E-2</v>
      </c>
      <c r="F4226" s="12">
        <v>4.4990795296575702E-2</v>
      </c>
      <c r="G4226" s="12">
        <v>3.1381607396752401E-2</v>
      </c>
      <c r="H4226" s="12">
        <v>3.9068411635653097E-2</v>
      </c>
      <c r="I4226" s="12">
        <v>0.10508940279484601</v>
      </c>
      <c r="J4226" s="12">
        <v>8.0892185507716402E-2</v>
      </c>
      <c r="K4226" s="12">
        <v>7.4573579733859502E-2</v>
      </c>
      <c r="L4226" s="12">
        <v>7.4644491177786904E-2</v>
      </c>
      <c r="M4226" s="12">
        <v>0.139641244831894</v>
      </c>
    </row>
    <row r="4227" spans="1:13" x14ac:dyDescent="0.3">
      <c r="A4227" s="11" t="str">
        <f t="shared" si="67"/>
        <v>CONSUMO PER CAPITA (kg ó litros por individuo)SidraNIVEL MEDIO ALTO</v>
      </c>
      <c r="B4227" s="11" t="s">
        <v>55</v>
      </c>
      <c r="C4227" s="11" t="s">
        <v>93</v>
      </c>
      <c r="D4227" s="11" t="s">
        <v>166</v>
      </c>
      <c r="E4227" s="12">
        <v>0.153025117629425</v>
      </c>
      <c r="F4227" s="12">
        <v>0.118424761145002</v>
      </c>
      <c r="G4227" s="12">
        <v>0.125165573039967</v>
      </c>
      <c r="H4227" s="12">
        <v>0.10781007660641501</v>
      </c>
      <c r="I4227" s="12">
        <v>0.17935993835705499</v>
      </c>
      <c r="J4227" s="12">
        <v>0.117148666698962</v>
      </c>
      <c r="K4227" s="12">
        <v>6.9905675273395904E-2</v>
      </c>
      <c r="L4227" s="12">
        <v>0.119895462455748</v>
      </c>
      <c r="M4227" s="12">
        <v>0.139833679710897</v>
      </c>
    </row>
    <row r="4228" spans="1:13" x14ac:dyDescent="0.3">
      <c r="A4228" s="11" t="str">
        <f t="shared" si="67"/>
        <v>CONSUMO PER CAPITA (kg ó litros por individuo)SidraNIVEL MEDIO</v>
      </c>
      <c r="B4228" s="11" t="s">
        <v>55</v>
      </c>
      <c r="C4228" s="11" t="s">
        <v>93</v>
      </c>
      <c r="D4228" s="11" t="s">
        <v>167</v>
      </c>
      <c r="E4228" s="12">
        <v>0.13049412736843699</v>
      </c>
      <c r="F4228" s="12">
        <v>0.15094092799158099</v>
      </c>
      <c r="G4228" s="12">
        <v>0.123498592435569</v>
      </c>
      <c r="H4228" s="12">
        <v>0.12632012152009001</v>
      </c>
      <c r="I4228" s="12">
        <v>0.203599597808583</v>
      </c>
      <c r="J4228" s="12">
        <v>0.15609520530629101</v>
      </c>
      <c r="K4228" s="12">
        <v>0.18287745249394399</v>
      </c>
      <c r="L4228" s="12">
        <v>0.153344287890958</v>
      </c>
      <c r="M4228" s="12">
        <v>0.165401028778867</v>
      </c>
    </row>
    <row r="4229" spans="1:13" x14ac:dyDescent="0.3">
      <c r="A4229" s="11" t="str">
        <f t="shared" si="67"/>
        <v>CONSUMO PER CAPITA (kg ó litros por individuo)SidraNIVEL MEDIO BAJO</v>
      </c>
      <c r="B4229" s="11" t="s">
        <v>55</v>
      </c>
      <c r="C4229" s="11" t="s">
        <v>93</v>
      </c>
      <c r="D4229" s="11" t="s">
        <v>168</v>
      </c>
      <c r="E4229" s="12">
        <v>0.22286971605099301</v>
      </c>
      <c r="F4229" s="12">
        <v>0.28031116614703599</v>
      </c>
      <c r="G4229" s="12">
        <v>0.34975594832191098</v>
      </c>
      <c r="H4229" s="12">
        <v>0.362789873150408</v>
      </c>
      <c r="I4229" s="12">
        <v>0.37821534767591403</v>
      </c>
      <c r="J4229" s="12">
        <v>0.17720319217131</v>
      </c>
      <c r="K4229" s="12">
        <v>0.164533867720289</v>
      </c>
      <c r="L4229" s="12">
        <v>0.153497161495046</v>
      </c>
      <c r="M4229" s="12">
        <v>0.27066333553720501</v>
      </c>
    </row>
    <row r="4230" spans="1:13" x14ac:dyDescent="0.3">
      <c r="A4230" s="11" t="str">
        <f t="shared" si="67"/>
        <v>CONSUMO PER CAPITA (kg ó litros por individuo)SidraNIVEL BAJO</v>
      </c>
      <c r="B4230" s="11" t="s">
        <v>55</v>
      </c>
      <c r="C4230" s="11" t="s">
        <v>93</v>
      </c>
      <c r="D4230" s="11" t="s">
        <v>169</v>
      </c>
      <c r="E4230" s="12">
        <v>0.392051870834146</v>
      </c>
      <c r="F4230" s="12">
        <v>0.33023279922440102</v>
      </c>
      <c r="G4230" s="12">
        <v>0.16325469554024899</v>
      </c>
      <c r="H4230" s="12">
        <v>8.2299127303943606E-2</v>
      </c>
      <c r="I4230" s="12">
        <v>8.1891582742874502E-2</v>
      </c>
      <c r="J4230" s="12">
        <v>5.8147457377026E-2</v>
      </c>
      <c r="K4230" s="12">
        <v>4.2791171916915803E-2</v>
      </c>
      <c r="L4230" s="12">
        <v>5.3333531200623098E-2</v>
      </c>
      <c r="M4230" s="12">
        <v>0.15772022747766601</v>
      </c>
    </row>
    <row r="4231" spans="1:13" x14ac:dyDescent="0.3">
      <c r="A4231" s="11" t="str">
        <f t="shared" si="67"/>
        <v>CONSUMO PER CAPITA (kg ó litros por individuo)SidraHOMBRE</v>
      </c>
      <c r="B4231" s="11" t="s">
        <v>55</v>
      </c>
      <c r="C4231" s="11" t="s">
        <v>93</v>
      </c>
      <c r="D4231" s="11" t="s">
        <v>170</v>
      </c>
      <c r="E4231" s="12">
        <v>0.19279088187478</v>
      </c>
      <c r="F4231" s="12">
        <v>0.209337238032584</v>
      </c>
      <c r="G4231" s="12">
        <v>0.18785157003755101</v>
      </c>
      <c r="H4231" s="12">
        <v>0.159810844150198</v>
      </c>
      <c r="I4231" s="12">
        <v>0.226455064773184</v>
      </c>
      <c r="J4231" s="12">
        <v>0.17708490739039601</v>
      </c>
      <c r="K4231" s="12">
        <v>0.16317962983325199</v>
      </c>
      <c r="L4231" s="12">
        <v>0.17328574584364201</v>
      </c>
      <c r="M4231" s="12">
        <v>0.26538286096692099</v>
      </c>
    </row>
    <row r="4232" spans="1:13" x14ac:dyDescent="0.3">
      <c r="A4232" s="11" t="str">
        <f t="shared" si="67"/>
        <v>CONSUMO PER CAPITA (kg ó litros por individuo)SidraMUJER</v>
      </c>
      <c r="B4232" s="11" t="s">
        <v>55</v>
      </c>
      <c r="C4232" s="11" t="s">
        <v>93</v>
      </c>
      <c r="D4232" s="11" t="s">
        <v>171</v>
      </c>
      <c r="E4232" s="12">
        <v>0.205520476372855</v>
      </c>
      <c r="F4232" s="12">
        <v>0.15493161232095401</v>
      </c>
      <c r="G4232" s="12">
        <v>0.105399107699893</v>
      </c>
      <c r="H4232" s="12">
        <v>0.100100592169765</v>
      </c>
      <c r="I4232" s="12">
        <v>0.12811251553370201</v>
      </c>
      <c r="J4232" s="12">
        <v>5.2998618465832301E-2</v>
      </c>
      <c r="K4232" s="12">
        <v>5.2923209818194802E-2</v>
      </c>
      <c r="L4232" s="12">
        <v>4.3630840612749799E-2</v>
      </c>
      <c r="M4232" s="12">
        <v>7.5444826019726394E-2</v>
      </c>
    </row>
    <row r="4233" spans="1:13" x14ac:dyDescent="0.3">
      <c r="A4233" s="11" t="str">
        <f t="shared" si="67"/>
        <v>CONSUMO PER CAPITA (kg ó litros por individuo)CervezaT.ESPAÑA</v>
      </c>
      <c r="B4233" s="11" t="s">
        <v>55</v>
      </c>
      <c r="C4233" s="11" t="s">
        <v>94</v>
      </c>
      <c r="D4233" s="11" t="s">
        <v>142</v>
      </c>
      <c r="E4233" s="12">
        <v>7.5713304694891601</v>
      </c>
      <c r="F4233" s="12">
        <v>4.5133800780258904</v>
      </c>
      <c r="G4233" s="12">
        <v>3.9761148895956699</v>
      </c>
      <c r="H4233" s="12">
        <v>4.75009427605257</v>
      </c>
      <c r="I4233" s="12">
        <v>7.1295157412694596</v>
      </c>
      <c r="J4233" s="12">
        <v>4.0530719228477103</v>
      </c>
      <c r="K4233" s="12">
        <v>3.8112436857218799</v>
      </c>
      <c r="L4233" s="12">
        <v>4.3907155792140502</v>
      </c>
      <c r="M4233" s="12">
        <v>6.5162767506066004</v>
      </c>
    </row>
    <row r="4234" spans="1:13" x14ac:dyDescent="0.3">
      <c r="A4234" s="11" t="str">
        <f t="shared" si="67"/>
        <v>CONSUMO PER CAPITA (kg ó litros por individuo)CervezaBCN AM</v>
      </c>
      <c r="B4234" s="11" t="s">
        <v>55</v>
      </c>
      <c r="C4234" s="11" t="s">
        <v>94</v>
      </c>
      <c r="D4234" s="11" t="s">
        <v>143</v>
      </c>
      <c r="E4234" s="12">
        <v>6.0143330974699296</v>
      </c>
      <c r="F4234" s="12">
        <v>2.9852876788015301</v>
      </c>
      <c r="G4234" s="12">
        <v>2.7507082079799301</v>
      </c>
      <c r="H4234" s="12">
        <v>3.0876823745517199</v>
      </c>
      <c r="I4234" s="12">
        <v>4.9213523165797302</v>
      </c>
      <c r="J4234" s="12">
        <v>3.0072639689429899</v>
      </c>
      <c r="K4234" s="12">
        <v>2.81281433077389</v>
      </c>
      <c r="L4234" s="12">
        <v>3.2901213350388199</v>
      </c>
      <c r="M4234" s="12">
        <v>4.7176490221056797</v>
      </c>
    </row>
    <row r="4235" spans="1:13" x14ac:dyDescent="0.3">
      <c r="A4235" s="11" t="str">
        <f t="shared" si="67"/>
        <v>CONSUMO PER CAPITA (kg ó litros por individuo)CervezaREST.CAT ARAGON</v>
      </c>
      <c r="B4235" s="11" t="s">
        <v>55</v>
      </c>
      <c r="C4235" s="11" t="s">
        <v>94</v>
      </c>
      <c r="D4235" s="11" t="s">
        <v>144</v>
      </c>
      <c r="E4235" s="12">
        <v>7.0538714933964304</v>
      </c>
      <c r="F4235" s="12">
        <v>3.6382726351263202</v>
      </c>
      <c r="G4235" s="12">
        <v>3.6282295042734201</v>
      </c>
      <c r="H4235" s="12">
        <v>4.4725561539184397</v>
      </c>
      <c r="I4235" s="12">
        <v>7.3046342148944001</v>
      </c>
      <c r="J4235" s="12">
        <v>3.7702854438298399</v>
      </c>
      <c r="K4235" s="12">
        <v>3.4714446502698801</v>
      </c>
      <c r="L4235" s="12">
        <v>4.4399980928245304</v>
      </c>
      <c r="M4235" s="12">
        <v>7.2574652240834201</v>
      </c>
    </row>
    <row r="4236" spans="1:13" x14ac:dyDescent="0.3">
      <c r="A4236" s="11" t="str">
        <f t="shared" si="67"/>
        <v>CONSUMO PER CAPITA (kg ó litros por individuo)CervezaLEVANTE</v>
      </c>
      <c r="B4236" s="11" t="s">
        <v>55</v>
      </c>
      <c r="C4236" s="11" t="s">
        <v>94</v>
      </c>
      <c r="D4236" s="11" t="s">
        <v>145</v>
      </c>
      <c r="E4236" s="12">
        <v>6.3072164383738798</v>
      </c>
      <c r="F4236" s="12">
        <v>3.8840929122872301</v>
      </c>
      <c r="G4236" s="12">
        <v>3.2082817191136699</v>
      </c>
      <c r="H4236" s="12">
        <v>3.4948983136175</v>
      </c>
      <c r="I4236" s="12">
        <v>5.3287990901442601</v>
      </c>
      <c r="J4236" s="12">
        <v>3.1265645768526502</v>
      </c>
      <c r="K4236" s="12">
        <v>3.1598527907326499</v>
      </c>
      <c r="L4236" s="12">
        <v>3.16980542208371</v>
      </c>
      <c r="M4236" s="12">
        <v>5.1891033728659997</v>
      </c>
    </row>
    <row r="4237" spans="1:13" x14ac:dyDescent="0.3">
      <c r="A4237" s="11" t="str">
        <f t="shared" si="67"/>
        <v>CONSUMO PER CAPITA (kg ó litros por individuo)CervezaANDALUCIA</v>
      </c>
      <c r="B4237" s="11" t="s">
        <v>55</v>
      </c>
      <c r="C4237" s="11" t="s">
        <v>94</v>
      </c>
      <c r="D4237" s="11" t="s">
        <v>146</v>
      </c>
      <c r="E4237" s="12">
        <v>8.3232807225076595</v>
      </c>
      <c r="F4237" s="12">
        <v>5.5361088367530096</v>
      </c>
      <c r="G4237" s="12">
        <v>5.0406814800601296</v>
      </c>
      <c r="H4237" s="12">
        <v>6.3026155740384402</v>
      </c>
      <c r="I4237" s="12">
        <v>8.6801625615246198</v>
      </c>
      <c r="J4237" s="12">
        <v>5.2771373019059604</v>
      </c>
      <c r="K4237" s="12">
        <v>4.8602626103159903</v>
      </c>
      <c r="L4237" s="12">
        <v>5.6090122146418997</v>
      </c>
      <c r="M4237" s="12">
        <v>7.6930103698852701</v>
      </c>
    </row>
    <row r="4238" spans="1:13" x14ac:dyDescent="0.3">
      <c r="A4238" s="11" t="str">
        <f t="shared" si="67"/>
        <v>CONSUMO PER CAPITA (kg ó litros por individuo)CervezaMDD AM</v>
      </c>
      <c r="B4238" s="11" t="s">
        <v>55</v>
      </c>
      <c r="C4238" s="11" t="s">
        <v>94</v>
      </c>
      <c r="D4238" s="11" t="s">
        <v>147</v>
      </c>
      <c r="E4238" s="12">
        <v>7.8310914705252497</v>
      </c>
      <c r="F4238" s="12">
        <v>4.9146038766540299</v>
      </c>
      <c r="G4238" s="12">
        <v>4.51608680680551</v>
      </c>
      <c r="H4238" s="12">
        <v>5.3179858472996502</v>
      </c>
      <c r="I4238" s="12">
        <v>7.5098527262364696</v>
      </c>
      <c r="J4238" s="12">
        <v>4.3432501081910901</v>
      </c>
      <c r="K4238" s="12">
        <v>3.58668146476762</v>
      </c>
      <c r="L4238" s="12">
        <v>4.4617703216506799</v>
      </c>
      <c r="M4238" s="12">
        <v>6.2545800903742101</v>
      </c>
    </row>
    <row r="4239" spans="1:13" x14ac:dyDescent="0.3">
      <c r="A4239" s="11" t="str">
        <f t="shared" si="67"/>
        <v>CONSUMO PER CAPITA (kg ó litros por individuo)CervezaRTO CENTRO</v>
      </c>
      <c r="B4239" s="11" t="s">
        <v>55</v>
      </c>
      <c r="C4239" s="11" t="s">
        <v>94</v>
      </c>
      <c r="D4239" s="11" t="s">
        <v>148</v>
      </c>
      <c r="E4239" s="12">
        <v>7.5831248136354903</v>
      </c>
      <c r="F4239" s="12">
        <v>4.2606928402321298</v>
      </c>
      <c r="G4239" s="12">
        <v>3.6104665943532002</v>
      </c>
      <c r="H4239" s="12">
        <v>4.5406705719068903</v>
      </c>
      <c r="I4239" s="12">
        <v>7.3892466257781697</v>
      </c>
      <c r="J4239" s="12">
        <v>3.9229609756997301</v>
      </c>
      <c r="K4239" s="12">
        <v>3.9452958925147699</v>
      </c>
      <c r="L4239" s="12">
        <v>4.5470147531502603</v>
      </c>
      <c r="M4239" s="12">
        <v>6.3927695699699596</v>
      </c>
    </row>
    <row r="4240" spans="1:13" x14ac:dyDescent="0.3">
      <c r="A4240" s="11" t="str">
        <f t="shared" si="67"/>
        <v>CONSUMO PER CAPITA (kg ó litros por individuo)CervezaNORTE-CENTRO</v>
      </c>
      <c r="B4240" s="11" t="s">
        <v>55</v>
      </c>
      <c r="C4240" s="11" t="s">
        <v>94</v>
      </c>
      <c r="D4240" s="11" t="s">
        <v>149</v>
      </c>
      <c r="E4240" s="12">
        <v>9.2283465787804904</v>
      </c>
      <c r="F4240" s="12">
        <v>5.3795536485128803</v>
      </c>
      <c r="G4240" s="12">
        <v>4.14699073007551</v>
      </c>
      <c r="H4240" s="12">
        <v>4.7892425676409598</v>
      </c>
      <c r="I4240" s="12">
        <v>8.2291860668080901</v>
      </c>
      <c r="J4240" s="12">
        <v>4.3865654384133901</v>
      </c>
      <c r="K4240" s="12">
        <v>4.1256791679835398</v>
      </c>
      <c r="L4240" s="12">
        <v>4.6765637583878403</v>
      </c>
      <c r="M4240" s="12">
        <v>7.52147639904475</v>
      </c>
    </row>
    <row r="4241" spans="1:13" x14ac:dyDescent="0.3">
      <c r="A4241" s="11" t="str">
        <f t="shared" si="67"/>
        <v>CONSUMO PER CAPITA (kg ó litros por individuo)CervezaNOROESTE</v>
      </c>
      <c r="B4241" s="11" t="s">
        <v>55</v>
      </c>
      <c r="C4241" s="11" t="s">
        <v>94</v>
      </c>
      <c r="D4241" s="11" t="s">
        <v>150</v>
      </c>
      <c r="E4241" s="12">
        <v>8.3300967019836207</v>
      </c>
      <c r="F4241" s="12">
        <v>4.9422407819564</v>
      </c>
      <c r="G4241" s="12">
        <v>4.1419681878724397</v>
      </c>
      <c r="H4241" s="12">
        <v>4.9502188442881803</v>
      </c>
      <c r="I4241" s="12">
        <v>6.8609382206755898</v>
      </c>
      <c r="J4241" s="12">
        <v>3.7939392721347498</v>
      </c>
      <c r="K4241" s="12">
        <v>4.0323484428356204</v>
      </c>
      <c r="L4241" s="12">
        <v>4.3259364726309002</v>
      </c>
      <c r="M4241" s="12">
        <v>6.5105285169338396</v>
      </c>
    </row>
    <row r="4242" spans="1:13" x14ac:dyDescent="0.3">
      <c r="A4242" s="11" t="str">
        <f t="shared" si="67"/>
        <v>CONSUMO PER CAPITA (kg ó litros por individuo)Cerveza&lt;2MIL</v>
      </c>
      <c r="B4242" s="11" t="s">
        <v>55</v>
      </c>
      <c r="C4242" s="11" t="s">
        <v>94</v>
      </c>
      <c r="D4242" s="11" t="s">
        <v>151</v>
      </c>
      <c r="E4242" s="12">
        <v>7.2721882168450502</v>
      </c>
      <c r="F4242" s="12">
        <v>3.86664957939663</v>
      </c>
      <c r="G4242" s="12">
        <v>3.5649880069001898</v>
      </c>
      <c r="H4242" s="12">
        <v>4.8911459783428803</v>
      </c>
      <c r="I4242" s="12">
        <v>7.2185631998018902</v>
      </c>
      <c r="J4242" s="12">
        <v>3.8806026160618798</v>
      </c>
      <c r="K4242" s="12">
        <v>5.0202931809193103</v>
      </c>
      <c r="L4242" s="12">
        <v>4.71288381702204</v>
      </c>
      <c r="M4242" s="12">
        <v>7.7929817207455798</v>
      </c>
    </row>
    <row r="4243" spans="1:13" x14ac:dyDescent="0.3">
      <c r="A4243" s="11" t="str">
        <f t="shared" si="67"/>
        <v>CONSUMO PER CAPITA (kg ó litros por individuo)Cerveza2-5MIL</v>
      </c>
      <c r="B4243" s="11" t="s">
        <v>55</v>
      </c>
      <c r="C4243" s="11" t="s">
        <v>94</v>
      </c>
      <c r="D4243" s="11" t="s">
        <v>152</v>
      </c>
      <c r="E4243" s="12">
        <v>5.5980604560622096</v>
      </c>
      <c r="F4243" s="12">
        <v>3.3931434799235798</v>
      </c>
      <c r="G4243" s="12">
        <v>2.7972868049516801</v>
      </c>
      <c r="H4243" s="12">
        <v>3.0919407290276801</v>
      </c>
      <c r="I4243" s="12">
        <v>5.4604423597089697</v>
      </c>
      <c r="J4243" s="12">
        <v>2.5213947808032202</v>
      </c>
      <c r="K4243" s="12">
        <v>2.26188080761868</v>
      </c>
      <c r="L4243" s="12">
        <v>2.8344255228500899</v>
      </c>
      <c r="M4243" s="12">
        <v>3.8971946084684301</v>
      </c>
    </row>
    <row r="4244" spans="1:13" x14ac:dyDescent="0.3">
      <c r="A4244" s="11" t="str">
        <f t="shared" si="67"/>
        <v>CONSUMO PER CAPITA (kg ó litros por individuo)Cerveza5-10MIL</v>
      </c>
      <c r="B4244" s="11" t="s">
        <v>55</v>
      </c>
      <c r="C4244" s="11" t="s">
        <v>94</v>
      </c>
      <c r="D4244" s="11" t="s">
        <v>153</v>
      </c>
      <c r="E4244" s="12">
        <v>6.9300058483046802</v>
      </c>
      <c r="F4244" s="12">
        <v>3.97638064079048</v>
      </c>
      <c r="G4244" s="12">
        <v>3.3558593443140801</v>
      </c>
      <c r="H4244" s="12">
        <v>4.4157259766523502</v>
      </c>
      <c r="I4244" s="12">
        <v>6.2218723125471298</v>
      </c>
      <c r="J4244" s="12">
        <v>3.7232595987660799</v>
      </c>
      <c r="K4244" s="12">
        <v>3.11511228791437</v>
      </c>
      <c r="L4244" s="12">
        <v>3.9163121414814399</v>
      </c>
      <c r="M4244" s="12">
        <v>6.1739852373501103</v>
      </c>
    </row>
    <row r="4245" spans="1:13" x14ac:dyDescent="0.3">
      <c r="A4245" s="11" t="str">
        <f t="shared" si="67"/>
        <v>CONSUMO PER CAPITA (kg ó litros por individuo)Cerveza10-30MIL</v>
      </c>
      <c r="B4245" s="11" t="s">
        <v>55</v>
      </c>
      <c r="C4245" s="11" t="s">
        <v>94</v>
      </c>
      <c r="D4245" s="11" t="s">
        <v>154</v>
      </c>
      <c r="E4245" s="12">
        <v>7.1361343842993703</v>
      </c>
      <c r="F4245" s="12">
        <v>4.5542554037716299</v>
      </c>
      <c r="G4245" s="12">
        <v>3.8077253962236202</v>
      </c>
      <c r="H4245" s="12">
        <v>4.5090895150273198</v>
      </c>
      <c r="I4245" s="12">
        <v>7.52521640247625</v>
      </c>
      <c r="J4245" s="12">
        <v>4.3271014318010197</v>
      </c>
      <c r="K4245" s="12">
        <v>4.2110142770893599</v>
      </c>
      <c r="L4245" s="12">
        <v>4.8541242826540696</v>
      </c>
      <c r="M4245" s="12">
        <v>7.0663718436925098</v>
      </c>
    </row>
    <row r="4246" spans="1:13" x14ac:dyDescent="0.3">
      <c r="A4246" s="11" t="str">
        <f t="shared" si="67"/>
        <v>CONSUMO PER CAPITA (kg ó litros por individuo)Cerveza30-100MIL</v>
      </c>
      <c r="B4246" s="11" t="s">
        <v>55</v>
      </c>
      <c r="C4246" s="11" t="s">
        <v>94</v>
      </c>
      <c r="D4246" s="11" t="s">
        <v>155</v>
      </c>
      <c r="E4246" s="12">
        <v>7.1549596372972299</v>
      </c>
      <c r="F4246" s="12">
        <v>4.4621555285863304</v>
      </c>
      <c r="G4246" s="12">
        <v>3.71720259303985</v>
      </c>
      <c r="H4246" s="12">
        <v>4.4871221293466004</v>
      </c>
      <c r="I4246" s="12">
        <v>6.6082339695284</v>
      </c>
      <c r="J4246" s="12">
        <v>3.98004261105112</v>
      </c>
      <c r="K4246" s="12">
        <v>3.72861337460925</v>
      </c>
      <c r="L4246" s="12">
        <v>4.4998430155542897</v>
      </c>
      <c r="M4246" s="12">
        <v>6.0455826786940401</v>
      </c>
    </row>
    <row r="4247" spans="1:13" x14ac:dyDescent="0.3">
      <c r="A4247" s="11" t="str">
        <f t="shared" si="67"/>
        <v>CONSUMO PER CAPITA (kg ó litros por individuo)Cerveza100-200MIL</v>
      </c>
      <c r="B4247" s="11" t="s">
        <v>55</v>
      </c>
      <c r="C4247" s="11" t="s">
        <v>94</v>
      </c>
      <c r="D4247" s="11" t="s">
        <v>156</v>
      </c>
      <c r="E4247" s="12">
        <v>7.63702693119233</v>
      </c>
      <c r="F4247" s="12">
        <v>4.6556833040146399</v>
      </c>
      <c r="G4247" s="12">
        <v>4.3051574727026498</v>
      </c>
      <c r="H4247" s="12">
        <v>4.9192531820600598</v>
      </c>
      <c r="I4247" s="12">
        <v>7.3181597012683799</v>
      </c>
      <c r="J4247" s="12">
        <v>4.0329407751881501</v>
      </c>
      <c r="K4247" s="12">
        <v>3.60909349220442</v>
      </c>
      <c r="L4247" s="12">
        <v>3.9377452853999602</v>
      </c>
      <c r="M4247" s="12">
        <v>5.8500946566610397</v>
      </c>
    </row>
    <row r="4248" spans="1:13" x14ac:dyDescent="0.3">
      <c r="A4248" s="11" t="str">
        <f t="shared" si="67"/>
        <v>CONSUMO PER CAPITA (kg ó litros por individuo)Cerveza200-500MIL</v>
      </c>
      <c r="B4248" s="11" t="s">
        <v>55</v>
      </c>
      <c r="C4248" s="11" t="s">
        <v>94</v>
      </c>
      <c r="D4248" s="11" t="s">
        <v>157</v>
      </c>
      <c r="E4248" s="12">
        <v>8.3308247990438193</v>
      </c>
      <c r="F4248" s="12">
        <v>4.5902749337546602</v>
      </c>
      <c r="G4248" s="12">
        <v>3.85219644810386</v>
      </c>
      <c r="H4248" s="12">
        <v>5.0162412917980399</v>
      </c>
      <c r="I4248" s="12">
        <v>7.5594067750935103</v>
      </c>
      <c r="J4248" s="12">
        <v>4.1786902578777196</v>
      </c>
      <c r="K4248" s="12">
        <v>3.8598515174000299</v>
      </c>
      <c r="L4248" s="12">
        <v>3.95801187960513</v>
      </c>
      <c r="M4248" s="12">
        <v>6.9286325796038302</v>
      </c>
    </row>
    <row r="4249" spans="1:13" x14ac:dyDescent="0.3">
      <c r="A4249" s="11" t="str">
        <f t="shared" si="67"/>
        <v>CONSUMO PER CAPITA (kg ó litros por individuo)Cerveza&gt;500MIL</v>
      </c>
      <c r="B4249" s="11" t="s">
        <v>55</v>
      </c>
      <c r="C4249" s="11" t="s">
        <v>94</v>
      </c>
      <c r="D4249" s="11" t="s">
        <v>158</v>
      </c>
      <c r="E4249" s="12">
        <v>9.1052084109269806</v>
      </c>
      <c r="F4249" s="12">
        <v>5.3099840930540596</v>
      </c>
      <c r="G4249" s="12">
        <v>5.2705684330572904</v>
      </c>
      <c r="H4249" s="12">
        <v>5.7895703698810399</v>
      </c>
      <c r="I4249" s="12">
        <v>7.9638033073551702</v>
      </c>
      <c r="J4249" s="12">
        <v>4.5784303264815902</v>
      </c>
      <c r="K4249" s="12">
        <v>4.0808965989461798</v>
      </c>
      <c r="L4249" s="12">
        <v>5.0738788983529597</v>
      </c>
      <c r="M4249" s="12">
        <v>7.3200672124163297</v>
      </c>
    </row>
    <row r="4250" spans="1:13" x14ac:dyDescent="0.3">
      <c r="A4250" s="11" t="str">
        <f t="shared" si="67"/>
        <v>CONSUMO PER CAPITA (kg ó litros por individuo)CervezaDE 15 A 19 AÑOS</v>
      </c>
      <c r="B4250" s="11" t="s">
        <v>55</v>
      </c>
      <c r="C4250" s="11" t="s">
        <v>94</v>
      </c>
      <c r="D4250" s="11" t="s">
        <v>159</v>
      </c>
      <c r="E4250" s="12">
        <v>0.48433451609627998</v>
      </c>
      <c r="F4250" s="12">
        <v>0.17999826745698899</v>
      </c>
      <c r="G4250" s="12">
        <v>5.53763379807291E-2</v>
      </c>
      <c r="H4250" s="12">
        <v>0.105019903884589</v>
      </c>
      <c r="I4250" s="12">
        <v>0.51816591758038999</v>
      </c>
      <c r="J4250" s="12">
        <v>0.37095606620536897</v>
      </c>
      <c r="K4250" s="12">
        <v>0.16256031334681301</v>
      </c>
      <c r="L4250" s="12">
        <v>0.13902209825685499</v>
      </c>
      <c r="M4250" s="12">
        <v>0.30890559916819799</v>
      </c>
    </row>
    <row r="4251" spans="1:13" x14ac:dyDescent="0.3">
      <c r="A4251" s="11" t="str">
        <f t="shared" si="67"/>
        <v>CONSUMO PER CAPITA (kg ó litros por individuo)CervezaDE 20 A 24 AÑOS</v>
      </c>
      <c r="B4251" s="11" t="s">
        <v>55</v>
      </c>
      <c r="C4251" s="11" t="s">
        <v>94</v>
      </c>
      <c r="D4251" s="11" t="s">
        <v>160</v>
      </c>
      <c r="E4251" s="12">
        <v>1.4577977558080699</v>
      </c>
      <c r="F4251" s="12">
        <v>0.81620386518226096</v>
      </c>
      <c r="G4251" s="12">
        <v>0.68465621894450301</v>
      </c>
      <c r="H4251" s="12">
        <v>0.92967024990908498</v>
      </c>
      <c r="I4251" s="12">
        <v>1.2652747986186099</v>
      </c>
      <c r="J4251" s="12">
        <v>0.76076463023435403</v>
      </c>
      <c r="K4251" s="12">
        <v>0.81304812848471097</v>
      </c>
      <c r="L4251" s="12">
        <v>0.85562207841112203</v>
      </c>
      <c r="M4251" s="12">
        <v>1.8325089904174201</v>
      </c>
    </row>
    <row r="4252" spans="1:13" x14ac:dyDescent="0.3">
      <c r="A4252" s="11" t="str">
        <f t="shared" si="67"/>
        <v>CONSUMO PER CAPITA (kg ó litros por individuo)CervezaDE 25 A 34 AÑOS</v>
      </c>
      <c r="B4252" s="11" t="s">
        <v>55</v>
      </c>
      <c r="C4252" s="11" t="s">
        <v>94</v>
      </c>
      <c r="D4252" s="11" t="s">
        <v>161</v>
      </c>
      <c r="E4252" s="12">
        <v>3.1841482569869801</v>
      </c>
      <c r="F4252" s="12">
        <v>2.1500630857432799</v>
      </c>
      <c r="G4252" s="12">
        <v>1.7246556268058799</v>
      </c>
      <c r="H4252" s="12">
        <v>1.9221638372777201</v>
      </c>
      <c r="I4252" s="12">
        <v>2.7205967292348201</v>
      </c>
      <c r="J4252" s="12">
        <v>1.75811263399105</v>
      </c>
      <c r="K4252" s="12">
        <v>1.3695188360197501</v>
      </c>
      <c r="L4252" s="12">
        <v>1.46371068934201</v>
      </c>
      <c r="M4252" s="12">
        <v>2.1081841374055998</v>
      </c>
    </row>
    <row r="4253" spans="1:13" x14ac:dyDescent="0.3">
      <c r="A4253" s="11" t="str">
        <f t="shared" si="67"/>
        <v>CONSUMO PER CAPITA (kg ó litros por individuo)CervezaDE 35 A 49 AÑOS</v>
      </c>
      <c r="B4253" s="11" t="s">
        <v>55</v>
      </c>
      <c r="C4253" s="11" t="s">
        <v>94</v>
      </c>
      <c r="D4253" s="11" t="s">
        <v>162</v>
      </c>
      <c r="E4253" s="12">
        <v>5.33040321942193</v>
      </c>
      <c r="F4253" s="12">
        <v>3.2638946859471498</v>
      </c>
      <c r="G4253" s="12">
        <v>2.7512601982429699</v>
      </c>
      <c r="H4253" s="12">
        <v>3.35168382682832</v>
      </c>
      <c r="I4253" s="12">
        <v>4.6639018257055902</v>
      </c>
      <c r="J4253" s="12">
        <v>2.7780516676667402</v>
      </c>
      <c r="K4253" s="12">
        <v>2.6498746779249398</v>
      </c>
      <c r="L4253" s="12">
        <v>3.0229561804915002</v>
      </c>
      <c r="M4253" s="12">
        <v>4.2482558508181301</v>
      </c>
    </row>
    <row r="4254" spans="1:13" x14ac:dyDescent="0.3">
      <c r="A4254" s="11" t="str">
        <f t="shared" si="67"/>
        <v>CONSUMO PER CAPITA (kg ó litros por individuo)CervezaDE 50 A 59 AÑOS</v>
      </c>
      <c r="B4254" s="11" t="s">
        <v>55</v>
      </c>
      <c r="C4254" s="11" t="s">
        <v>94</v>
      </c>
      <c r="D4254" s="11" t="s">
        <v>163</v>
      </c>
      <c r="E4254" s="12">
        <v>10.1270760157818</v>
      </c>
      <c r="F4254" s="12">
        <v>5.7739715998804897</v>
      </c>
      <c r="G4254" s="12">
        <v>5.16048840435906</v>
      </c>
      <c r="H4254" s="12">
        <v>6.1004211429423103</v>
      </c>
      <c r="I4254" s="12">
        <v>9.6556273121365592</v>
      </c>
      <c r="J4254" s="12">
        <v>5.3992945050793502</v>
      </c>
      <c r="K4254" s="12">
        <v>5.12681548425663</v>
      </c>
      <c r="L4254" s="12">
        <v>5.8360670350665096</v>
      </c>
      <c r="M4254" s="12">
        <v>8.5071747766357699</v>
      </c>
    </row>
    <row r="4255" spans="1:13" x14ac:dyDescent="0.3">
      <c r="A4255" s="11" t="str">
        <f t="shared" si="67"/>
        <v>CONSUMO PER CAPITA (kg ó litros por individuo)CervezaDE 60 A 75 AÑOS</v>
      </c>
      <c r="B4255" s="11" t="s">
        <v>55</v>
      </c>
      <c r="C4255" s="11" t="s">
        <v>94</v>
      </c>
      <c r="D4255" s="11" t="s">
        <v>164</v>
      </c>
      <c r="E4255" s="12">
        <v>14.9423469210702</v>
      </c>
      <c r="F4255" s="12">
        <v>8.9122896603743609</v>
      </c>
      <c r="G4255" s="12">
        <v>8.06091485538394</v>
      </c>
      <c r="H4255" s="12">
        <v>9.6552227140377092</v>
      </c>
      <c r="I4255" s="12">
        <v>14.5537519204343</v>
      </c>
      <c r="J4255" s="12">
        <v>8.0235712202896998</v>
      </c>
      <c r="K4255" s="12">
        <v>7.6083538484987203</v>
      </c>
      <c r="L4255" s="12">
        <v>8.9789026927919</v>
      </c>
      <c r="M4255" s="12">
        <v>13.583454594571201</v>
      </c>
    </row>
    <row r="4256" spans="1:13" x14ac:dyDescent="0.3">
      <c r="A4256" s="11" t="str">
        <f t="shared" si="67"/>
        <v>CONSUMO PER CAPITA (kg ó litros por individuo)CervezaNIVEL ALTO</v>
      </c>
      <c r="B4256" s="11" t="s">
        <v>55</v>
      </c>
      <c r="C4256" s="11" t="s">
        <v>94</v>
      </c>
      <c r="D4256" s="11" t="s">
        <v>165</v>
      </c>
      <c r="E4256" s="12">
        <v>8.5086629561607499</v>
      </c>
      <c r="F4256" s="12">
        <v>5.0678226470102796</v>
      </c>
      <c r="G4256" s="12">
        <v>4.2807846048617897</v>
      </c>
      <c r="H4256" s="12">
        <v>5.3700725017239197</v>
      </c>
      <c r="I4256" s="12">
        <v>7.6294330895265601</v>
      </c>
      <c r="J4256" s="12">
        <v>4.1341462737867003</v>
      </c>
      <c r="K4256" s="12">
        <v>3.73460562302107</v>
      </c>
      <c r="L4256" s="12">
        <v>3.7811226130147602</v>
      </c>
      <c r="M4256" s="12">
        <v>6.41245151921889</v>
      </c>
    </row>
    <row r="4257" spans="1:13" x14ac:dyDescent="0.3">
      <c r="A4257" s="11" t="str">
        <f t="shared" si="67"/>
        <v>CONSUMO PER CAPITA (kg ó litros por individuo)CervezaNIVEL MEDIO ALTO</v>
      </c>
      <c r="B4257" s="11" t="s">
        <v>55</v>
      </c>
      <c r="C4257" s="11" t="s">
        <v>94</v>
      </c>
      <c r="D4257" s="11" t="s">
        <v>166</v>
      </c>
      <c r="E4257" s="12">
        <v>7.0069915071821898</v>
      </c>
      <c r="F4257" s="12">
        <v>4.0920421166121397</v>
      </c>
      <c r="G4257" s="12">
        <v>3.5858172209615402</v>
      </c>
      <c r="H4257" s="12">
        <v>3.8493794577768399</v>
      </c>
      <c r="I4257" s="12">
        <v>6.0492202997055502</v>
      </c>
      <c r="J4257" s="12">
        <v>3.4986795402192801</v>
      </c>
      <c r="K4257" s="12">
        <v>3.4957839434158302</v>
      </c>
      <c r="L4257" s="12">
        <v>4.0273017936897899</v>
      </c>
      <c r="M4257" s="12">
        <v>5.3405342246346699</v>
      </c>
    </row>
    <row r="4258" spans="1:13" x14ac:dyDescent="0.3">
      <c r="A4258" s="11" t="str">
        <f t="shared" si="67"/>
        <v>CONSUMO PER CAPITA (kg ó litros por individuo)CervezaNIVEL MEDIO</v>
      </c>
      <c r="B4258" s="11" t="s">
        <v>55</v>
      </c>
      <c r="C4258" s="11" t="s">
        <v>94</v>
      </c>
      <c r="D4258" s="11" t="s">
        <v>167</v>
      </c>
      <c r="E4258" s="12">
        <v>7.62017923839639</v>
      </c>
      <c r="F4258" s="12">
        <v>4.2062733884862098</v>
      </c>
      <c r="G4258" s="12">
        <v>3.6792379438874199</v>
      </c>
      <c r="H4258" s="12">
        <v>4.3494707906532204</v>
      </c>
      <c r="I4258" s="12">
        <v>7.0015917211318399</v>
      </c>
      <c r="J4258" s="12">
        <v>3.7427577042706099</v>
      </c>
      <c r="K4258" s="12">
        <v>3.5392377235778598</v>
      </c>
      <c r="L4258" s="12">
        <v>4.2356578841675603</v>
      </c>
      <c r="M4258" s="12">
        <v>6.6634148294824103</v>
      </c>
    </row>
    <row r="4259" spans="1:13" x14ac:dyDescent="0.3">
      <c r="A4259" s="11" t="str">
        <f t="shared" si="67"/>
        <v>CONSUMO PER CAPITA (kg ó litros por individuo)CervezaNIVEL MEDIO BAJO</v>
      </c>
      <c r="B4259" s="11" t="s">
        <v>55</v>
      </c>
      <c r="C4259" s="11" t="s">
        <v>94</v>
      </c>
      <c r="D4259" s="11" t="s">
        <v>168</v>
      </c>
      <c r="E4259" s="12">
        <v>7.7194590534302003</v>
      </c>
      <c r="F4259" s="12">
        <v>5.1082226748266901</v>
      </c>
      <c r="G4259" s="12">
        <v>4.3613934113075503</v>
      </c>
      <c r="H4259" s="12">
        <v>5.0997145799122396</v>
      </c>
      <c r="I4259" s="12">
        <v>7.6932895812473197</v>
      </c>
      <c r="J4259" s="12">
        <v>5.0093803649240201</v>
      </c>
      <c r="K4259" s="12">
        <v>5.0442212877462902</v>
      </c>
      <c r="L4259" s="12">
        <v>5.9284653557406797</v>
      </c>
      <c r="M4259" s="12">
        <v>7.63524271664516</v>
      </c>
    </row>
    <row r="4260" spans="1:13" x14ac:dyDescent="0.3">
      <c r="A4260" s="11" t="str">
        <f t="shared" si="67"/>
        <v>CONSUMO PER CAPITA (kg ó litros por individuo)CervezaNIVEL BAJO</v>
      </c>
      <c r="B4260" s="11" t="s">
        <v>55</v>
      </c>
      <c r="C4260" s="11" t="s">
        <v>94</v>
      </c>
      <c r="D4260" s="11" t="s">
        <v>169</v>
      </c>
      <c r="E4260" s="12">
        <v>6.8611187616072202</v>
      </c>
      <c r="F4260" s="12">
        <v>4.1848563620390502</v>
      </c>
      <c r="G4260" s="12">
        <v>4.0021383361388798</v>
      </c>
      <c r="H4260" s="12">
        <v>4.9585591246426004</v>
      </c>
      <c r="I4260" s="12">
        <v>7.11283557126976</v>
      </c>
      <c r="J4260" s="12">
        <v>4.0411421012431896</v>
      </c>
      <c r="K4260" s="12">
        <v>3.5705282214015401</v>
      </c>
      <c r="L4260" s="12">
        <v>4.3893971769542599</v>
      </c>
      <c r="M4260" s="12">
        <v>6.4854318651121297</v>
      </c>
    </row>
    <row r="4261" spans="1:13" x14ac:dyDescent="0.3">
      <c r="A4261" s="11" t="str">
        <f t="shared" si="67"/>
        <v>CONSUMO PER CAPITA (kg ó litros por individuo)CervezaHOMBRE</v>
      </c>
      <c r="B4261" s="11" t="s">
        <v>55</v>
      </c>
      <c r="C4261" s="11" t="s">
        <v>94</v>
      </c>
      <c r="D4261" s="11" t="s">
        <v>170</v>
      </c>
      <c r="E4261" s="12">
        <v>9.5341113539596094</v>
      </c>
      <c r="F4261" s="12">
        <v>5.92026323098648</v>
      </c>
      <c r="G4261" s="12">
        <v>5.2326816627227402</v>
      </c>
      <c r="H4261" s="12">
        <v>5.9898532846155996</v>
      </c>
      <c r="I4261" s="12">
        <v>9.10459513248734</v>
      </c>
      <c r="J4261" s="12">
        <v>5.3283271655187496</v>
      </c>
      <c r="K4261" s="12">
        <v>4.9555934302873101</v>
      </c>
      <c r="L4261" s="12">
        <v>5.7509084142470099</v>
      </c>
      <c r="M4261" s="12">
        <v>8.3014162655281503</v>
      </c>
    </row>
    <row r="4262" spans="1:13" x14ac:dyDescent="0.3">
      <c r="A4262" s="11" t="str">
        <f t="shared" si="67"/>
        <v>CONSUMO PER CAPITA (kg ó litros por individuo)CervezaMUJER</v>
      </c>
      <c r="B4262" s="11" t="s">
        <v>55</v>
      </c>
      <c r="C4262" s="11" t="s">
        <v>94</v>
      </c>
      <c r="D4262" s="11" t="s">
        <v>171</v>
      </c>
      <c r="E4262" s="12">
        <v>5.6319357055721202</v>
      </c>
      <c r="F4262" s="12">
        <v>3.1232454082268402</v>
      </c>
      <c r="G4262" s="12">
        <v>2.7355229906596898</v>
      </c>
      <c r="H4262" s="12">
        <v>3.5260815625616102</v>
      </c>
      <c r="I4262" s="12">
        <v>5.1790873238436701</v>
      </c>
      <c r="J4262" s="12">
        <v>2.7942847055236602</v>
      </c>
      <c r="K4262" s="12">
        <v>2.6787275748455701</v>
      </c>
      <c r="L4262" s="12">
        <v>3.0446043598738801</v>
      </c>
      <c r="M4262" s="12">
        <v>4.7495585666332101</v>
      </c>
    </row>
    <row r="4263" spans="1:13" x14ac:dyDescent="0.3">
      <c r="A4263" s="11" t="str">
        <f t="shared" si="67"/>
        <v>CONSUMO PER CAPITA (kg ó litros por individuo)Con alcoholT.ESPAÑA</v>
      </c>
      <c r="B4263" s="11" t="s">
        <v>55</v>
      </c>
      <c r="C4263" s="11" t="s">
        <v>95</v>
      </c>
      <c r="D4263" s="11" t="s">
        <v>142</v>
      </c>
      <c r="E4263" s="12">
        <v>6.78060612306101</v>
      </c>
      <c r="F4263" s="12">
        <v>4.0660441197814503</v>
      </c>
      <c r="G4263" s="12">
        <v>3.56208730524187</v>
      </c>
      <c r="H4263" s="12">
        <v>4.2265119635915198</v>
      </c>
      <c r="I4263" s="12">
        <v>6.36004291967493</v>
      </c>
      <c r="J4263" s="12">
        <v>3.6346342143655099</v>
      </c>
      <c r="K4263" s="12">
        <v>3.4049929770996101</v>
      </c>
      <c r="L4263" s="12">
        <v>3.8777590491198102</v>
      </c>
      <c r="M4263" s="12">
        <v>5.8329622446812603</v>
      </c>
    </row>
    <row r="4264" spans="1:13" x14ac:dyDescent="0.3">
      <c r="A4264" s="11" t="str">
        <f t="shared" si="67"/>
        <v>CONSUMO PER CAPITA (kg ó litros por individuo)Con alcoholBCN AM</v>
      </c>
      <c r="B4264" s="11" t="s">
        <v>55</v>
      </c>
      <c r="C4264" s="11" t="s">
        <v>95</v>
      </c>
      <c r="D4264" s="11" t="s">
        <v>143</v>
      </c>
      <c r="E4264" s="12">
        <v>5.5522018037671703</v>
      </c>
      <c r="F4264" s="12">
        <v>2.7667483768435202</v>
      </c>
      <c r="G4264" s="12">
        <v>2.48925484801181</v>
      </c>
      <c r="H4264" s="12">
        <v>2.8020453220553501</v>
      </c>
      <c r="I4264" s="12">
        <v>4.4782445677905498</v>
      </c>
      <c r="J4264" s="12">
        <v>2.84212067465179</v>
      </c>
      <c r="K4264" s="12">
        <v>2.6324323499750402</v>
      </c>
      <c r="L4264" s="12">
        <v>2.93604207711974</v>
      </c>
      <c r="M4264" s="12">
        <v>4.2494060705822303</v>
      </c>
    </row>
    <row r="4265" spans="1:13" x14ac:dyDescent="0.3">
      <c r="A4265" s="11" t="str">
        <f t="shared" si="67"/>
        <v>CONSUMO PER CAPITA (kg ó litros por individuo)Con alcoholREST.CAT ARAGON</v>
      </c>
      <c r="B4265" s="11" t="s">
        <v>55</v>
      </c>
      <c r="C4265" s="11" t="s">
        <v>95</v>
      </c>
      <c r="D4265" s="11" t="s">
        <v>144</v>
      </c>
      <c r="E4265" s="12">
        <v>6.3510345252169902</v>
      </c>
      <c r="F4265" s="12">
        <v>3.2958540414287798</v>
      </c>
      <c r="G4265" s="12">
        <v>3.3334715665312502</v>
      </c>
      <c r="H4265" s="12">
        <v>4.0850436491191999</v>
      </c>
      <c r="I4265" s="12">
        <v>6.6519867153621801</v>
      </c>
      <c r="J4265" s="12">
        <v>3.4304884593903799</v>
      </c>
      <c r="K4265" s="12">
        <v>3.1599706662799498</v>
      </c>
      <c r="L4265" s="12">
        <v>3.9996508415330898</v>
      </c>
      <c r="M4265" s="12">
        <v>6.6422035623643696</v>
      </c>
    </row>
    <row r="4266" spans="1:13" x14ac:dyDescent="0.3">
      <c r="A4266" s="11" t="str">
        <f t="shared" si="67"/>
        <v>CONSUMO PER CAPITA (kg ó litros por individuo)Con alcoholLEVANTE</v>
      </c>
      <c r="B4266" s="11" t="s">
        <v>55</v>
      </c>
      <c r="C4266" s="11" t="s">
        <v>95</v>
      </c>
      <c r="D4266" s="11" t="s">
        <v>145</v>
      </c>
      <c r="E4266" s="12">
        <v>5.7334639830071001</v>
      </c>
      <c r="F4266" s="12">
        <v>3.5393451743649198</v>
      </c>
      <c r="G4266" s="12">
        <v>2.97866271230119</v>
      </c>
      <c r="H4266" s="12">
        <v>3.2081018693358301</v>
      </c>
      <c r="I4266" s="12">
        <v>4.8529400580580901</v>
      </c>
      <c r="J4266" s="12">
        <v>2.8071674563104501</v>
      </c>
      <c r="K4266" s="12">
        <v>2.8372859848891299</v>
      </c>
      <c r="L4266" s="12">
        <v>2.7613851535609699</v>
      </c>
      <c r="M4266" s="12">
        <v>4.7327104559453099</v>
      </c>
    </row>
    <row r="4267" spans="1:13" x14ac:dyDescent="0.3">
      <c r="A4267" s="11" t="str">
        <f t="shared" si="67"/>
        <v>CONSUMO PER CAPITA (kg ó litros por individuo)Con alcoholANDALUCIA</v>
      </c>
      <c r="B4267" s="11" t="s">
        <v>55</v>
      </c>
      <c r="C4267" s="11" t="s">
        <v>95</v>
      </c>
      <c r="D4267" s="11" t="s">
        <v>146</v>
      </c>
      <c r="E4267" s="12">
        <v>7.3467646864084299</v>
      </c>
      <c r="F4267" s="12">
        <v>4.9305542670396401</v>
      </c>
      <c r="G4267" s="12">
        <v>4.3969543359944803</v>
      </c>
      <c r="H4267" s="12">
        <v>5.4891325274988496</v>
      </c>
      <c r="I4267" s="12">
        <v>7.5850830427579403</v>
      </c>
      <c r="J4267" s="12">
        <v>4.6900064914538104</v>
      </c>
      <c r="K4267" s="12">
        <v>4.2424575066591803</v>
      </c>
      <c r="L4267" s="12">
        <v>4.97746453219826</v>
      </c>
      <c r="M4267" s="12">
        <v>6.8462315461323904</v>
      </c>
    </row>
    <row r="4268" spans="1:13" x14ac:dyDescent="0.3">
      <c r="A4268" s="11" t="str">
        <f t="shared" si="67"/>
        <v>CONSUMO PER CAPITA (kg ó litros por individuo)Con alcoholMDD AM</v>
      </c>
      <c r="B4268" s="11" t="s">
        <v>55</v>
      </c>
      <c r="C4268" s="11" t="s">
        <v>95</v>
      </c>
      <c r="D4268" s="11" t="s">
        <v>147</v>
      </c>
      <c r="E4268" s="12">
        <v>6.7559896364354204</v>
      </c>
      <c r="F4268" s="12">
        <v>4.2843691089162999</v>
      </c>
      <c r="G4268" s="12">
        <v>3.9655729310171899</v>
      </c>
      <c r="H4268" s="12">
        <v>4.6011517679052103</v>
      </c>
      <c r="I4268" s="12">
        <v>6.5879110127434704</v>
      </c>
      <c r="J4268" s="12">
        <v>3.8672128853755301</v>
      </c>
      <c r="K4268" s="12">
        <v>3.1017376606904601</v>
      </c>
      <c r="L4268" s="12">
        <v>3.7993837766016099</v>
      </c>
      <c r="M4268" s="12">
        <v>5.5598398512190501</v>
      </c>
    </row>
    <row r="4269" spans="1:13" x14ac:dyDescent="0.3">
      <c r="A4269" s="11" t="str">
        <f t="shared" si="67"/>
        <v>CONSUMO PER CAPITA (kg ó litros por individuo)Con alcoholRTO CENTRO</v>
      </c>
      <c r="B4269" s="11" t="s">
        <v>55</v>
      </c>
      <c r="C4269" s="11" t="s">
        <v>95</v>
      </c>
      <c r="D4269" s="11" t="s">
        <v>148</v>
      </c>
      <c r="E4269" s="12">
        <v>6.5875597612662098</v>
      </c>
      <c r="F4269" s="12">
        <v>3.8133074426908502</v>
      </c>
      <c r="G4269" s="12">
        <v>3.1514781482771199</v>
      </c>
      <c r="H4269" s="12">
        <v>4.0318095139586196</v>
      </c>
      <c r="I4269" s="12">
        <v>6.5258266252847301</v>
      </c>
      <c r="J4269" s="12">
        <v>3.50706339414385</v>
      </c>
      <c r="K4269" s="12">
        <v>3.6441726938880401</v>
      </c>
      <c r="L4269" s="12">
        <v>4.1326523390012699</v>
      </c>
      <c r="M4269" s="12">
        <v>5.7816593636238798</v>
      </c>
    </row>
    <row r="4270" spans="1:13" x14ac:dyDescent="0.3">
      <c r="A4270" s="11" t="str">
        <f t="shared" si="67"/>
        <v>CONSUMO PER CAPITA (kg ó litros por individuo)Con alcoholNORTE-CENTRO</v>
      </c>
      <c r="B4270" s="11" t="s">
        <v>55</v>
      </c>
      <c r="C4270" s="11" t="s">
        <v>95</v>
      </c>
      <c r="D4270" s="11" t="s">
        <v>149</v>
      </c>
      <c r="E4270" s="12">
        <v>8.6270361423864497</v>
      </c>
      <c r="F4270" s="12">
        <v>5.0036722154017701</v>
      </c>
      <c r="G4270" s="12">
        <v>3.79109966378146</v>
      </c>
      <c r="H4270" s="12">
        <v>4.2929954501541898</v>
      </c>
      <c r="I4270" s="12">
        <v>7.47528318610106</v>
      </c>
      <c r="J4270" s="12">
        <v>3.8280415709020801</v>
      </c>
      <c r="K4270" s="12">
        <v>3.6142979496349201</v>
      </c>
      <c r="L4270" s="12">
        <v>4.0559253840614602</v>
      </c>
      <c r="M4270" s="12">
        <v>6.3837540919715199</v>
      </c>
    </row>
    <row r="4271" spans="1:13" x14ac:dyDescent="0.3">
      <c r="A4271" s="11" t="str">
        <f t="shared" si="67"/>
        <v>CONSUMO PER CAPITA (kg ó litros por individuo)Con alcoholNOROESTE</v>
      </c>
      <c r="B4271" s="11" t="s">
        <v>55</v>
      </c>
      <c r="C4271" s="11" t="s">
        <v>95</v>
      </c>
      <c r="D4271" s="11" t="s">
        <v>150</v>
      </c>
      <c r="E4271" s="12">
        <v>7.5523701514387698</v>
      </c>
      <c r="F4271" s="12">
        <v>4.4783646819195999</v>
      </c>
      <c r="G4271" s="12">
        <v>3.77699662249979</v>
      </c>
      <c r="H4271" s="12">
        <v>4.4562791656615897</v>
      </c>
      <c r="I4271" s="12">
        <v>6.10716509980724</v>
      </c>
      <c r="J4271" s="12">
        <v>3.4285250486304699</v>
      </c>
      <c r="K4271" s="12">
        <v>3.6929105806085998</v>
      </c>
      <c r="L4271" s="12">
        <v>3.8532985022684798</v>
      </c>
      <c r="M4271" s="12">
        <v>5.87791956816453</v>
      </c>
    </row>
    <row r="4272" spans="1:13" x14ac:dyDescent="0.3">
      <c r="A4272" s="11" t="str">
        <f t="shared" si="67"/>
        <v>CONSUMO PER CAPITA (kg ó litros por individuo)Con alcohol&lt;2MIL</v>
      </c>
      <c r="B4272" s="11" t="s">
        <v>55</v>
      </c>
      <c r="C4272" s="11" t="s">
        <v>95</v>
      </c>
      <c r="D4272" s="11" t="s">
        <v>151</v>
      </c>
      <c r="E4272" s="12">
        <v>6.6341499754314297</v>
      </c>
      <c r="F4272" s="12">
        <v>3.5561674596547102</v>
      </c>
      <c r="G4272" s="12">
        <v>3.29284431622008</v>
      </c>
      <c r="H4272" s="12">
        <v>4.5316612542627004</v>
      </c>
      <c r="I4272" s="12">
        <v>6.4864049453505004</v>
      </c>
      <c r="J4272" s="12">
        <v>3.4875600365174599</v>
      </c>
      <c r="K4272" s="12">
        <v>4.4265588328488601</v>
      </c>
      <c r="L4272" s="12">
        <v>4.3666594279920998</v>
      </c>
      <c r="M4272" s="12">
        <v>7.1531948758367401</v>
      </c>
    </row>
    <row r="4273" spans="1:13" x14ac:dyDescent="0.3">
      <c r="A4273" s="11" t="str">
        <f t="shared" si="67"/>
        <v>CONSUMO PER CAPITA (kg ó litros por individuo)Con alcohol2-5MIL</v>
      </c>
      <c r="B4273" s="11" t="s">
        <v>55</v>
      </c>
      <c r="C4273" s="11" t="s">
        <v>95</v>
      </c>
      <c r="D4273" s="11" t="s">
        <v>152</v>
      </c>
      <c r="E4273" s="12">
        <v>5.0984574753830803</v>
      </c>
      <c r="F4273" s="12">
        <v>3.1313623718880699</v>
      </c>
      <c r="G4273" s="12">
        <v>2.5741786308947798</v>
      </c>
      <c r="H4273" s="12">
        <v>2.8449531915674</v>
      </c>
      <c r="I4273" s="12">
        <v>4.9574328975591504</v>
      </c>
      <c r="J4273" s="12">
        <v>2.26272273078852</v>
      </c>
      <c r="K4273" s="12">
        <v>1.9279808219396599</v>
      </c>
      <c r="L4273" s="12">
        <v>2.4707172998210001</v>
      </c>
      <c r="M4273" s="12">
        <v>3.40254162749279</v>
      </c>
    </row>
    <row r="4274" spans="1:13" x14ac:dyDescent="0.3">
      <c r="A4274" s="11" t="str">
        <f t="shared" si="67"/>
        <v>CONSUMO PER CAPITA (kg ó litros por individuo)Con alcohol5-10MIL</v>
      </c>
      <c r="B4274" s="11" t="s">
        <v>55</v>
      </c>
      <c r="C4274" s="11" t="s">
        <v>95</v>
      </c>
      <c r="D4274" s="11" t="s">
        <v>153</v>
      </c>
      <c r="E4274" s="12">
        <v>6.3628724077037502</v>
      </c>
      <c r="F4274" s="12">
        <v>3.6106824606617201</v>
      </c>
      <c r="G4274" s="12">
        <v>2.9873393453052999</v>
      </c>
      <c r="H4274" s="12">
        <v>3.9906458623858199</v>
      </c>
      <c r="I4274" s="12">
        <v>5.5882990333404399</v>
      </c>
      <c r="J4274" s="12">
        <v>3.4514240992744001</v>
      </c>
      <c r="K4274" s="12">
        <v>2.8194347484119899</v>
      </c>
      <c r="L4274" s="12">
        <v>3.4545069391324899</v>
      </c>
      <c r="M4274" s="12">
        <v>5.5656749795190903</v>
      </c>
    </row>
    <row r="4275" spans="1:13" x14ac:dyDescent="0.3">
      <c r="A4275" s="11" t="str">
        <f t="shared" si="67"/>
        <v>CONSUMO PER CAPITA (kg ó litros por individuo)Con alcohol10-30MIL</v>
      </c>
      <c r="B4275" s="11" t="s">
        <v>55</v>
      </c>
      <c r="C4275" s="11" t="s">
        <v>95</v>
      </c>
      <c r="D4275" s="11" t="s">
        <v>154</v>
      </c>
      <c r="E4275" s="12">
        <v>6.45972185694652</v>
      </c>
      <c r="F4275" s="12">
        <v>4.0901249743195001</v>
      </c>
      <c r="G4275" s="12">
        <v>3.3964266172156501</v>
      </c>
      <c r="H4275" s="12">
        <v>4.0108686289664996</v>
      </c>
      <c r="I4275" s="12">
        <v>6.7842189101633901</v>
      </c>
      <c r="J4275" s="12">
        <v>3.8716619069654898</v>
      </c>
      <c r="K4275" s="12">
        <v>3.8143468830099998</v>
      </c>
      <c r="L4275" s="12">
        <v>4.3480245440571803</v>
      </c>
      <c r="M4275" s="12">
        <v>6.2738852850113496</v>
      </c>
    </row>
    <row r="4276" spans="1:13" x14ac:dyDescent="0.3">
      <c r="A4276" s="11" t="str">
        <f t="shared" si="67"/>
        <v>CONSUMO PER CAPITA (kg ó litros por individuo)Con alcohol30-100MIL</v>
      </c>
      <c r="B4276" s="11" t="s">
        <v>55</v>
      </c>
      <c r="C4276" s="11" t="s">
        <v>95</v>
      </c>
      <c r="D4276" s="11" t="s">
        <v>155</v>
      </c>
      <c r="E4276" s="12">
        <v>6.3093010043490301</v>
      </c>
      <c r="F4276" s="12">
        <v>3.9924278070247401</v>
      </c>
      <c r="G4276" s="12">
        <v>3.3042686597962798</v>
      </c>
      <c r="H4276" s="12">
        <v>3.9626545682073999</v>
      </c>
      <c r="I4276" s="12">
        <v>5.8294185678427999</v>
      </c>
      <c r="J4276" s="12">
        <v>3.5704407011022101</v>
      </c>
      <c r="K4276" s="12">
        <v>3.3313953908926002</v>
      </c>
      <c r="L4276" s="12">
        <v>3.8750834865517301</v>
      </c>
      <c r="M4276" s="12">
        <v>5.3129704969143603</v>
      </c>
    </row>
    <row r="4277" spans="1:13" x14ac:dyDescent="0.3">
      <c r="A4277" s="11" t="str">
        <f t="shared" si="67"/>
        <v>CONSUMO PER CAPITA (kg ó litros por individuo)Con alcohol100-200MIL</v>
      </c>
      <c r="B4277" s="11" t="s">
        <v>55</v>
      </c>
      <c r="C4277" s="11" t="s">
        <v>95</v>
      </c>
      <c r="D4277" s="11" t="s">
        <v>156</v>
      </c>
      <c r="E4277" s="12">
        <v>6.6040831481284004</v>
      </c>
      <c r="F4277" s="12">
        <v>4.0612718965603198</v>
      </c>
      <c r="G4277" s="12">
        <v>3.6416016429460698</v>
      </c>
      <c r="H4277" s="12">
        <v>4.0581348468376301</v>
      </c>
      <c r="I4277" s="12">
        <v>6.1260085882210404</v>
      </c>
      <c r="J4277" s="12">
        <v>3.4107728649959301</v>
      </c>
      <c r="K4277" s="12">
        <v>3.00065953249345</v>
      </c>
      <c r="L4277" s="12">
        <v>3.3258651531874701</v>
      </c>
      <c r="M4277" s="12">
        <v>5.1063148865526102</v>
      </c>
    </row>
    <row r="4278" spans="1:13" x14ac:dyDescent="0.3">
      <c r="A4278" s="11" t="str">
        <f t="shared" si="67"/>
        <v>CONSUMO PER CAPITA (kg ó litros por individuo)Con alcohol200-500MIL</v>
      </c>
      <c r="B4278" s="11" t="s">
        <v>55</v>
      </c>
      <c r="C4278" s="11" t="s">
        <v>95</v>
      </c>
      <c r="D4278" s="11" t="s">
        <v>157</v>
      </c>
      <c r="E4278" s="12">
        <v>7.3763672915489504</v>
      </c>
      <c r="F4278" s="12">
        <v>4.1069937899058502</v>
      </c>
      <c r="G4278" s="12">
        <v>3.4645405497956898</v>
      </c>
      <c r="H4278" s="12">
        <v>4.47321955177999</v>
      </c>
      <c r="I4278" s="12">
        <v>6.6743715042806304</v>
      </c>
      <c r="J4278" s="12">
        <v>3.7474221219682202</v>
      </c>
      <c r="K4278" s="12">
        <v>3.5075768141153998</v>
      </c>
      <c r="L4278" s="12">
        <v>3.5430029441689901</v>
      </c>
      <c r="M4278" s="12">
        <v>6.2315657559356303</v>
      </c>
    </row>
    <row r="4279" spans="1:13" x14ac:dyDescent="0.3">
      <c r="A4279" s="11" t="str">
        <f t="shared" si="67"/>
        <v>CONSUMO PER CAPITA (kg ó litros por individuo)Con alcohol&gt;500MIL</v>
      </c>
      <c r="B4279" s="11" t="s">
        <v>55</v>
      </c>
      <c r="C4279" s="11" t="s">
        <v>95</v>
      </c>
      <c r="D4279" s="11" t="s">
        <v>158</v>
      </c>
      <c r="E4279" s="12">
        <v>8.2528045051867895</v>
      </c>
      <c r="F4279" s="12">
        <v>4.8626160639010996</v>
      </c>
      <c r="G4279" s="12">
        <v>4.8427636946580597</v>
      </c>
      <c r="H4279" s="12">
        <v>5.2521822609197697</v>
      </c>
      <c r="I4279" s="12">
        <v>7.3418503975566303</v>
      </c>
      <c r="J4279" s="12">
        <v>4.1835544270224698</v>
      </c>
      <c r="K4279" s="12">
        <v>3.7180457449227999</v>
      </c>
      <c r="L4279" s="12">
        <v>4.5371980470423496</v>
      </c>
      <c r="M4279" s="12">
        <v>6.7385507576114501</v>
      </c>
    </row>
    <row r="4280" spans="1:13" x14ac:dyDescent="0.3">
      <c r="A4280" s="11" t="str">
        <f t="shared" si="67"/>
        <v>CONSUMO PER CAPITA (kg ó litros por individuo)Con alcoholDE 15 A 19 AÑOS</v>
      </c>
      <c r="B4280" s="11" t="s">
        <v>55</v>
      </c>
      <c r="C4280" s="11" t="s">
        <v>95</v>
      </c>
      <c r="D4280" s="11" t="s">
        <v>159</v>
      </c>
      <c r="E4280" s="12">
        <v>0.37394097164873102</v>
      </c>
      <c r="F4280" s="12">
        <v>0.17999826745698899</v>
      </c>
      <c r="G4280" s="12">
        <v>4.2409061680129603E-2</v>
      </c>
      <c r="H4280" s="12">
        <v>9.0060670402731205E-2</v>
      </c>
      <c r="I4280" s="12">
        <v>0.45756096088036002</v>
      </c>
      <c r="J4280" s="12">
        <v>0.37095606620536897</v>
      </c>
      <c r="K4280" s="12">
        <v>0.16256031334681301</v>
      </c>
      <c r="L4280" s="12">
        <v>0.108099148407788</v>
      </c>
      <c r="M4280" s="12">
        <v>0.30890559916819799</v>
      </c>
    </row>
    <row r="4281" spans="1:13" x14ac:dyDescent="0.3">
      <c r="A4281" s="11" t="str">
        <f t="shared" ref="A4281:A4344" si="68">B4281&amp;C4281&amp;D4281</f>
        <v>CONSUMO PER CAPITA (kg ó litros por individuo)Con alcoholDE 20 A 24 AÑOS</v>
      </c>
      <c r="B4281" s="11" t="s">
        <v>55</v>
      </c>
      <c r="C4281" s="11" t="s">
        <v>95</v>
      </c>
      <c r="D4281" s="11" t="s">
        <v>160</v>
      </c>
      <c r="E4281" s="12">
        <v>1.4139130576421299</v>
      </c>
      <c r="F4281" s="12">
        <v>0.80460023178212403</v>
      </c>
      <c r="G4281" s="12">
        <v>0.63866802901901598</v>
      </c>
      <c r="H4281" s="12">
        <v>0.85208278100577395</v>
      </c>
      <c r="I4281" s="12">
        <v>1.21653849334403</v>
      </c>
      <c r="J4281" s="12">
        <v>0.71780783086769895</v>
      </c>
      <c r="K4281" s="12">
        <v>0.78249166164344897</v>
      </c>
      <c r="L4281" s="12">
        <v>0.76778308852145305</v>
      </c>
      <c r="M4281" s="12">
        <v>1.7272747127969801</v>
      </c>
    </row>
    <row r="4282" spans="1:13" x14ac:dyDescent="0.3">
      <c r="A4282" s="11" t="str">
        <f t="shared" si="68"/>
        <v>CONSUMO PER CAPITA (kg ó litros por individuo)Con alcoholDE 25 A 34 AÑOS</v>
      </c>
      <c r="B4282" s="11" t="s">
        <v>55</v>
      </c>
      <c r="C4282" s="11" t="s">
        <v>95</v>
      </c>
      <c r="D4282" s="11" t="s">
        <v>161</v>
      </c>
      <c r="E4282" s="12">
        <v>3.0003359931636302</v>
      </c>
      <c r="F4282" s="12">
        <v>2.0481475633278601</v>
      </c>
      <c r="G4282" s="12">
        <v>1.67302349488447</v>
      </c>
      <c r="H4282" s="12">
        <v>1.8532137939161899</v>
      </c>
      <c r="I4282" s="12">
        <v>2.6035807902616401</v>
      </c>
      <c r="J4282" s="12">
        <v>1.7064736745298399</v>
      </c>
      <c r="K4282" s="12">
        <v>1.29099631922284</v>
      </c>
      <c r="L4282" s="12">
        <v>1.3616905400477599</v>
      </c>
      <c r="M4282" s="12">
        <v>2.0027506141355702</v>
      </c>
    </row>
    <row r="4283" spans="1:13" x14ac:dyDescent="0.3">
      <c r="A4283" s="11" t="str">
        <f t="shared" si="68"/>
        <v>CONSUMO PER CAPITA (kg ó litros por individuo)Con alcoholDE 35 A 49 AÑOS</v>
      </c>
      <c r="B4283" s="11" t="s">
        <v>55</v>
      </c>
      <c r="C4283" s="11" t="s">
        <v>95</v>
      </c>
      <c r="D4283" s="11" t="s">
        <v>162</v>
      </c>
      <c r="E4283" s="12">
        <v>4.9270171495804203</v>
      </c>
      <c r="F4283" s="12">
        <v>3.0418616523761801</v>
      </c>
      <c r="G4283" s="12">
        <v>2.5619584354643101</v>
      </c>
      <c r="H4283" s="12">
        <v>3.0962585659478998</v>
      </c>
      <c r="I4283" s="12">
        <v>4.35930366313523</v>
      </c>
      <c r="J4283" s="12">
        <v>2.5937388867868001</v>
      </c>
      <c r="K4283" s="12">
        <v>2.4595884217038599</v>
      </c>
      <c r="L4283" s="12">
        <v>2.8369525168242999</v>
      </c>
      <c r="M4283" s="12">
        <v>3.9378732665752798</v>
      </c>
    </row>
    <row r="4284" spans="1:13" x14ac:dyDescent="0.3">
      <c r="A4284" s="11" t="str">
        <f t="shared" si="68"/>
        <v>CONSUMO PER CAPITA (kg ó litros por individuo)Con alcoholDE 50 A 59 AÑOS</v>
      </c>
      <c r="B4284" s="11" t="s">
        <v>55</v>
      </c>
      <c r="C4284" s="11" t="s">
        <v>95</v>
      </c>
      <c r="D4284" s="11" t="s">
        <v>163</v>
      </c>
      <c r="E4284" s="12">
        <v>9.0859442237770107</v>
      </c>
      <c r="F4284" s="12">
        <v>5.2496861205055101</v>
      </c>
      <c r="G4284" s="12">
        <v>4.5889034499853096</v>
      </c>
      <c r="H4284" s="12">
        <v>5.4128200296073397</v>
      </c>
      <c r="I4284" s="12">
        <v>8.6318289997270696</v>
      </c>
      <c r="J4284" s="12">
        <v>4.9368870159723803</v>
      </c>
      <c r="K4284" s="12">
        <v>4.6806297520295104</v>
      </c>
      <c r="L4284" s="12">
        <v>5.2286054827422204</v>
      </c>
      <c r="M4284" s="12">
        <v>7.7535412923723497</v>
      </c>
    </row>
    <row r="4285" spans="1:13" x14ac:dyDescent="0.3">
      <c r="A4285" s="11" t="str">
        <f t="shared" si="68"/>
        <v>CONSUMO PER CAPITA (kg ó litros por individuo)Con alcoholDE 60 A 75 AÑOS</v>
      </c>
      <c r="B4285" s="11" t="s">
        <v>55</v>
      </c>
      <c r="C4285" s="11" t="s">
        <v>95</v>
      </c>
      <c r="D4285" s="11" t="s">
        <v>164</v>
      </c>
      <c r="E4285" s="12">
        <v>13.060800677669601</v>
      </c>
      <c r="F4285" s="12">
        <v>7.7597962006813797</v>
      </c>
      <c r="G4285" s="12">
        <v>7.04309046719567</v>
      </c>
      <c r="H4285" s="12">
        <v>8.3644442051677199</v>
      </c>
      <c r="I4285" s="12">
        <v>12.5815296027627</v>
      </c>
      <c r="J4285" s="12">
        <v>6.8805732420119501</v>
      </c>
      <c r="K4285" s="12">
        <v>6.5353121852163101</v>
      </c>
      <c r="L4285" s="12">
        <v>7.62014307416531</v>
      </c>
      <c r="M4285" s="12">
        <v>11.7683143671153</v>
      </c>
    </row>
    <row r="4286" spans="1:13" x14ac:dyDescent="0.3">
      <c r="A4286" s="11" t="str">
        <f t="shared" si="68"/>
        <v>CONSUMO PER CAPITA (kg ó litros por individuo)Con alcoholNIVEL ALTO</v>
      </c>
      <c r="B4286" s="11" t="s">
        <v>55</v>
      </c>
      <c r="C4286" s="11" t="s">
        <v>95</v>
      </c>
      <c r="D4286" s="11" t="s">
        <v>165</v>
      </c>
      <c r="E4286" s="12">
        <v>7.7765033478407197</v>
      </c>
      <c r="F4286" s="12">
        <v>4.61452839619926</v>
      </c>
      <c r="G4286" s="12">
        <v>3.9009007111115199</v>
      </c>
      <c r="H4286" s="12">
        <v>4.8733518677811896</v>
      </c>
      <c r="I4286" s="12">
        <v>6.9331676930124804</v>
      </c>
      <c r="J4286" s="12">
        <v>3.7634089485344999</v>
      </c>
      <c r="K4286" s="12">
        <v>3.37694073465026</v>
      </c>
      <c r="L4286" s="12">
        <v>3.3652047247266799</v>
      </c>
      <c r="M4286" s="12">
        <v>5.7960899728105604</v>
      </c>
    </row>
    <row r="4287" spans="1:13" x14ac:dyDescent="0.3">
      <c r="A4287" s="11" t="str">
        <f t="shared" si="68"/>
        <v>CONSUMO PER CAPITA (kg ó litros por individuo)Con alcoholNIVEL MEDIO ALTO</v>
      </c>
      <c r="B4287" s="11" t="s">
        <v>55</v>
      </c>
      <c r="C4287" s="11" t="s">
        <v>95</v>
      </c>
      <c r="D4287" s="11" t="s">
        <v>166</v>
      </c>
      <c r="E4287" s="12">
        <v>6.25988591545961</v>
      </c>
      <c r="F4287" s="12">
        <v>3.6966722503212401</v>
      </c>
      <c r="G4287" s="12">
        <v>3.19240379982066</v>
      </c>
      <c r="H4287" s="12">
        <v>3.37983086469653</v>
      </c>
      <c r="I4287" s="12">
        <v>5.4682068960177102</v>
      </c>
      <c r="J4287" s="12">
        <v>3.1973139238153201</v>
      </c>
      <c r="K4287" s="12">
        <v>3.1298318234588298</v>
      </c>
      <c r="L4287" s="12">
        <v>3.62252104449944</v>
      </c>
      <c r="M4287" s="12">
        <v>4.8706769922864801</v>
      </c>
    </row>
    <row r="4288" spans="1:13" x14ac:dyDescent="0.3">
      <c r="A4288" s="11" t="str">
        <f t="shared" si="68"/>
        <v>CONSUMO PER CAPITA (kg ó litros por individuo)Con alcoholNIVEL MEDIO</v>
      </c>
      <c r="B4288" s="11" t="s">
        <v>55</v>
      </c>
      <c r="C4288" s="11" t="s">
        <v>95</v>
      </c>
      <c r="D4288" s="11" t="s">
        <v>167</v>
      </c>
      <c r="E4288" s="12">
        <v>6.79870891900699</v>
      </c>
      <c r="F4288" s="12">
        <v>3.7989792289572599</v>
      </c>
      <c r="G4288" s="12">
        <v>3.3169474321594001</v>
      </c>
      <c r="H4288" s="12">
        <v>3.8965892646826199</v>
      </c>
      <c r="I4288" s="12">
        <v>6.2793778851024404</v>
      </c>
      <c r="J4288" s="12">
        <v>3.3789781990755898</v>
      </c>
      <c r="K4288" s="12">
        <v>3.1784204760382999</v>
      </c>
      <c r="L4288" s="12">
        <v>3.78184365790064</v>
      </c>
      <c r="M4288" s="12">
        <v>6.0427373121591899</v>
      </c>
    </row>
    <row r="4289" spans="1:13" x14ac:dyDescent="0.3">
      <c r="A4289" s="11" t="str">
        <f t="shared" si="68"/>
        <v>CONSUMO PER CAPITA (kg ó litros por individuo)Con alcoholNIVEL MEDIO BAJO</v>
      </c>
      <c r="B4289" s="11" t="s">
        <v>55</v>
      </c>
      <c r="C4289" s="11" t="s">
        <v>95</v>
      </c>
      <c r="D4289" s="11" t="s">
        <v>168</v>
      </c>
      <c r="E4289" s="12">
        <v>6.9283256324386802</v>
      </c>
      <c r="F4289" s="12">
        <v>4.6489463169437197</v>
      </c>
      <c r="G4289" s="12">
        <v>3.9365097473514301</v>
      </c>
      <c r="H4289" s="12">
        <v>4.5823730952522501</v>
      </c>
      <c r="I4289" s="12">
        <v>6.9577580006810402</v>
      </c>
      <c r="J4289" s="12">
        <v>4.5584565835718101</v>
      </c>
      <c r="K4289" s="12">
        <v>4.6345276929086303</v>
      </c>
      <c r="L4289" s="12">
        <v>5.3419958232280402</v>
      </c>
      <c r="M4289" s="12">
        <v>6.9278298055234204</v>
      </c>
    </row>
    <row r="4290" spans="1:13" x14ac:dyDescent="0.3">
      <c r="A4290" s="11" t="str">
        <f t="shared" si="68"/>
        <v>CONSUMO PER CAPITA (kg ó litros por individuo)Con alcoholNIVEL BAJO</v>
      </c>
      <c r="B4290" s="11" t="s">
        <v>55</v>
      </c>
      <c r="C4290" s="11" t="s">
        <v>95</v>
      </c>
      <c r="D4290" s="11" t="s">
        <v>169</v>
      </c>
      <c r="E4290" s="12">
        <v>6.0172993611039898</v>
      </c>
      <c r="F4290" s="12">
        <v>3.6722885441254198</v>
      </c>
      <c r="G4290" s="12">
        <v>3.49062403942761</v>
      </c>
      <c r="H4290" s="12">
        <v>4.28725558040035</v>
      </c>
      <c r="I4290" s="12">
        <v>6.06650988851072</v>
      </c>
      <c r="J4290" s="12">
        <v>3.4570850101247199</v>
      </c>
      <c r="K4290" s="12">
        <v>3.0379952403677701</v>
      </c>
      <c r="L4290" s="12">
        <v>3.6905638805634302</v>
      </c>
      <c r="M4290" s="12">
        <v>5.5408549333059298</v>
      </c>
    </row>
    <row r="4291" spans="1:13" x14ac:dyDescent="0.3">
      <c r="A4291" s="11" t="str">
        <f t="shared" si="68"/>
        <v>CONSUMO PER CAPITA (kg ó litros por individuo)Con alcoholHOMBRE</v>
      </c>
      <c r="B4291" s="11" t="s">
        <v>55</v>
      </c>
      <c r="C4291" s="11" t="s">
        <v>95</v>
      </c>
      <c r="D4291" s="11" t="s">
        <v>170</v>
      </c>
      <c r="E4291" s="12">
        <v>8.6189383155567896</v>
      </c>
      <c r="F4291" s="12">
        <v>5.3643762784517399</v>
      </c>
      <c r="G4291" s="12">
        <v>4.7347845688516799</v>
      </c>
      <c r="H4291" s="12">
        <v>5.3797873197437998</v>
      </c>
      <c r="I4291" s="12">
        <v>8.1853977841272307</v>
      </c>
      <c r="J4291" s="12">
        <v>4.8107110845097898</v>
      </c>
      <c r="K4291" s="12">
        <v>4.5033813190962597</v>
      </c>
      <c r="L4291" s="12">
        <v>5.1190322318284096</v>
      </c>
      <c r="M4291" s="12">
        <v>7.4745989718644097</v>
      </c>
    </row>
    <row r="4292" spans="1:13" x14ac:dyDescent="0.3">
      <c r="A4292" s="11" t="str">
        <f t="shared" si="68"/>
        <v>CONSUMO PER CAPITA (kg ó litros por individuo)Con alcoholMUJER</v>
      </c>
      <c r="B4292" s="11" t="s">
        <v>55</v>
      </c>
      <c r="C4292" s="11" t="s">
        <v>95</v>
      </c>
      <c r="D4292" s="11" t="s">
        <v>171</v>
      </c>
      <c r="E4292" s="12">
        <v>4.9641886065543499</v>
      </c>
      <c r="F4292" s="12">
        <v>2.78317172963034</v>
      </c>
      <c r="G4292" s="12">
        <v>2.4043008845098202</v>
      </c>
      <c r="H4292" s="12">
        <v>3.08788572723389</v>
      </c>
      <c r="I4292" s="12">
        <v>4.5574718436408101</v>
      </c>
      <c r="J4292" s="12">
        <v>2.4737442942794798</v>
      </c>
      <c r="K4292" s="12">
        <v>2.3179611366786701</v>
      </c>
      <c r="L4292" s="12">
        <v>2.6493346186301898</v>
      </c>
      <c r="M4292" s="12">
        <v>4.2082667604120303</v>
      </c>
    </row>
    <row r="4293" spans="1:13" x14ac:dyDescent="0.3">
      <c r="A4293" s="11" t="str">
        <f t="shared" si="68"/>
        <v>CONSUMO PER CAPITA (kg ó litros por individuo)Sin alcoholT.ESPAÑA</v>
      </c>
      <c r="B4293" s="11" t="s">
        <v>55</v>
      </c>
      <c r="C4293" s="11" t="s">
        <v>96</v>
      </c>
      <c r="D4293" s="11" t="s">
        <v>142</v>
      </c>
      <c r="E4293" s="12">
        <v>0.78264483003455099</v>
      </c>
      <c r="F4293" s="12">
        <v>0.44462266765445502</v>
      </c>
      <c r="G4293" s="12">
        <v>0.41071372023173303</v>
      </c>
      <c r="H4293" s="12">
        <v>0.52059795201256098</v>
      </c>
      <c r="I4293" s="12">
        <v>0.760780115660314</v>
      </c>
      <c r="J4293" s="12">
        <v>0.41171118234398901</v>
      </c>
      <c r="K4293" s="12">
        <v>0.40183592935032098</v>
      </c>
      <c r="L4293" s="12">
        <v>0.50663773453640304</v>
      </c>
      <c r="M4293" s="12">
        <v>0.67226291730919996</v>
      </c>
    </row>
    <row r="4294" spans="1:13" x14ac:dyDescent="0.3">
      <c r="A4294" s="11" t="str">
        <f t="shared" si="68"/>
        <v>CONSUMO PER CAPITA (kg ó litros por individuo)Sin alcoholBCN AM</v>
      </c>
      <c r="B4294" s="11" t="s">
        <v>55</v>
      </c>
      <c r="C4294" s="11" t="s">
        <v>96</v>
      </c>
      <c r="D4294" s="11" t="s">
        <v>143</v>
      </c>
      <c r="E4294" s="12">
        <v>0.46213093553428702</v>
      </c>
      <c r="F4294" s="12">
        <v>0.21853822725230601</v>
      </c>
      <c r="G4294" s="12">
        <v>0.26010613189660697</v>
      </c>
      <c r="H4294" s="12">
        <v>0.285638251641465</v>
      </c>
      <c r="I4294" s="12">
        <v>0.43888243390673998</v>
      </c>
      <c r="J4294" s="12">
        <v>0.160134941584504</v>
      </c>
      <c r="K4294" s="12">
        <v>0.174962606654293</v>
      </c>
      <c r="L4294" s="12">
        <v>0.344977902091057</v>
      </c>
      <c r="M4294" s="12">
        <v>0.45690238707085401</v>
      </c>
    </row>
    <row r="4295" spans="1:13" x14ac:dyDescent="0.3">
      <c r="A4295" s="11" t="str">
        <f t="shared" si="68"/>
        <v>CONSUMO PER CAPITA (kg ó litros por individuo)Sin alcoholREST.CAT ARAGON</v>
      </c>
      <c r="B4295" s="11" t="s">
        <v>55</v>
      </c>
      <c r="C4295" s="11" t="s">
        <v>96</v>
      </c>
      <c r="D4295" s="11" t="s">
        <v>144</v>
      </c>
      <c r="E4295" s="12">
        <v>0.69956923816984595</v>
      </c>
      <c r="F4295" s="12">
        <v>0.339615916526184</v>
      </c>
      <c r="G4295" s="12">
        <v>0.29319644602746903</v>
      </c>
      <c r="H4295" s="12">
        <v>0.384356330611555</v>
      </c>
      <c r="I4295" s="12">
        <v>0.65077857038070697</v>
      </c>
      <c r="J4295" s="12">
        <v>0.33766922742767203</v>
      </c>
      <c r="K4295" s="12">
        <v>0.31034966780322099</v>
      </c>
      <c r="L4295" s="12">
        <v>0.43851728407637602</v>
      </c>
      <c r="M4295" s="12">
        <v>0.61303458875059602</v>
      </c>
    </row>
    <row r="4296" spans="1:13" x14ac:dyDescent="0.3">
      <c r="A4296" s="11" t="str">
        <f t="shared" si="68"/>
        <v>CONSUMO PER CAPITA (kg ó litros por individuo)Sin alcoholLEVANTE</v>
      </c>
      <c r="B4296" s="11" t="s">
        <v>55</v>
      </c>
      <c r="C4296" s="11" t="s">
        <v>96</v>
      </c>
      <c r="D4296" s="11" t="s">
        <v>145</v>
      </c>
      <c r="E4296" s="12">
        <v>0.56506929933567596</v>
      </c>
      <c r="F4296" s="12">
        <v>0.34289256222839898</v>
      </c>
      <c r="G4296" s="12">
        <v>0.22866895676652901</v>
      </c>
      <c r="H4296" s="12">
        <v>0.28627466990651801</v>
      </c>
      <c r="I4296" s="12">
        <v>0.46822220787061097</v>
      </c>
      <c r="J4296" s="12">
        <v>0.31699005148631798</v>
      </c>
      <c r="K4296" s="12">
        <v>0.319292050488441</v>
      </c>
      <c r="L4296" s="12">
        <v>0.40576843829595799</v>
      </c>
      <c r="M4296" s="12">
        <v>0.454764275207382</v>
      </c>
    </row>
    <row r="4297" spans="1:13" x14ac:dyDescent="0.3">
      <c r="A4297" s="11" t="str">
        <f t="shared" si="68"/>
        <v>CONSUMO PER CAPITA (kg ó litros por individuo)Sin alcoholANDALUCIA</v>
      </c>
      <c r="B4297" s="11" t="s">
        <v>55</v>
      </c>
      <c r="C4297" s="11" t="s">
        <v>96</v>
      </c>
      <c r="D4297" s="11" t="s">
        <v>146</v>
      </c>
      <c r="E4297" s="12">
        <v>0.97396106126847903</v>
      </c>
      <c r="F4297" s="12">
        <v>0.60511598493451801</v>
      </c>
      <c r="G4297" s="12">
        <v>0.64333884656646101</v>
      </c>
      <c r="H4297" s="12">
        <v>0.81007775838263596</v>
      </c>
      <c r="I4297" s="12">
        <v>1.09306194780259</v>
      </c>
      <c r="J4297" s="12">
        <v>0.58551641241563201</v>
      </c>
      <c r="K4297" s="12">
        <v>0.61780613711436705</v>
      </c>
      <c r="L4297" s="12">
        <v>0.63014622700243506</v>
      </c>
      <c r="M4297" s="12">
        <v>0.84071815533060401</v>
      </c>
    </row>
    <row r="4298" spans="1:13" x14ac:dyDescent="0.3">
      <c r="A4298" s="11" t="str">
        <f t="shared" si="68"/>
        <v>CONSUMO PER CAPITA (kg ó litros por individuo)Sin alcoholMDD AM</v>
      </c>
      <c r="B4298" s="11" t="s">
        <v>55</v>
      </c>
      <c r="C4298" s="11" t="s">
        <v>96</v>
      </c>
      <c r="D4298" s="11" t="s">
        <v>147</v>
      </c>
      <c r="E4298" s="12">
        <v>1.0690352500390701</v>
      </c>
      <c r="F4298" s="12">
        <v>0.62637745618004503</v>
      </c>
      <c r="G4298" s="12">
        <v>0.53792429668742103</v>
      </c>
      <c r="H4298" s="12">
        <v>0.71610424617604496</v>
      </c>
      <c r="I4298" s="12">
        <v>0.912909810303553</v>
      </c>
      <c r="J4298" s="12">
        <v>0.47078169376165502</v>
      </c>
      <c r="K4298" s="12">
        <v>0.47933811091945799</v>
      </c>
      <c r="L4298" s="12">
        <v>0.65594308617070896</v>
      </c>
      <c r="M4298" s="12">
        <v>0.67046770163353797</v>
      </c>
    </row>
    <row r="4299" spans="1:13" x14ac:dyDescent="0.3">
      <c r="A4299" s="11" t="str">
        <f t="shared" si="68"/>
        <v>CONSUMO PER CAPITA (kg ó litros por individuo)Sin alcoholRTO CENTRO</v>
      </c>
      <c r="B4299" s="11" t="s">
        <v>55</v>
      </c>
      <c r="C4299" s="11" t="s">
        <v>96</v>
      </c>
      <c r="D4299" s="11" t="s">
        <v>148</v>
      </c>
      <c r="E4299" s="12">
        <v>0.98588284459823805</v>
      </c>
      <c r="F4299" s="12">
        <v>0.44635838380021797</v>
      </c>
      <c r="G4299" s="12">
        <v>0.45789959079430897</v>
      </c>
      <c r="H4299" s="12">
        <v>0.50096583914603998</v>
      </c>
      <c r="I4299" s="12">
        <v>0.83517446390852002</v>
      </c>
      <c r="J4299" s="12">
        <v>0.40266748382677803</v>
      </c>
      <c r="K4299" s="12">
        <v>0.29483190994500402</v>
      </c>
      <c r="L4299" s="12">
        <v>0.40896837355546301</v>
      </c>
      <c r="M4299" s="12">
        <v>0.60589657446043699</v>
      </c>
    </row>
    <row r="4300" spans="1:13" x14ac:dyDescent="0.3">
      <c r="A4300" s="11" t="str">
        <f t="shared" si="68"/>
        <v>CONSUMO PER CAPITA (kg ó litros por individuo)Sin alcoholNORTE-CENTRO</v>
      </c>
      <c r="B4300" s="11" t="s">
        <v>55</v>
      </c>
      <c r="C4300" s="11" t="s">
        <v>96</v>
      </c>
      <c r="D4300" s="11" t="s">
        <v>149</v>
      </c>
      <c r="E4300" s="12">
        <v>0.56863138133428104</v>
      </c>
      <c r="F4300" s="12">
        <v>0.374594592331703</v>
      </c>
      <c r="G4300" s="12">
        <v>0.35589211366888601</v>
      </c>
      <c r="H4300" s="12">
        <v>0.49432616979906502</v>
      </c>
      <c r="I4300" s="12">
        <v>0.74081275850932005</v>
      </c>
      <c r="J4300" s="12">
        <v>0.54966966392086603</v>
      </c>
      <c r="K4300" s="12">
        <v>0.50753537242108604</v>
      </c>
      <c r="L4300" s="12">
        <v>0.61502750397981698</v>
      </c>
      <c r="M4300" s="12">
        <v>1.1248897379207601</v>
      </c>
    </row>
    <row r="4301" spans="1:13" x14ac:dyDescent="0.3">
      <c r="A4301" s="11" t="str">
        <f t="shared" si="68"/>
        <v>CONSUMO PER CAPITA (kg ó litros por individuo)Sin alcoholNOROESTE</v>
      </c>
      <c r="B4301" s="11" t="s">
        <v>55</v>
      </c>
      <c r="C4301" s="11" t="s">
        <v>96</v>
      </c>
      <c r="D4301" s="11" t="s">
        <v>150</v>
      </c>
      <c r="E4301" s="12">
        <v>0.76703930967756595</v>
      </c>
      <c r="F4301" s="12">
        <v>0.450226850229898</v>
      </c>
      <c r="G4301" s="12">
        <v>0.35404742755202601</v>
      </c>
      <c r="H4301" s="12">
        <v>0.48554655460977703</v>
      </c>
      <c r="I4301" s="12">
        <v>0.73954837445079702</v>
      </c>
      <c r="J4301" s="12">
        <v>0.33786554261961099</v>
      </c>
      <c r="K4301" s="12">
        <v>0.32227606741453602</v>
      </c>
      <c r="L4301" s="12">
        <v>0.443220269679444</v>
      </c>
      <c r="M4301" s="12">
        <v>0.59624625403668097</v>
      </c>
    </row>
    <row r="4302" spans="1:13" x14ac:dyDescent="0.3">
      <c r="A4302" s="11" t="str">
        <f t="shared" si="68"/>
        <v>CONSUMO PER CAPITA (kg ó litros por individuo)Sin alcohol&lt;2MIL</v>
      </c>
      <c r="B4302" s="11" t="s">
        <v>55</v>
      </c>
      <c r="C4302" s="11" t="s">
        <v>96</v>
      </c>
      <c r="D4302" s="11" t="s">
        <v>151</v>
      </c>
      <c r="E4302" s="12">
        <v>0.61597328371703597</v>
      </c>
      <c r="F4302" s="12">
        <v>0.31048235878421498</v>
      </c>
      <c r="G4302" s="12">
        <v>0.27214316726514698</v>
      </c>
      <c r="H4302" s="12">
        <v>0.359485218853135</v>
      </c>
      <c r="I4302" s="12">
        <v>0.72572835488120102</v>
      </c>
      <c r="J4302" s="12">
        <v>0.39192023763374501</v>
      </c>
      <c r="K4302" s="12">
        <v>0.59373278915377703</v>
      </c>
      <c r="L4302" s="12">
        <v>0.34622606270895001</v>
      </c>
      <c r="M4302" s="12">
        <v>0.63156218097657901</v>
      </c>
    </row>
    <row r="4303" spans="1:13" x14ac:dyDescent="0.3">
      <c r="A4303" s="11" t="str">
        <f t="shared" si="68"/>
        <v>CONSUMO PER CAPITA (kg ó litros por individuo)Sin alcohol2-5MIL</v>
      </c>
      <c r="B4303" s="11" t="s">
        <v>55</v>
      </c>
      <c r="C4303" s="11" t="s">
        <v>96</v>
      </c>
      <c r="D4303" s="11" t="s">
        <v>152</v>
      </c>
      <c r="E4303" s="12">
        <v>0.49898493163759899</v>
      </c>
      <c r="F4303" s="12">
        <v>0.26104051509148402</v>
      </c>
      <c r="G4303" s="12">
        <v>0.22310981408587199</v>
      </c>
      <c r="H4303" s="12">
        <v>0.244727796023511</v>
      </c>
      <c r="I4303" s="12">
        <v>0.50300897102811604</v>
      </c>
      <c r="J4303" s="12">
        <v>0.25867221769181098</v>
      </c>
      <c r="K4303" s="12">
        <v>0.32960141926570102</v>
      </c>
      <c r="L4303" s="12">
        <v>0.36281563250270898</v>
      </c>
      <c r="M4303" s="12">
        <v>0.49266758230641899</v>
      </c>
    </row>
    <row r="4304" spans="1:13" x14ac:dyDescent="0.3">
      <c r="A4304" s="11" t="str">
        <f t="shared" si="68"/>
        <v>CONSUMO PER CAPITA (kg ó litros por individuo)Sin alcohol5-10MIL</v>
      </c>
      <c r="B4304" s="11" t="s">
        <v>55</v>
      </c>
      <c r="C4304" s="11" t="s">
        <v>96</v>
      </c>
      <c r="D4304" s="11" t="s">
        <v>153</v>
      </c>
      <c r="E4304" s="12">
        <v>0.56192123362477597</v>
      </c>
      <c r="F4304" s="12">
        <v>0.36569875674907498</v>
      </c>
      <c r="G4304" s="12">
        <v>0.36757089659782599</v>
      </c>
      <c r="H4304" s="12">
        <v>0.42507887310894399</v>
      </c>
      <c r="I4304" s="12">
        <v>0.63312768684776799</v>
      </c>
      <c r="J4304" s="12">
        <v>0.27183517124835299</v>
      </c>
      <c r="K4304" s="12">
        <v>0.29567589756666701</v>
      </c>
      <c r="L4304" s="12">
        <v>0.461120727517083</v>
      </c>
      <c r="M4304" s="12">
        <v>0.60830921593210796</v>
      </c>
    </row>
    <row r="4305" spans="1:13" x14ac:dyDescent="0.3">
      <c r="A4305" s="11" t="str">
        <f t="shared" si="68"/>
        <v>CONSUMO PER CAPITA (kg ó litros por individuo)Sin alcohol10-30MIL</v>
      </c>
      <c r="B4305" s="11" t="s">
        <v>55</v>
      </c>
      <c r="C4305" s="11" t="s">
        <v>96</v>
      </c>
      <c r="D4305" s="11" t="s">
        <v>154</v>
      </c>
      <c r="E4305" s="12">
        <v>0.66375144941256403</v>
      </c>
      <c r="F4305" s="12">
        <v>0.45763451652471898</v>
      </c>
      <c r="G4305" s="12">
        <v>0.405858672635453</v>
      </c>
      <c r="H4305" s="12">
        <v>0.49353523296856899</v>
      </c>
      <c r="I4305" s="12">
        <v>0.73137791456734702</v>
      </c>
      <c r="J4305" s="12">
        <v>0.437898474550038</v>
      </c>
      <c r="K4305" s="12">
        <v>0.39122937221629001</v>
      </c>
      <c r="L4305" s="12">
        <v>0.48950060504113602</v>
      </c>
      <c r="M4305" s="12">
        <v>0.77118719818041703</v>
      </c>
    </row>
    <row r="4306" spans="1:13" x14ac:dyDescent="0.3">
      <c r="A4306" s="11" t="str">
        <f t="shared" si="68"/>
        <v>CONSUMO PER CAPITA (kg ó litros por individuo)Sin alcohol30-100MIL</v>
      </c>
      <c r="B4306" s="11" t="s">
        <v>55</v>
      </c>
      <c r="C4306" s="11" t="s">
        <v>96</v>
      </c>
      <c r="D4306" s="11" t="s">
        <v>155</v>
      </c>
      <c r="E4306" s="12">
        <v>0.84087587542207998</v>
      </c>
      <c r="F4306" s="12">
        <v>0.46674386704948501</v>
      </c>
      <c r="G4306" s="12">
        <v>0.41119718954922102</v>
      </c>
      <c r="H4306" s="12">
        <v>0.51944069372393598</v>
      </c>
      <c r="I4306" s="12">
        <v>0.75920422705410595</v>
      </c>
      <c r="J4306" s="12">
        <v>0.39882747451895001</v>
      </c>
      <c r="K4306" s="12">
        <v>0.39037163843616801</v>
      </c>
      <c r="L4306" s="12">
        <v>0.61749230943983102</v>
      </c>
      <c r="M4306" s="12">
        <v>0.719200497493379</v>
      </c>
    </row>
    <row r="4307" spans="1:13" x14ac:dyDescent="0.3">
      <c r="A4307" s="11" t="str">
        <f t="shared" si="68"/>
        <v>CONSUMO PER CAPITA (kg ó litros por individuo)Sin alcohol100-200MIL</v>
      </c>
      <c r="B4307" s="11" t="s">
        <v>55</v>
      </c>
      <c r="C4307" s="11" t="s">
        <v>96</v>
      </c>
      <c r="D4307" s="11" t="s">
        <v>156</v>
      </c>
      <c r="E4307" s="12">
        <v>1.0300239335772099</v>
      </c>
      <c r="F4307" s="12">
        <v>0.58927427583279701</v>
      </c>
      <c r="G4307" s="12">
        <v>0.65015763812611804</v>
      </c>
      <c r="H4307" s="12">
        <v>0.85642122795800402</v>
      </c>
      <c r="I4307" s="12">
        <v>1.1829875648463399</v>
      </c>
      <c r="J4307" s="12">
        <v>0.61741419522643604</v>
      </c>
      <c r="K4307" s="12">
        <v>0.60281878884176898</v>
      </c>
      <c r="L4307" s="12">
        <v>0.60373332205330199</v>
      </c>
      <c r="M4307" s="12">
        <v>0.72305370243356204</v>
      </c>
    </row>
    <row r="4308" spans="1:13" x14ac:dyDescent="0.3">
      <c r="A4308" s="11" t="str">
        <f t="shared" si="68"/>
        <v>CONSUMO PER CAPITA (kg ó litros por individuo)Sin alcohol200-500MIL</v>
      </c>
      <c r="B4308" s="11" t="s">
        <v>55</v>
      </c>
      <c r="C4308" s="11" t="s">
        <v>96</v>
      </c>
      <c r="D4308" s="11" t="s">
        <v>157</v>
      </c>
      <c r="E4308" s="12">
        <v>0.93730394572277498</v>
      </c>
      <c r="F4308" s="12">
        <v>0.482597898416116</v>
      </c>
      <c r="G4308" s="12">
        <v>0.38567327815941099</v>
      </c>
      <c r="H4308" s="12">
        <v>0.54187959346215198</v>
      </c>
      <c r="I4308" s="12">
        <v>0.88157135720615698</v>
      </c>
      <c r="J4308" s="12">
        <v>0.42837212343300801</v>
      </c>
      <c r="K4308" s="12">
        <v>0.349823819837707</v>
      </c>
      <c r="L4308" s="12">
        <v>0.40876577082254101</v>
      </c>
      <c r="M4308" s="12">
        <v>0.68746534427825401</v>
      </c>
    </row>
    <row r="4309" spans="1:13" x14ac:dyDescent="0.3">
      <c r="A4309" s="11" t="str">
        <f t="shared" si="68"/>
        <v>CONSUMO PER CAPITA (kg ó litros por individuo)Sin alcohol&gt;500MIL</v>
      </c>
      <c r="B4309" s="11" t="s">
        <v>55</v>
      </c>
      <c r="C4309" s="11" t="s">
        <v>96</v>
      </c>
      <c r="D4309" s="11" t="s">
        <v>158</v>
      </c>
      <c r="E4309" s="12">
        <v>0.84970432521870798</v>
      </c>
      <c r="F4309" s="12">
        <v>0.44585027760634399</v>
      </c>
      <c r="G4309" s="12">
        <v>0.42658602874741902</v>
      </c>
      <c r="H4309" s="12">
        <v>0.535676476988031</v>
      </c>
      <c r="I4309" s="12">
        <v>0.61594536952721701</v>
      </c>
      <c r="J4309" s="12">
        <v>0.39293905377391403</v>
      </c>
      <c r="K4309" s="12">
        <v>0.35807572372435797</v>
      </c>
      <c r="L4309" s="12">
        <v>0.53668008381537102</v>
      </c>
      <c r="M4309" s="12">
        <v>0.57939027027749401</v>
      </c>
    </row>
    <row r="4310" spans="1:13" x14ac:dyDescent="0.3">
      <c r="A4310" s="11" t="str">
        <f t="shared" si="68"/>
        <v>CONSUMO PER CAPITA (kg ó litros por individuo)Sin alcoholDE 15 A 19 AÑOS</v>
      </c>
      <c r="B4310" s="11" t="s">
        <v>55</v>
      </c>
      <c r="C4310" s="11" t="s">
        <v>96</v>
      </c>
      <c r="D4310" s="11" t="s">
        <v>159</v>
      </c>
      <c r="E4310" s="12">
        <v>0.110393513269179</v>
      </c>
      <c r="F4310" s="12" t="s">
        <v>134</v>
      </c>
      <c r="G4310" s="12">
        <v>1.2967271452545399E-2</v>
      </c>
      <c r="H4310" s="12">
        <v>1.4959248132209699E-2</v>
      </c>
      <c r="I4310" s="12">
        <v>6.0605206307712899E-2</v>
      </c>
      <c r="J4310" s="12" t="s">
        <v>134</v>
      </c>
      <c r="K4310" s="12" t="s">
        <v>134</v>
      </c>
      <c r="L4310" s="12">
        <v>3.0922923460595001E-2</v>
      </c>
      <c r="M4310" s="12" t="s">
        <v>134</v>
      </c>
    </row>
    <row r="4311" spans="1:13" x14ac:dyDescent="0.3">
      <c r="A4311" s="11" t="str">
        <f t="shared" si="68"/>
        <v>CONSUMO PER CAPITA (kg ó litros por individuo)Sin alcoholDE 20 A 24 AÑOS</v>
      </c>
      <c r="B4311" s="11" t="s">
        <v>55</v>
      </c>
      <c r="C4311" s="11" t="s">
        <v>96</v>
      </c>
      <c r="D4311" s="11" t="s">
        <v>160</v>
      </c>
      <c r="E4311" s="12">
        <v>4.3884729016014402E-2</v>
      </c>
      <c r="F4311" s="12">
        <v>1.16035618617726E-2</v>
      </c>
      <c r="G4311" s="12">
        <v>4.5988140799914E-2</v>
      </c>
      <c r="H4311" s="12">
        <v>7.7587445047895498E-2</v>
      </c>
      <c r="I4311" s="12">
        <v>4.8736068680140701E-2</v>
      </c>
      <c r="J4311" s="12">
        <v>4.29570425574081E-2</v>
      </c>
      <c r="K4311" s="12">
        <v>2.7535869282917999E-2</v>
      </c>
      <c r="L4311" s="12">
        <v>8.7838676223025297E-2</v>
      </c>
      <c r="M4311" s="12">
        <v>0.10523440298506399</v>
      </c>
    </row>
    <row r="4312" spans="1:13" x14ac:dyDescent="0.3">
      <c r="A4312" s="11" t="str">
        <f t="shared" si="68"/>
        <v>CONSUMO PER CAPITA (kg ó litros por individuo)Sin alcoholDE 25 A 34 AÑOS</v>
      </c>
      <c r="B4312" s="11" t="s">
        <v>55</v>
      </c>
      <c r="C4312" s="11" t="s">
        <v>96</v>
      </c>
      <c r="D4312" s="11" t="s">
        <v>161</v>
      </c>
      <c r="E4312" s="12">
        <v>0.16436058539135501</v>
      </c>
      <c r="F4312" s="12">
        <v>0.100615258932506</v>
      </c>
      <c r="G4312" s="12">
        <v>5.1125039365195302E-2</v>
      </c>
      <c r="H4312" s="12">
        <v>6.8950235786992706E-2</v>
      </c>
      <c r="I4312" s="12">
        <v>0.11675964606785701</v>
      </c>
      <c r="J4312" s="12">
        <v>5.1638649107755501E-2</v>
      </c>
      <c r="K4312" s="12">
        <v>7.6747987793281999E-2</v>
      </c>
      <c r="L4312" s="12">
        <v>0.10056433723152799</v>
      </c>
      <c r="M4312" s="12">
        <v>0.10275632342167999</v>
      </c>
    </row>
    <row r="4313" spans="1:13" x14ac:dyDescent="0.3">
      <c r="A4313" s="11" t="str">
        <f t="shared" si="68"/>
        <v>CONSUMO PER CAPITA (kg ó litros por individuo)Sin alcoholDE 35 A 49 AÑOS</v>
      </c>
      <c r="B4313" s="11" t="s">
        <v>55</v>
      </c>
      <c r="C4313" s="11" t="s">
        <v>96</v>
      </c>
      <c r="D4313" s="11" t="s">
        <v>162</v>
      </c>
      <c r="E4313" s="12">
        <v>0.40031823262594401</v>
      </c>
      <c r="F4313" s="12">
        <v>0.22105241547712101</v>
      </c>
      <c r="G4313" s="12">
        <v>0.18795763025541901</v>
      </c>
      <c r="H4313" s="12">
        <v>0.25404548916785602</v>
      </c>
      <c r="I4313" s="12">
        <v>0.29840015277418602</v>
      </c>
      <c r="J4313" s="12">
        <v>0.17903407133570001</v>
      </c>
      <c r="K4313" s="12">
        <v>0.18740680189329501</v>
      </c>
      <c r="L4313" s="12">
        <v>0.18570812352122601</v>
      </c>
      <c r="M4313" s="12">
        <v>0.30561785321847801</v>
      </c>
    </row>
    <row r="4314" spans="1:13" x14ac:dyDescent="0.3">
      <c r="A4314" s="11" t="str">
        <f t="shared" si="68"/>
        <v>CONSUMO PER CAPITA (kg ó litros por individuo)Sin alcoholDE 50 A 59 AÑOS</v>
      </c>
      <c r="B4314" s="11" t="s">
        <v>55</v>
      </c>
      <c r="C4314" s="11" t="s">
        <v>96</v>
      </c>
      <c r="D4314" s="11" t="s">
        <v>163</v>
      </c>
      <c r="E4314" s="12">
        <v>1.0326568306024599</v>
      </c>
      <c r="F4314" s="12">
        <v>0.52311715098936895</v>
      </c>
      <c r="G4314" s="12">
        <v>0.56861956796121105</v>
      </c>
      <c r="H4314" s="12">
        <v>0.68468927409811497</v>
      </c>
      <c r="I4314" s="12">
        <v>1.02062958914962</v>
      </c>
      <c r="J4314" s="12">
        <v>0.46198245968368201</v>
      </c>
      <c r="K4314" s="12">
        <v>0.44379259002518501</v>
      </c>
      <c r="L4314" s="12">
        <v>0.600330511174752</v>
      </c>
      <c r="M4314" s="12">
        <v>0.75066103891825497</v>
      </c>
    </row>
    <row r="4315" spans="1:13" x14ac:dyDescent="0.3">
      <c r="A4315" s="11" t="str">
        <f t="shared" si="68"/>
        <v>CONSUMO PER CAPITA (kg ó litros por individuo)Sin alcoholDE 60 A 75 AÑOS</v>
      </c>
      <c r="B4315" s="11" t="s">
        <v>55</v>
      </c>
      <c r="C4315" s="11" t="s">
        <v>96</v>
      </c>
      <c r="D4315" s="11" t="s">
        <v>164</v>
      </c>
      <c r="E4315" s="12">
        <v>1.8696849781915501</v>
      </c>
      <c r="F4315" s="12">
        <v>1.1436978126389099</v>
      </c>
      <c r="G4315" s="12">
        <v>1.0079993772340501</v>
      </c>
      <c r="H4315" s="12">
        <v>1.2820497544418099</v>
      </c>
      <c r="I4315" s="12">
        <v>1.945133441254</v>
      </c>
      <c r="J4315" s="12">
        <v>1.12076763968438</v>
      </c>
      <c r="K4315" s="12">
        <v>1.06164145842452</v>
      </c>
      <c r="L4315" s="12">
        <v>1.33896651288262</v>
      </c>
      <c r="M4315" s="12">
        <v>1.77768519349806</v>
      </c>
    </row>
    <row r="4316" spans="1:13" x14ac:dyDescent="0.3">
      <c r="A4316" s="11" t="str">
        <f t="shared" si="68"/>
        <v>CONSUMO PER CAPITA (kg ó litros por individuo)Sin alcoholNIVEL ALTO</v>
      </c>
      <c r="B4316" s="11" t="s">
        <v>55</v>
      </c>
      <c r="C4316" s="11" t="s">
        <v>96</v>
      </c>
      <c r="D4316" s="11" t="s">
        <v>165</v>
      </c>
      <c r="E4316" s="12">
        <v>0.723996157293195</v>
      </c>
      <c r="F4316" s="12">
        <v>0.45225408473893303</v>
      </c>
      <c r="G4316" s="12">
        <v>0.37702983706738102</v>
      </c>
      <c r="H4316" s="12">
        <v>0.49672118233568902</v>
      </c>
      <c r="I4316" s="12">
        <v>0.69072247627905003</v>
      </c>
      <c r="J4316" s="12">
        <v>0.36746769209479102</v>
      </c>
      <c r="K4316" s="12">
        <v>0.35671703982396602</v>
      </c>
      <c r="L4316" s="12">
        <v>0.41008384761043098</v>
      </c>
      <c r="M4316" s="12">
        <v>0.60237601672986296</v>
      </c>
    </row>
    <row r="4317" spans="1:13" x14ac:dyDescent="0.3">
      <c r="A4317" s="11" t="str">
        <f t="shared" si="68"/>
        <v>CONSUMO PER CAPITA (kg ó litros por individuo)Sin alcoholNIVEL MEDIO ALTO</v>
      </c>
      <c r="B4317" s="11" t="s">
        <v>55</v>
      </c>
      <c r="C4317" s="11" t="s">
        <v>96</v>
      </c>
      <c r="D4317" s="11" t="s">
        <v>166</v>
      </c>
      <c r="E4317" s="12">
        <v>0.73316713018549096</v>
      </c>
      <c r="F4317" s="12">
        <v>0.39188779266684898</v>
      </c>
      <c r="G4317" s="12">
        <v>0.38489462649122402</v>
      </c>
      <c r="H4317" s="12">
        <v>0.468059538851051</v>
      </c>
      <c r="I4317" s="12">
        <v>0.57593927802831102</v>
      </c>
      <c r="J4317" s="12">
        <v>0.29843720678611702</v>
      </c>
      <c r="K4317" s="12">
        <v>0.36368064769667202</v>
      </c>
      <c r="L4317" s="12">
        <v>0.399847282436183</v>
      </c>
      <c r="M4317" s="12">
        <v>0.45876380025581298</v>
      </c>
    </row>
    <row r="4318" spans="1:13" x14ac:dyDescent="0.3">
      <c r="A4318" s="11" t="str">
        <f t="shared" si="68"/>
        <v>CONSUMO PER CAPITA (kg ó litros por individuo)Sin alcoholNIVEL MEDIO</v>
      </c>
      <c r="B4318" s="11" t="s">
        <v>55</v>
      </c>
      <c r="C4318" s="11" t="s">
        <v>96</v>
      </c>
      <c r="D4318" s="11" t="s">
        <v>167</v>
      </c>
      <c r="E4318" s="12">
        <v>0.81609230237721797</v>
      </c>
      <c r="F4318" s="12">
        <v>0.40551054710819101</v>
      </c>
      <c r="G4318" s="12">
        <v>0.36229049005481601</v>
      </c>
      <c r="H4318" s="12">
        <v>0.44988326321755601</v>
      </c>
      <c r="I4318" s="12">
        <v>0.71491632830657503</v>
      </c>
      <c r="J4318" s="12">
        <v>0.35505054370588801</v>
      </c>
      <c r="K4318" s="12">
        <v>0.35654304648507801</v>
      </c>
      <c r="L4318" s="12">
        <v>0.44839444797487998</v>
      </c>
      <c r="M4318" s="12">
        <v>0.61538185614613095</v>
      </c>
    </row>
    <row r="4319" spans="1:13" x14ac:dyDescent="0.3">
      <c r="A4319" s="11" t="str">
        <f t="shared" si="68"/>
        <v>CONSUMO PER CAPITA (kg ó litros por individuo)Sin alcoholNIVEL MEDIO BAJO</v>
      </c>
      <c r="B4319" s="11" t="s">
        <v>55</v>
      </c>
      <c r="C4319" s="11" t="s">
        <v>96</v>
      </c>
      <c r="D4319" s="11" t="s">
        <v>168</v>
      </c>
      <c r="E4319" s="12">
        <v>0.78759152924295295</v>
      </c>
      <c r="F4319" s="12">
        <v>0.45748383323154002</v>
      </c>
      <c r="G4319" s="12">
        <v>0.42353983748295898</v>
      </c>
      <c r="H4319" s="12">
        <v>0.51120025632814603</v>
      </c>
      <c r="I4319" s="12">
        <v>0.71482864898849396</v>
      </c>
      <c r="J4319" s="12">
        <v>0.440517571749165</v>
      </c>
      <c r="K4319" s="12">
        <v>0.40138304798597102</v>
      </c>
      <c r="L4319" s="12">
        <v>0.58206688707905896</v>
      </c>
      <c r="M4319" s="12">
        <v>0.69929327240817696</v>
      </c>
    </row>
    <row r="4320" spans="1:13" x14ac:dyDescent="0.3">
      <c r="A4320" s="11" t="str">
        <f t="shared" si="68"/>
        <v>CONSUMO PER CAPITA (kg ó litros por individuo)Sin alcoholNIVEL BAJO</v>
      </c>
      <c r="B4320" s="11" t="s">
        <v>55</v>
      </c>
      <c r="C4320" s="11" t="s">
        <v>96</v>
      </c>
      <c r="D4320" s="11" t="s">
        <v>169</v>
      </c>
      <c r="E4320" s="12">
        <v>0.83372442032382299</v>
      </c>
      <c r="F4320" s="12">
        <v>0.50705403606213595</v>
      </c>
      <c r="G4320" s="12">
        <v>0.50624188026154304</v>
      </c>
      <c r="H4320" s="12">
        <v>0.66644858864338896</v>
      </c>
      <c r="I4320" s="12">
        <v>1.0386032877229401</v>
      </c>
      <c r="J4320" s="12">
        <v>0.57602874598940501</v>
      </c>
      <c r="K4320" s="12">
        <v>0.52563368610510197</v>
      </c>
      <c r="L4320" s="12">
        <v>0.68882096323092701</v>
      </c>
      <c r="M4320" s="12">
        <v>0.92813072937576502</v>
      </c>
    </row>
    <row r="4321" spans="1:13" x14ac:dyDescent="0.3">
      <c r="A4321" s="11" t="str">
        <f t="shared" si="68"/>
        <v>CONSUMO PER CAPITA (kg ó litros por individuo)Sin alcoholHOMBRE</v>
      </c>
      <c r="B4321" s="11" t="s">
        <v>55</v>
      </c>
      <c r="C4321" s="11" t="s">
        <v>96</v>
      </c>
      <c r="D4321" s="11" t="s">
        <v>170</v>
      </c>
      <c r="E4321" s="12">
        <v>0.90790305069370003</v>
      </c>
      <c r="F4321" s="12">
        <v>0.55531862541613697</v>
      </c>
      <c r="G4321" s="12">
        <v>0.49531134655421399</v>
      </c>
      <c r="H4321" s="12">
        <v>0.60892848002850197</v>
      </c>
      <c r="I4321" s="12">
        <v>0.90965520565258895</v>
      </c>
      <c r="J4321" s="12">
        <v>0.51292897638659496</v>
      </c>
      <c r="K4321" s="12">
        <v>0.449117190906824</v>
      </c>
      <c r="L4321" s="12">
        <v>0.62878029217206599</v>
      </c>
      <c r="M4321" s="12">
        <v>0.82199097240445895</v>
      </c>
    </row>
    <row r="4322" spans="1:13" x14ac:dyDescent="0.3">
      <c r="A4322" s="11" t="str">
        <f t="shared" si="68"/>
        <v>CONSUMO PER CAPITA (kg ó litros por individuo)Sin alcoholMUJER</v>
      </c>
      <c r="B4322" s="11" t="s">
        <v>55</v>
      </c>
      <c r="C4322" s="11" t="s">
        <v>96</v>
      </c>
      <c r="D4322" s="11" t="s">
        <v>171</v>
      </c>
      <c r="E4322" s="12">
        <v>0.65887906314907796</v>
      </c>
      <c r="F4322" s="12">
        <v>0.33524510689532</v>
      </c>
      <c r="G4322" s="12">
        <v>0.32719174152973002</v>
      </c>
      <c r="H4322" s="12">
        <v>0.43338898130317699</v>
      </c>
      <c r="I4322" s="12">
        <v>0.613763192928104</v>
      </c>
      <c r="J4322" s="12">
        <v>0.31180019551876398</v>
      </c>
      <c r="K4322" s="12">
        <v>0.35504362483177498</v>
      </c>
      <c r="L4322" s="12">
        <v>0.38575927800230803</v>
      </c>
      <c r="M4322" s="12">
        <v>0.52407984562322596</v>
      </c>
    </row>
    <row r="4323" spans="1:13" x14ac:dyDescent="0.3">
      <c r="A4323" s="11" t="str">
        <f t="shared" si="68"/>
        <v>CONSUMO PER CAPITA (kg ó litros por individuo)Cerveza EnvasadaT.ESPAÑA</v>
      </c>
      <c r="B4323" s="11" t="s">
        <v>55</v>
      </c>
      <c r="C4323" s="11" t="s">
        <v>97</v>
      </c>
      <c r="D4323" s="11" t="s">
        <v>142</v>
      </c>
      <c r="E4323" s="12">
        <v>2.9873936795480298</v>
      </c>
      <c r="F4323" s="12">
        <v>1.7934226887027001</v>
      </c>
      <c r="G4323" s="12">
        <v>1.66974519752301</v>
      </c>
      <c r="H4323" s="12">
        <v>1.94827724843601</v>
      </c>
      <c r="I4323" s="12">
        <v>2.7518119252220599</v>
      </c>
      <c r="J4323" s="12">
        <v>1.6698370935659801</v>
      </c>
      <c r="K4323" s="12">
        <v>1.6725419029770601</v>
      </c>
      <c r="L4323" s="12">
        <v>1.7787050561325599</v>
      </c>
      <c r="M4323" s="12">
        <v>2.5186696162609001</v>
      </c>
    </row>
    <row r="4324" spans="1:13" x14ac:dyDescent="0.3">
      <c r="A4324" s="11" t="str">
        <f t="shared" si="68"/>
        <v>CONSUMO PER CAPITA (kg ó litros por individuo)Cerveza EnvasadaBCN AM</v>
      </c>
      <c r="B4324" s="11" t="s">
        <v>55</v>
      </c>
      <c r="C4324" s="11" t="s">
        <v>97</v>
      </c>
      <c r="D4324" s="11" t="s">
        <v>143</v>
      </c>
      <c r="E4324" s="12">
        <v>2.3475385075548498</v>
      </c>
      <c r="F4324" s="12">
        <v>1.31366739173742</v>
      </c>
      <c r="G4324" s="12">
        <v>1.2459785135175201</v>
      </c>
      <c r="H4324" s="12">
        <v>1.3523844282189601</v>
      </c>
      <c r="I4324" s="12">
        <v>2.2880098832503899</v>
      </c>
      <c r="J4324" s="12">
        <v>1.63688439652497</v>
      </c>
      <c r="K4324" s="12">
        <v>1.58250279218596</v>
      </c>
      <c r="L4324" s="12">
        <v>1.89028736942724</v>
      </c>
      <c r="M4324" s="12">
        <v>1.98687974530392</v>
      </c>
    </row>
    <row r="4325" spans="1:13" x14ac:dyDescent="0.3">
      <c r="A4325" s="11" t="str">
        <f t="shared" si="68"/>
        <v>CONSUMO PER CAPITA (kg ó litros por individuo)Cerveza EnvasadaREST.CAT ARAGON</v>
      </c>
      <c r="B4325" s="11" t="s">
        <v>55</v>
      </c>
      <c r="C4325" s="11" t="s">
        <v>97</v>
      </c>
      <c r="D4325" s="11" t="s">
        <v>144</v>
      </c>
      <c r="E4325" s="12">
        <v>2.8029265107455301</v>
      </c>
      <c r="F4325" s="12">
        <v>1.60798215314832</v>
      </c>
      <c r="G4325" s="12">
        <v>1.5933357093574001</v>
      </c>
      <c r="H4325" s="12">
        <v>1.9068859906623801</v>
      </c>
      <c r="I4325" s="12">
        <v>2.87182974551984</v>
      </c>
      <c r="J4325" s="12">
        <v>1.55165220348105</v>
      </c>
      <c r="K4325" s="12">
        <v>1.5395657922114001</v>
      </c>
      <c r="L4325" s="12">
        <v>1.80813126718701</v>
      </c>
      <c r="M4325" s="12">
        <v>2.6927685596174702</v>
      </c>
    </row>
    <row r="4326" spans="1:13" x14ac:dyDescent="0.3">
      <c r="A4326" s="11" t="str">
        <f t="shared" si="68"/>
        <v>CONSUMO PER CAPITA (kg ó litros por individuo)Cerveza EnvasadaLEVANTE</v>
      </c>
      <c r="B4326" s="11" t="s">
        <v>55</v>
      </c>
      <c r="C4326" s="11" t="s">
        <v>97</v>
      </c>
      <c r="D4326" s="11" t="s">
        <v>145</v>
      </c>
      <c r="E4326" s="12">
        <v>2.9261354043234502</v>
      </c>
      <c r="F4326" s="12">
        <v>1.83805923516805</v>
      </c>
      <c r="G4326" s="12">
        <v>1.5576679084228799</v>
      </c>
      <c r="H4326" s="12">
        <v>1.7057478471151499</v>
      </c>
      <c r="I4326" s="12">
        <v>2.2881880847846698</v>
      </c>
      <c r="J4326" s="12">
        <v>1.4328504157248101</v>
      </c>
      <c r="K4326" s="12">
        <v>1.64295034898657</v>
      </c>
      <c r="L4326" s="12">
        <v>1.57622675940073</v>
      </c>
      <c r="M4326" s="12">
        <v>2.1286165995580002</v>
      </c>
    </row>
    <row r="4327" spans="1:13" x14ac:dyDescent="0.3">
      <c r="A4327" s="11" t="str">
        <f t="shared" si="68"/>
        <v>CONSUMO PER CAPITA (kg ó litros por individuo)Cerveza EnvasadaANDALUCIA</v>
      </c>
      <c r="B4327" s="11" t="s">
        <v>55</v>
      </c>
      <c r="C4327" s="11" t="s">
        <v>97</v>
      </c>
      <c r="D4327" s="11" t="s">
        <v>146</v>
      </c>
      <c r="E4327" s="12">
        <v>3.0800572839961098</v>
      </c>
      <c r="F4327" s="12">
        <v>2.04646373956535</v>
      </c>
      <c r="G4327" s="12">
        <v>1.95760831600527</v>
      </c>
      <c r="H4327" s="12">
        <v>2.3601404730419802</v>
      </c>
      <c r="I4327" s="12">
        <v>3.1852000020010398</v>
      </c>
      <c r="J4327" s="12">
        <v>1.9461275509492699</v>
      </c>
      <c r="K4327" s="12">
        <v>1.9124877317300899</v>
      </c>
      <c r="L4327" s="12">
        <v>1.9484951863359601</v>
      </c>
      <c r="M4327" s="12">
        <v>2.8885817012038699</v>
      </c>
    </row>
    <row r="4328" spans="1:13" x14ac:dyDescent="0.3">
      <c r="A4328" s="11" t="str">
        <f t="shared" si="68"/>
        <v>CONSUMO PER CAPITA (kg ó litros por individuo)Cerveza EnvasadaMDD AM</v>
      </c>
      <c r="B4328" s="11" t="s">
        <v>55</v>
      </c>
      <c r="C4328" s="11" t="s">
        <v>97</v>
      </c>
      <c r="D4328" s="11" t="s">
        <v>147</v>
      </c>
      <c r="E4328" s="12">
        <v>2.9646822246305198</v>
      </c>
      <c r="F4328" s="12">
        <v>1.91839497259144</v>
      </c>
      <c r="G4328" s="12">
        <v>1.78511020866826</v>
      </c>
      <c r="H4328" s="12">
        <v>2.0360074400294201</v>
      </c>
      <c r="I4328" s="12">
        <v>2.6240604693657299</v>
      </c>
      <c r="J4328" s="12">
        <v>1.69386052079244</v>
      </c>
      <c r="K4328" s="12">
        <v>1.4686121181323599</v>
      </c>
      <c r="L4328" s="12">
        <v>1.6817234827574901</v>
      </c>
      <c r="M4328" s="12">
        <v>2.3286632595432701</v>
      </c>
    </row>
    <row r="4329" spans="1:13" x14ac:dyDescent="0.3">
      <c r="A4329" s="11" t="str">
        <f t="shared" si="68"/>
        <v>CONSUMO PER CAPITA (kg ó litros por individuo)Cerveza EnvasadaRTO CENTRO</v>
      </c>
      <c r="B4329" s="11" t="s">
        <v>55</v>
      </c>
      <c r="C4329" s="11" t="s">
        <v>97</v>
      </c>
      <c r="D4329" s="11" t="s">
        <v>148</v>
      </c>
      <c r="E4329" s="12">
        <v>3.2887781187730698</v>
      </c>
      <c r="F4329" s="12">
        <v>1.88533618673753</v>
      </c>
      <c r="G4329" s="12">
        <v>1.7455431443954601</v>
      </c>
      <c r="H4329" s="12">
        <v>2.09451439532815</v>
      </c>
      <c r="I4329" s="12">
        <v>3.1532325300239199</v>
      </c>
      <c r="J4329" s="12">
        <v>1.8040172896584099</v>
      </c>
      <c r="K4329" s="12">
        <v>1.78833548879065</v>
      </c>
      <c r="L4329" s="12">
        <v>1.8555044963203</v>
      </c>
      <c r="M4329" s="12">
        <v>2.6185534506772199</v>
      </c>
    </row>
    <row r="4330" spans="1:13" x14ac:dyDescent="0.3">
      <c r="A4330" s="11" t="str">
        <f t="shared" si="68"/>
        <v>CONSUMO PER CAPITA (kg ó litros por individuo)Cerveza EnvasadaNORTE-CENTRO</v>
      </c>
      <c r="B4330" s="11" t="s">
        <v>55</v>
      </c>
      <c r="C4330" s="11" t="s">
        <v>97</v>
      </c>
      <c r="D4330" s="11" t="s">
        <v>149</v>
      </c>
      <c r="E4330" s="12">
        <v>2.4564959197863399</v>
      </c>
      <c r="F4330" s="12">
        <v>1.2221535088333599</v>
      </c>
      <c r="G4330" s="12">
        <v>1.1894617032344901</v>
      </c>
      <c r="H4330" s="12">
        <v>1.38905216118685</v>
      </c>
      <c r="I4330" s="12">
        <v>2.2764591677371002</v>
      </c>
      <c r="J4330" s="12">
        <v>1.3356520417114901</v>
      </c>
      <c r="K4330" s="12">
        <v>1.2552269727601499</v>
      </c>
      <c r="L4330" s="12">
        <v>1.48667183168233</v>
      </c>
      <c r="M4330" s="12">
        <v>2.5132780766303999</v>
      </c>
    </row>
    <row r="4331" spans="1:13" x14ac:dyDescent="0.3">
      <c r="A4331" s="11" t="str">
        <f t="shared" si="68"/>
        <v>CONSUMO PER CAPITA (kg ó litros por individuo)Cerveza EnvasadaNOROESTE</v>
      </c>
      <c r="B4331" s="11" t="s">
        <v>55</v>
      </c>
      <c r="C4331" s="11" t="s">
        <v>97</v>
      </c>
      <c r="D4331" s="11" t="s">
        <v>150</v>
      </c>
      <c r="E4331" s="12">
        <v>4.0877452905353202</v>
      </c>
      <c r="F4331" s="12">
        <v>2.2273476840209399</v>
      </c>
      <c r="G4331" s="12">
        <v>2.02260300790571</v>
      </c>
      <c r="H4331" s="12">
        <v>2.4261866966721999</v>
      </c>
      <c r="I4331" s="12">
        <v>3.1459619373230101</v>
      </c>
      <c r="J4331" s="12">
        <v>1.83778696909598</v>
      </c>
      <c r="K4331" s="12">
        <v>2.0987213857342102</v>
      </c>
      <c r="L4331" s="12">
        <v>1.9616084406127501</v>
      </c>
      <c r="M4331" s="12">
        <v>2.8733567903801198</v>
      </c>
    </row>
    <row r="4332" spans="1:13" x14ac:dyDescent="0.3">
      <c r="A4332" s="11" t="str">
        <f t="shared" si="68"/>
        <v>CONSUMO PER CAPITA (kg ó litros por individuo)Cerveza Envasada&lt;2MIL</v>
      </c>
      <c r="B4332" s="11" t="s">
        <v>55</v>
      </c>
      <c r="C4332" s="11" t="s">
        <v>97</v>
      </c>
      <c r="D4332" s="11" t="s">
        <v>151</v>
      </c>
      <c r="E4332" s="12">
        <v>3.0952544146447498</v>
      </c>
      <c r="F4332" s="12">
        <v>1.72865202750515</v>
      </c>
      <c r="G4332" s="12">
        <v>1.5645472846567501</v>
      </c>
      <c r="H4332" s="12">
        <v>2.1208451053593902</v>
      </c>
      <c r="I4332" s="12">
        <v>2.99823174523975</v>
      </c>
      <c r="J4332" s="12">
        <v>1.7384928040976899</v>
      </c>
      <c r="K4332" s="12">
        <v>2.4682476010431298</v>
      </c>
      <c r="L4332" s="12">
        <v>1.9201899091103301</v>
      </c>
      <c r="M4332" s="12">
        <v>3.6745786209908999</v>
      </c>
    </row>
    <row r="4333" spans="1:13" x14ac:dyDescent="0.3">
      <c r="A4333" s="11" t="str">
        <f t="shared" si="68"/>
        <v>CONSUMO PER CAPITA (kg ó litros por individuo)Cerveza Envasada2-5MIL</v>
      </c>
      <c r="B4333" s="11" t="s">
        <v>55</v>
      </c>
      <c r="C4333" s="11" t="s">
        <v>97</v>
      </c>
      <c r="D4333" s="11" t="s">
        <v>152</v>
      </c>
      <c r="E4333" s="12">
        <v>2.4503909133610402</v>
      </c>
      <c r="F4333" s="12">
        <v>1.6356069874952199</v>
      </c>
      <c r="G4333" s="12">
        <v>1.55767231965001</v>
      </c>
      <c r="H4333" s="12">
        <v>1.514963934261</v>
      </c>
      <c r="I4333" s="12">
        <v>2.5603483576961898</v>
      </c>
      <c r="J4333" s="12">
        <v>1.24018745965635</v>
      </c>
      <c r="K4333" s="12">
        <v>1.1447124240657101</v>
      </c>
      <c r="L4333" s="12">
        <v>1.2764331503969899</v>
      </c>
      <c r="M4333" s="12">
        <v>1.55083585894753</v>
      </c>
    </row>
    <row r="4334" spans="1:13" x14ac:dyDescent="0.3">
      <c r="A4334" s="11" t="str">
        <f t="shared" si="68"/>
        <v>CONSUMO PER CAPITA (kg ó litros por individuo)Cerveza Envasada5-10MIL</v>
      </c>
      <c r="B4334" s="11" t="s">
        <v>55</v>
      </c>
      <c r="C4334" s="11" t="s">
        <v>97</v>
      </c>
      <c r="D4334" s="11" t="s">
        <v>153</v>
      </c>
      <c r="E4334" s="12">
        <v>2.8815366781243101</v>
      </c>
      <c r="F4334" s="12">
        <v>1.6061269626088699</v>
      </c>
      <c r="G4334" s="12">
        <v>1.41051450732613</v>
      </c>
      <c r="H4334" s="12">
        <v>1.8643940448952101</v>
      </c>
      <c r="I4334" s="12">
        <v>2.4227985522867299</v>
      </c>
      <c r="J4334" s="12">
        <v>1.5378525782051999</v>
      </c>
      <c r="K4334" s="12">
        <v>1.3476219745584399</v>
      </c>
      <c r="L4334" s="12">
        <v>1.4117403076163999</v>
      </c>
      <c r="M4334" s="12">
        <v>2.4478884951928199</v>
      </c>
    </row>
    <row r="4335" spans="1:13" x14ac:dyDescent="0.3">
      <c r="A4335" s="11" t="str">
        <f t="shared" si="68"/>
        <v>CONSUMO PER CAPITA (kg ó litros por individuo)Cerveza Envasada10-30MIL</v>
      </c>
      <c r="B4335" s="11" t="s">
        <v>55</v>
      </c>
      <c r="C4335" s="11" t="s">
        <v>97</v>
      </c>
      <c r="D4335" s="11" t="s">
        <v>154</v>
      </c>
      <c r="E4335" s="12">
        <v>2.7448825301531601</v>
      </c>
      <c r="F4335" s="12">
        <v>1.74525588540941</v>
      </c>
      <c r="G4335" s="12">
        <v>1.5798407748586301</v>
      </c>
      <c r="H4335" s="12">
        <v>1.88912423562162</v>
      </c>
      <c r="I4335" s="12">
        <v>2.8239217257341198</v>
      </c>
      <c r="J4335" s="12">
        <v>1.7331792237575601</v>
      </c>
      <c r="K4335" s="12">
        <v>2.0065036228646802</v>
      </c>
      <c r="L4335" s="12">
        <v>2.06125035196734</v>
      </c>
      <c r="M4335" s="12">
        <v>2.6964644652191199</v>
      </c>
    </row>
    <row r="4336" spans="1:13" x14ac:dyDescent="0.3">
      <c r="A4336" s="11" t="str">
        <f t="shared" si="68"/>
        <v>CONSUMO PER CAPITA (kg ó litros por individuo)Cerveza Envasada30-100MIL</v>
      </c>
      <c r="B4336" s="11" t="s">
        <v>55</v>
      </c>
      <c r="C4336" s="11" t="s">
        <v>97</v>
      </c>
      <c r="D4336" s="11" t="s">
        <v>155</v>
      </c>
      <c r="E4336" s="12">
        <v>2.9351331701772598</v>
      </c>
      <c r="F4336" s="12">
        <v>1.71114041550734</v>
      </c>
      <c r="G4336" s="12">
        <v>1.58222637053796</v>
      </c>
      <c r="H4336" s="12">
        <v>1.8547558275726299</v>
      </c>
      <c r="I4336" s="12">
        <v>2.7527997969800602</v>
      </c>
      <c r="J4336" s="12">
        <v>1.70005643536012</v>
      </c>
      <c r="K4336" s="12">
        <v>1.6744936111591799</v>
      </c>
      <c r="L4336" s="12">
        <v>1.96383464148011</v>
      </c>
      <c r="M4336" s="12">
        <v>2.4135777479812202</v>
      </c>
    </row>
    <row r="4337" spans="1:13" x14ac:dyDescent="0.3">
      <c r="A4337" s="11" t="str">
        <f t="shared" si="68"/>
        <v>CONSUMO PER CAPITA (kg ó litros por individuo)Cerveza Envasada100-200MIL</v>
      </c>
      <c r="B4337" s="11" t="s">
        <v>55</v>
      </c>
      <c r="C4337" s="11" t="s">
        <v>97</v>
      </c>
      <c r="D4337" s="11" t="s">
        <v>156</v>
      </c>
      <c r="E4337" s="12">
        <v>2.84147486616278</v>
      </c>
      <c r="F4337" s="12">
        <v>1.7162858002435999</v>
      </c>
      <c r="G4337" s="12">
        <v>1.79618704997176</v>
      </c>
      <c r="H4337" s="12">
        <v>1.9418967974665899</v>
      </c>
      <c r="I4337" s="12">
        <v>2.6785591711853001</v>
      </c>
      <c r="J4337" s="12">
        <v>1.6561892010302299</v>
      </c>
      <c r="K4337" s="12">
        <v>1.46272919341719</v>
      </c>
      <c r="L4337" s="12">
        <v>1.45555659722269</v>
      </c>
      <c r="M4337" s="12">
        <v>2.2044032254371499</v>
      </c>
    </row>
    <row r="4338" spans="1:13" x14ac:dyDescent="0.3">
      <c r="A4338" s="11" t="str">
        <f t="shared" si="68"/>
        <v>CONSUMO PER CAPITA (kg ó litros por individuo)Cerveza Envasada200-500MIL</v>
      </c>
      <c r="B4338" s="11" t="s">
        <v>55</v>
      </c>
      <c r="C4338" s="11" t="s">
        <v>97</v>
      </c>
      <c r="D4338" s="11" t="s">
        <v>157</v>
      </c>
      <c r="E4338" s="12">
        <v>3.5824261460259801</v>
      </c>
      <c r="F4338" s="12">
        <v>2.11504805884445</v>
      </c>
      <c r="G4338" s="12">
        <v>1.8636438977615499</v>
      </c>
      <c r="H4338" s="12">
        <v>2.3214151967208401</v>
      </c>
      <c r="I4338" s="12">
        <v>3.1185307080730298</v>
      </c>
      <c r="J4338" s="12">
        <v>1.7760711181242701</v>
      </c>
      <c r="K4338" s="12">
        <v>1.7454736752581099</v>
      </c>
      <c r="L4338" s="12">
        <v>1.72175835333472</v>
      </c>
      <c r="M4338" s="12">
        <v>2.8735152181215402</v>
      </c>
    </row>
    <row r="4339" spans="1:13" x14ac:dyDescent="0.3">
      <c r="A4339" s="11" t="str">
        <f t="shared" si="68"/>
        <v>CONSUMO PER CAPITA (kg ó litros por individuo)Cerveza Envasada&gt;500MIL</v>
      </c>
      <c r="B4339" s="11" t="s">
        <v>55</v>
      </c>
      <c r="C4339" s="11" t="s">
        <v>97</v>
      </c>
      <c r="D4339" s="11" t="s">
        <v>158</v>
      </c>
      <c r="E4339" s="12">
        <v>3.1587425107599598</v>
      </c>
      <c r="F4339" s="12">
        <v>1.9190057581352999</v>
      </c>
      <c r="G4339" s="12">
        <v>1.8591343681513</v>
      </c>
      <c r="H4339" s="12">
        <v>2.00456024124597</v>
      </c>
      <c r="I4339" s="12">
        <v>2.5952576688439599</v>
      </c>
      <c r="J4339" s="12">
        <v>1.7003411712892</v>
      </c>
      <c r="K4339" s="12">
        <v>1.46994355567497</v>
      </c>
      <c r="L4339" s="12">
        <v>1.80704978311401</v>
      </c>
      <c r="M4339" s="12">
        <v>2.38573864821221</v>
      </c>
    </row>
    <row r="4340" spans="1:13" x14ac:dyDescent="0.3">
      <c r="A4340" s="11" t="str">
        <f t="shared" si="68"/>
        <v>CONSUMO PER CAPITA (kg ó litros por individuo)Cerveza EnvasadaDE 15 A 19 AÑOS</v>
      </c>
      <c r="B4340" s="11" t="s">
        <v>55</v>
      </c>
      <c r="C4340" s="11" t="s">
        <v>97</v>
      </c>
      <c r="D4340" s="11" t="s">
        <v>159</v>
      </c>
      <c r="E4340" s="12">
        <v>0.12963079057622601</v>
      </c>
      <c r="F4340" s="12">
        <v>8.1188308166758205E-2</v>
      </c>
      <c r="G4340" s="12">
        <v>2.0912970027853001E-2</v>
      </c>
      <c r="H4340" s="12">
        <v>2.30970253325571E-2</v>
      </c>
      <c r="I4340" s="12">
        <v>0.111037272977942</v>
      </c>
      <c r="J4340" s="12">
        <v>7.9667244228831799E-2</v>
      </c>
      <c r="K4340" s="12">
        <v>1.7039991396674701E-2</v>
      </c>
      <c r="L4340" s="12">
        <v>3.0922923460595001E-2</v>
      </c>
      <c r="M4340" s="12">
        <v>0.17136493286445201</v>
      </c>
    </row>
    <row r="4341" spans="1:13" x14ac:dyDescent="0.3">
      <c r="A4341" s="11" t="str">
        <f t="shared" si="68"/>
        <v>CONSUMO PER CAPITA (kg ó litros por individuo)Cerveza EnvasadaDE 20 A 24 AÑOS</v>
      </c>
      <c r="B4341" s="11" t="s">
        <v>55</v>
      </c>
      <c r="C4341" s="11" t="s">
        <v>97</v>
      </c>
      <c r="D4341" s="11" t="s">
        <v>160</v>
      </c>
      <c r="E4341" s="12">
        <v>0.48023545651845601</v>
      </c>
      <c r="F4341" s="12">
        <v>0.32623150180891702</v>
      </c>
      <c r="G4341" s="12">
        <v>0.29498476077631902</v>
      </c>
      <c r="H4341" s="12">
        <v>0.39410368134023199</v>
      </c>
      <c r="I4341" s="12">
        <v>0.44880216396959599</v>
      </c>
      <c r="J4341" s="12">
        <v>0.22326036551472001</v>
      </c>
      <c r="K4341" s="12">
        <v>0.22843039230978501</v>
      </c>
      <c r="L4341" s="12">
        <v>0.26593669109426699</v>
      </c>
      <c r="M4341" s="12">
        <v>0.68288415877928899</v>
      </c>
    </row>
    <row r="4342" spans="1:13" x14ac:dyDescent="0.3">
      <c r="A4342" s="11" t="str">
        <f t="shared" si="68"/>
        <v>CONSUMO PER CAPITA (kg ó litros por individuo)Cerveza EnvasadaDE 25 A 34 AÑOS</v>
      </c>
      <c r="B4342" s="11" t="s">
        <v>55</v>
      </c>
      <c r="C4342" s="11" t="s">
        <v>97</v>
      </c>
      <c r="D4342" s="11" t="s">
        <v>161</v>
      </c>
      <c r="E4342" s="12">
        <v>1.2711951643094901</v>
      </c>
      <c r="F4342" s="12">
        <v>0.78548735736481601</v>
      </c>
      <c r="G4342" s="12">
        <v>0.64545216020833196</v>
      </c>
      <c r="H4342" s="12">
        <v>0.70466581639413495</v>
      </c>
      <c r="I4342" s="12">
        <v>0.91555856608619102</v>
      </c>
      <c r="J4342" s="12">
        <v>0.68932601794066595</v>
      </c>
      <c r="K4342" s="12">
        <v>0.52635966799015199</v>
      </c>
      <c r="L4342" s="12">
        <v>0.45449452704023602</v>
      </c>
      <c r="M4342" s="12">
        <v>0.74557391056318101</v>
      </c>
    </row>
    <row r="4343" spans="1:13" x14ac:dyDescent="0.3">
      <c r="A4343" s="11" t="str">
        <f t="shared" si="68"/>
        <v>CONSUMO PER CAPITA (kg ó litros por individuo)Cerveza EnvasadaDE 35 A 49 AÑOS</v>
      </c>
      <c r="B4343" s="11" t="s">
        <v>55</v>
      </c>
      <c r="C4343" s="11" t="s">
        <v>97</v>
      </c>
      <c r="D4343" s="11" t="s">
        <v>162</v>
      </c>
      <c r="E4343" s="12">
        <v>2.0694220245202199</v>
      </c>
      <c r="F4343" s="12">
        <v>1.2379693949211401</v>
      </c>
      <c r="G4343" s="12">
        <v>1.17729189179098</v>
      </c>
      <c r="H4343" s="12">
        <v>1.31999094414943</v>
      </c>
      <c r="I4343" s="12">
        <v>1.9022930831098901</v>
      </c>
      <c r="J4343" s="12">
        <v>1.11316698299523</v>
      </c>
      <c r="K4343" s="12">
        <v>1.1809834794889</v>
      </c>
      <c r="L4343" s="12">
        <v>1.21156921057672</v>
      </c>
      <c r="M4343" s="12">
        <v>1.5052841726775701</v>
      </c>
    </row>
    <row r="4344" spans="1:13" x14ac:dyDescent="0.3">
      <c r="A4344" s="11" t="str">
        <f t="shared" si="68"/>
        <v>CONSUMO PER CAPITA (kg ó litros por individuo)Cerveza EnvasadaDE 50 A 59 AÑOS</v>
      </c>
      <c r="B4344" s="11" t="s">
        <v>55</v>
      </c>
      <c r="C4344" s="11" t="s">
        <v>97</v>
      </c>
      <c r="D4344" s="11" t="s">
        <v>163</v>
      </c>
      <c r="E4344" s="12">
        <v>4.2717123299013098</v>
      </c>
      <c r="F4344" s="12">
        <v>2.53485341414674</v>
      </c>
      <c r="G4344" s="12">
        <v>2.34375822959041</v>
      </c>
      <c r="H4344" s="12">
        <v>2.77609062525991</v>
      </c>
      <c r="I4344" s="12">
        <v>3.9122029246677399</v>
      </c>
      <c r="J4344" s="12">
        <v>2.4296633641164198</v>
      </c>
      <c r="K4344" s="12">
        <v>2.4686665034337398</v>
      </c>
      <c r="L4344" s="12">
        <v>2.6442369083726902</v>
      </c>
      <c r="M4344" s="12">
        <v>3.5334090583517601</v>
      </c>
    </row>
    <row r="4345" spans="1:13" x14ac:dyDescent="0.3">
      <c r="A4345" s="11" t="str">
        <f t="shared" ref="A4345:A4408" si="69">B4345&amp;C4345&amp;D4345</f>
        <v>CONSUMO PER CAPITA (kg ó litros por individuo)Cerveza EnvasadaDE 60 A 75 AÑOS</v>
      </c>
      <c r="B4345" s="11" t="s">
        <v>55</v>
      </c>
      <c r="C4345" s="11" t="s">
        <v>97</v>
      </c>
      <c r="D4345" s="11" t="s">
        <v>164</v>
      </c>
      <c r="E4345" s="12">
        <v>5.7371119350097999</v>
      </c>
      <c r="F4345" s="12">
        <v>3.4493297234948299</v>
      </c>
      <c r="G4345" s="12">
        <v>3.2530489124261299</v>
      </c>
      <c r="H4345" s="12">
        <v>3.8474306960385598</v>
      </c>
      <c r="I4345" s="12">
        <v>5.45168359430708</v>
      </c>
      <c r="J4345" s="12">
        <v>3.2389104664401902</v>
      </c>
      <c r="K4345" s="12">
        <v>3.2308083286130702</v>
      </c>
      <c r="L4345" s="12">
        <v>3.53148688394743</v>
      </c>
      <c r="M4345" s="12">
        <v>5.2422055296543899</v>
      </c>
    </row>
    <row r="4346" spans="1:13" x14ac:dyDescent="0.3">
      <c r="A4346" s="11" t="str">
        <f t="shared" si="69"/>
        <v>CONSUMO PER CAPITA (kg ó litros por individuo)Cerveza EnvasadaNIVEL ALTO</v>
      </c>
      <c r="B4346" s="11" t="s">
        <v>55</v>
      </c>
      <c r="C4346" s="11" t="s">
        <v>97</v>
      </c>
      <c r="D4346" s="11" t="s">
        <v>165</v>
      </c>
      <c r="E4346" s="12">
        <v>3.1922461981569499</v>
      </c>
      <c r="F4346" s="12">
        <v>1.90600209799484</v>
      </c>
      <c r="G4346" s="12">
        <v>1.7116737730739</v>
      </c>
      <c r="H4346" s="12">
        <v>2.1302257250233398</v>
      </c>
      <c r="I4346" s="12">
        <v>2.6701703982367202</v>
      </c>
      <c r="J4346" s="12">
        <v>1.58028742931221</v>
      </c>
      <c r="K4346" s="12">
        <v>1.5126523940193399</v>
      </c>
      <c r="L4346" s="12">
        <v>1.4542500205700599</v>
      </c>
      <c r="M4346" s="12">
        <v>2.3371179519385401</v>
      </c>
    </row>
    <row r="4347" spans="1:13" x14ac:dyDescent="0.3">
      <c r="A4347" s="11" t="str">
        <f t="shared" si="69"/>
        <v>CONSUMO PER CAPITA (kg ó litros por individuo)Cerveza EnvasadaNIVEL MEDIO ALTO</v>
      </c>
      <c r="B4347" s="11" t="s">
        <v>55</v>
      </c>
      <c r="C4347" s="11" t="s">
        <v>97</v>
      </c>
      <c r="D4347" s="11" t="s">
        <v>166</v>
      </c>
      <c r="E4347" s="12">
        <v>2.34191578760792</v>
      </c>
      <c r="F4347" s="12">
        <v>1.45316094167694</v>
      </c>
      <c r="G4347" s="12">
        <v>1.4467684127267499</v>
      </c>
      <c r="H4347" s="12">
        <v>1.6028450634562501</v>
      </c>
      <c r="I4347" s="12">
        <v>2.11995502888443</v>
      </c>
      <c r="J4347" s="12">
        <v>1.3425937874254501</v>
      </c>
      <c r="K4347" s="12">
        <v>1.3070062024800999</v>
      </c>
      <c r="L4347" s="12">
        <v>1.53030564450895</v>
      </c>
      <c r="M4347" s="12">
        <v>2.14167684474207</v>
      </c>
    </row>
    <row r="4348" spans="1:13" x14ac:dyDescent="0.3">
      <c r="A4348" s="11" t="str">
        <f t="shared" si="69"/>
        <v>CONSUMO PER CAPITA (kg ó litros por individuo)Cerveza EnvasadaNIVEL MEDIO</v>
      </c>
      <c r="B4348" s="11" t="s">
        <v>55</v>
      </c>
      <c r="C4348" s="11" t="s">
        <v>97</v>
      </c>
      <c r="D4348" s="11" t="s">
        <v>167</v>
      </c>
      <c r="E4348" s="12">
        <v>3.0870624767302002</v>
      </c>
      <c r="F4348" s="12">
        <v>1.7087233901174199</v>
      </c>
      <c r="G4348" s="12">
        <v>1.6151660690026599</v>
      </c>
      <c r="H4348" s="12">
        <v>1.8002972734856</v>
      </c>
      <c r="I4348" s="12">
        <v>2.6646847667641902</v>
      </c>
      <c r="J4348" s="12">
        <v>1.5529824437640101</v>
      </c>
      <c r="K4348" s="12">
        <v>1.64607633665972</v>
      </c>
      <c r="L4348" s="12">
        <v>1.65880422539441</v>
      </c>
      <c r="M4348" s="12">
        <v>2.4686946316252398</v>
      </c>
    </row>
    <row r="4349" spans="1:13" x14ac:dyDescent="0.3">
      <c r="A4349" s="11" t="str">
        <f t="shared" si="69"/>
        <v>CONSUMO PER CAPITA (kg ó litros por individuo)Cerveza EnvasadaNIVEL MEDIO BAJO</v>
      </c>
      <c r="B4349" s="11" t="s">
        <v>55</v>
      </c>
      <c r="C4349" s="11" t="s">
        <v>97</v>
      </c>
      <c r="D4349" s="11" t="s">
        <v>168</v>
      </c>
      <c r="E4349" s="12">
        <v>2.9939016202831099</v>
      </c>
      <c r="F4349" s="12">
        <v>1.87433817653666</v>
      </c>
      <c r="G4349" s="12">
        <v>1.78494884214602</v>
      </c>
      <c r="H4349" s="12">
        <v>2.1046181905955899</v>
      </c>
      <c r="I4349" s="12">
        <v>3.2937557544888301</v>
      </c>
      <c r="J4349" s="12">
        <v>2.1772535248323002</v>
      </c>
      <c r="K4349" s="12">
        <v>2.4315674348787701</v>
      </c>
      <c r="L4349" s="12">
        <v>2.68967854457637</v>
      </c>
      <c r="M4349" s="12">
        <v>2.7876375351226201</v>
      </c>
    </row>
    <row r="4350" spans="1:13" x14ac:dyDescent="0.3">
      <c r="A4350" s="11" t="str">
        <f t="shared" si="69"/>
        <v>CONSUMO PER CAPITA (kg ó litros por individuo)Cerveza EnvasadaNIVEL BAJO</v>
      </c>
      <c r="B4350" s="11" t="s">
        <v>55</v>
      </c>
      <c r="C4350" s="11" t="s">
        <v>97</v>
      </c>
      <c r="D4350" s="11" t="s">
        <v>169</v>
      </c>
      <c r="E4350" s="12">
        <v>3.0992771552452001</v>
      </c>
      <c r="F4350" s="12">
        <v>1.94796787454663</v>
      </c>
      <c r="G4350" s="12">
        <v>1.75963309917799</v>
      </c>
      <c r="H4350" s="12">
        <v>2.0627881506979202</v>
      </c>
      <c r="I4350" s="12">
        <v>2.9900543889197899</v>
      </c>
      <c r="J4350" s="12">
        <v>1.7657469500053999</v>
      </c>
      <c r="K4350" s="12">
        <v>1.5947882607234301</v>
      </c>
      <c r="L4350" s="12">
        <v>1.7945114720887501</v>
      </c>
      <c r="M4350" s="12">
        <v>2.8246116197192799</v>
      </c>
    </row>
    <row r="4351" spans="1:13" x14ac:dyDescent="0.3">
      <c r="A4351" s="11" t="str">
        <f t="shared" si="69"/>
        <v>CONSUMO PER CAPITA (kg ó litros por individuo)Cerveza EnvasadaHOMBRE</v>
      </c>
      <c r="B4351" s="11" t="s">
        <v>55</v>
      </c>
      <c r="C4351" s="11" t="s">
        <v>97</v>
      </c>
      <c r="D4351" s="11" t="s">
        <v>170</v>
      </c>
      <c r="E4351" s="12">
        <v>3.8121315895493999</v>
      </c>
      <c r="F4351" s="12">
        <v>2.3746415433458599</v>
      </c>
      <c r="G4351" s="12">
        <v>2.2484255946499299</v>
      </c>
      <c r="H4351" s="12">
        <v>2.5178308908714402</v>
      </c>
      <c r="I4351" s="12">
        <v>3.60369660369114</v>
      </c>
      <c r="J4351" s="12">
        <v>2.3200769967967001</v>
      </c>
      <c r="K4351" s="12">
        <v>2.2999314651129699</v>
      </c>
      <c r="L4351" s="12">
        <v>2.4301217317161701</v>
      </c>
      <c r="M4351" s="12">
        <v>3.2781672179829799</v>
      </c>
    </row>
    <row r="4352" spans="1:13" x14ac:dyDescent="0.3">
      <c r="A4352" s="11" t="str">
        <f t="shared" si="69"/>
        <v>CONSUMO PER CAPITA (kg ó litros por individuo)Cerveza EnvasadaMUJER</v>
      </c>
      <c r="B4352" s="11" t="s">
        <v>55</v>
      </c>
      <c r="C4352" s="11" t="s">
        <v>97</v>
      </c>
      <c r="D4352" s="11" t="s">
        <v>171</v>
      </c>
      <c r="E4352" s="12">
        <v>2.17248145107096</v>
      </c>
      <c r="F4352" s="12">
        <v>1.21912456822759</v>
      </c>
      <c r="G4352" s="12">
        <v>1.0984210708715201</v>
      </c>
      <c r="H4352" s="12">
        <v>1.38595808713351</v>
      </c>
      <c r="I4352" s="12">
        <v>1.9105593627403701</v>
      </c>
      <c r="J4352" s="12">
        <v>1.0279937237422301</v>
      </c>
      <c r="K4352" s="12">
        <v>1.0516372445779301</v>
      </c>
      <c r="L4352" s="12">
        <v>1.1340338560437899</v>
      </c>
      <c r="M4352" s="12">
        <v>1.7670099859186601</v>
      </c>
    </row>
    <row r="4353" spans="1:13" x14ac:dyDescent="0.3">
      <c r="A4353" s="11" t="str">
        <f t="shared" si="69"/>
        <v>CONSUMO PER CAPITA (kg ó litros por individuo)Cerveza SurtidorT.ESPAÑA</v>
      </c>
      <c r="B4353" s="11" t="s">
        <v>55</v>
      </c>
      <c r="C4353" s="11" t="s">
        <v>98</v>
      </c>
      <c r="D4353" s="11" t="s">
        <v>142</v>
      </c>
      <c r="E4353" s="12">
        <v>4.5839407489698996</v>
      </c>
      <c r="F4353" s="12">
        <v>2.7199560689564799</v>
      </c>
      <c r="G4353" s="12">
        <v>2.3063695401691602</v>
      </c>
      <c r="H4353" s="12">
        <v>2.8018174124174799</v>
      </c>
      <c r="I4353" s="12">
        <v>4.3777022865680904</v>
      </c>
      <c r="J4353" s="12">
        <v>2.38323563485798</v>
      </c>
      <c r="K4353" s="12">
        <v>2.1387026568777499</v>
      </c>
      <c r="L4353" s="12">
        <v>2.6120102982504401</v>
      </c>
      <c r="M4353" s="12">
        <v>3.9976056013624199</v>
      </c>
    </row>
    <row r="4354" spans="1:13" x14ac:dyDescent="0.3">
      <c r="A4354" s="11" t="str">
        <f t="shared" si="69"/>
        <v>CONSUMO PER CAPITA (kg ó litros por individuo)Cerveza SurtidorBCN AM</v>
      </c>
      <c r="B4354" s="11" t="s">
        <v>55</v>
      </c>
      <c r="C4354" s="11" t="s">
        <v>98</v>
      </c>
      <c r="D4354" s="11" t="s">
        <v>143</v>
      </c>
      <c r="E4354" s="12">
        <v>3.6667950901241801</v>
      </c>
      <c r="F4354" s="12">
        <v>1.6716200714428999</v>
      </c>
      <c r="G4354" s="12">
        <v>1.5047288436695601</v>
      </c>
      <c r="H4354" s="12">
        <v>1.73529830701184</v>
      </c>
      <c r="I4354" s="12">
        <v>2.63334446537884</v>
      </c>
      <c r="J4354" s="12">
        <v>1.3703812598365801</v>
      </c>
      <c r="K4354" s="12">
        <v>1.2303113907834899</v>
      </c>
      <c r="L4354" s="12">
        <v>1.39983438613144</v>
      </c>
      <c r="M4354" s="12">
        <v>2.7307705670731601</v>
      </c>
    </row>
    <row r="4355" spans="1:13" x14ac:dyDescent="0.3">
      <c r="A4355" s="11" t="str">
        <f t="shared" si="69"/>
        <v>CONSUMO PER CAPITA (kg ó litros por individuo)Cerveza SurtidorREST.CAT ARAGON</v>
      </c>
      <c r="B4355" s="11" t="s">
        <v>55</v>
      </c>
      <c r="C4355" s="11" t="s">
        <v>98</v>
      </c>
      <c r="D4355" s="11" t="s">
        <v>144</v>
      </c>
      <c r="E4355" s="12">
        <v>4.25094574804291</v>
      </c>
      <c r="F4355" s="12">
        <v>2.0302893746422899</v>
      </c>
      <c r="G4355" s="12">
        <v>2.0348930805231702</v>
      </c>
      <c r="H4355" s="12">
        <v>2.5656708879604802</v>
      </c>
      <c r="I4355" s="12">
        <v>4.4328049984306999</v>
      </c>
      <c r="J4355" s="12">
        <v>2.2186334179768799</v>
      </c>
      <c r="K4355" s="12">
        <v>1.9318779466271201</v>
      </c>
      <c r="L4355" s="12">
        <v>2.6318654416515299</v>
      </c>
      <c r="M4355" s="12">
        <v>4.5646954447970502</v>
      </c>
    </row>
    <row r="4356" spans="1:13" x14ac:dyDescent="0.3">
      <c r="A4356" s="11" t="str">
        <f t="shared" si="69"/>
        <v>CONSUMO PER CAPITA (kg ó litros por individuo)Cerveza SurtidorLEVANTE</v>
      </c>
      <c r="B4356" s="11" t="s">
        <v>55</v>
      </c>
      <c r="C4356" s="11" t="s">
        <v>98</v>
      </c>
      <c r="D4356" s="11" t="s">
        <v>145</v>
      </c>
      <c r="E4356" s="12">
        <v>3.3810814722139702</v>
      </c>
      <c r="F4356" s="12">
        <v>2.0460322635424699</v>
      </c>
      <c r="G4356" s="12">
        <v>1.65061319493777</v>
      </c>
      <c r="H4356" s="12">
        <v>1.7891505652481099</v>
      </c>
      <c r="I4356" s="12">
        <v>3.04061213510853</v>
      </c>
      <c r="J4356" s="12">
        <v>1.69371415072216</v>
      </c>
      <c r="K4356" s="12">
        <v>1.51690179595914</v>
      </c>
      <c r="L4356" s="12">
        <v>1.5935792052687401</v>
      </c>
      <c r="M4356" s="12">
        <v>3.06048759743646</v>
      </c>
    </row>
    <row r="4357" spans="1:13" x14ac:dyDescent="0.3">
      <c r="A4357" s="11" t="str">
        <f t="shared" si="69"/>
        <v>CONSUMO PER CAPITA (kg ó litros por individuo)Cerveza SurtidorANDALUCIA</v>
      </c>
      <c r="B4357" s="11" t="s">
        <v>55</v>
      </c>
      <c r="C4357" s="11" t="s">
        <v>98</v>
      </c>
      <c r="D4357" s="11" t="s">
        <v>146</v>
      </c>
      <c r="E4357" s="12">
        <v>5.2432239792662303</v>
      </c>
      <c r="F4357" s="12">
        <v>3.48964477317887</v>
      </c>
      <c r="G4357" s="12">
        <v>3.08307337097337</v>
      </c>
      <c r="H4357" s="12">
        <v>3.9424767711808402</v>
      </c>
      <c r="I4357" s="12">
        <v>5.4949629515378504</v>
      </c>
      <c r="J4357" s="12">
        <v>3.3310099071289199</v>
      </c>
      <c r="K4357" s="12">
        <v>2.9477746972012202</v>
      </c>
      <c r="L4357" s="12">
        <v>3.66051417452918</v>
      </c>
      <c r="M4357" s="12">
        <v>4.8044268900156899</v>
      </c>
    </row>
    <row r="4358" spans="1:13" x14ac:dyDescent="0.3">
      <c r="A4358" s="11" t="str">
        <f t="shared" si="69"/>
        <v>CONSUMO PER CAPITA (kg ó litros por individuo)Cerveza SurtidorMDD AM</v>
      </c>
      <c r="B4358" s="11" t="s">
        <v>55</v>
      </c>
      <c r="C4358" s="11" t="s">
        <v>98</v>
      </c>
      <c r="D4358" s="11" t="s">
        <v>147</v>
      </c>
      <c r="E4358" s="12">
        <v>4.8664073326514004</v>
      </c>
      <c r="F4358" s="12">
        <v>2.9962095331082801</v>
      </c>
      <c r="G4358" s="12">
        <v>2.7309760382699002</v>
      </c>
      <c r="H4358" s="12">
        <v>3.2819791480123901</v>
      </c>
      <c r="I4358" s="12">
        <v>4.8857938513892201</v>
      </c>
      <c r="J4358" s="12">
        <v>2.6493894645587002</v>
      </c>
      <c r="K4358" s="12">
        <v>2.1180682512001501</v>
      </c>
      <c r="L4358" s="12">
        <v>2.7800461162632502</v>
      </c>
      <c r="M4358" s="12">
        <v>3.92591775119369</v>
      </c>
    </row>
    <row r="4359" spans="1:13" x14ac:dyDescent="0.3">
      <c r="A4359" s="11" t="str">
        <f t="shared" si="69"/>
        <v>CONSUMO PER CAPITA (kg ó litros por individuo)Cerveza SurtidorRTO CENTRO</v>
      </c>
      <c r="B4359" s="11" t="s">
        <v>55</v>
      </c>
      <c r="C4359" s="11" t="s">
        <v>98</v>
      </c>
      <c r="D4359" s="11" t="s">
        <v>148</v>
      </c>
      <c r="E4359" s="12">
        <v>4.2943472032891803</v>
      </c>
      <c r="F4359" s="12">
        <v>2.3753579641664602</v>
      </c>
      <c r="G4359" s="12">
        <v>1.86492170372127</v>
      </c>
      <c r="H4359" s="12">
        <v>2.4461556815146999</v>
      </c>
      <c r="I4359" s="12">
        <v>4.2360137023681599</v>
      </c>
      <c r="J4359" s="12">
        <v>2.1189430828367199</v>
      </c>
      <c r="K4359" s="12">
        <v>2.1569610531960102</v>
      </c>
      <c r="L4359" s="12">
        <v>2.6915108207009899</v>
      </c>
      <c r="M4359" s="12">
        <v>3.7742148883339399</v>
      </c>
    </row>
    <row r="4360" spans="1:13" x14ac:dyDescent="0.3">
      <c r="A4360" s="11" t="str">
        <f t="shared" si="69"/>
        <v>CONSUMO PER CAPITA (kg ó litros por individuo)Cerveza SurtidorNORTE-CENTRO</v>
      </c>
      <c r="B4360" s="11" t="s">
        <v>55</v>
      </c>
      <c r="C4360" s="11" t="s">
        <v>98</v>
      </c>
      <c r="D4360" s="11" t="s">
        <v>149</v>
      </c>
      <c r="E4360" s="12">
        <v>6.7718539833381399</v>
      </c>
      <c r="F4360" s="12">
        <v>4.1574006311483096</v>
      </c>
      <c r="G4360" s="12">
        <v>2.95753102564806</v>
      </c>
      <c r="H4360" s="12">
        <v>3.4001885060672201</v>
      </c>
      <c r="I4360" s="12">
        <v>5.9527264668178601</v>
      </c>
      <c r="J4360" s="12">
        <v>3.05091212312891</v>
      </c>
      <c r="K4360" s="12">
        <v>2.8704521802307399</v>
      </c>
      <c r="L4360" s="12">
        <v>3.18989351453193</v>
      </c>
      <c r="M4360" s="12">
        <v>5.0081981798316297</v>
      </c>
    </row>
    <row r="4361" spans="1:13" x14ac:dyDescent="0.3">
      <c r="A4361" s="11" t="str">
        <f t="shared" si="69"/>
        <v>CONSUMO PER CAPITA (kg ó litros por individuo)Cerveza SurtidorNOROESTE</v>
      </c>
      <c r="B4361" s="11" t="s">
        <v>55</v>
      </c>
      <c r="C4361" s="11" t="s">
        <v>98</v>
      </c>
      <c r="D4361" s="11" t="s">
        <v>150</v>
      </c>
      <c r="E4361" s="12">
        <v>4.2423505274323103</v>
      </c>
      <c r="F4361" s="12">
        <v>2.71489371491844</v>
      </c>
      <c r="G4361" s="12">
        <v>2.11936501250403</v>
      </c>
      <c r="H4361" s="12">
        <v>2.5240325977630098</v>
      </c>
      <c r="I4361" s="12">
        <v>3.7149769530078798</v>
      </c>
      <c r="J4361" s="12">
        <v>1.9561515378689101</v>
      </c>
      <c r="K4361" s="12">
        <v>1.93362510144235</v>
      </c>
      <c r="L4361" s="12">
        <v>2.3643255430658301</v>
      </c>
      <c r="M4361" s="12">
        <v>3.6371754016828102</v>
      </c>
    </row>
    <row r="4362" spans="1:13" x14ac:dyDescent="0.3">
      <c r="A4362" s="11" t="str">
        <f t="shared" si="69"/>
        <v>CONSUMO PER CAPITA (kg ó litros por individuo)Cerveza Surtidor&lt;2MIL</v>
      </c>
      <c r="B4362" s="11" t="s">
        <v>55</v>
      </c>
      <c r="C4362" s="11" t="s">
        <v>98</v>
      </c>
      <c r="D4362" s="11" t="s">
        <v>151</v>
      </c>
      <c r="E4362" s="12">
        <v>4.1769344517730502</v>
      </c>
      <c r="F4362" s="12">
        <v>2.1379961699676202</v>
      </c>
      <c r="G4362" s="12">
        <v>2.00044079233446</v>
      </c>
      <c r="H4362" s="12">
        <v>2.7703007374806901</v>
      </c>
      <c r="I4362" s="12">
        <v>4.2203356706542499</v>
      </c>
      <c r="J4362" s="12">
        <v>2.1421109495286799</v>
      </c>
      <c r="K4362" s="12">
        <v>2.5520445492022401</v>
      </c>
      <c r="L4362" s="12">
        <v>2.7926955691927602</v>
      </c>
      <c r="M4362" s="12">
        <v>4.1184060375426004</v>
      </c>
    </row>
    <row r="4363" spans="1:13" x14ac:dyDescent="0.3">
      <c r="A4363" s="11" t="str">
        <f t="shared" si="69"/>
        <v>CONSUMO PER CAPITA (kg ó litros por individuo)Cerveza Surtidor2-5MIL</v>
      </c>
      <c r="B4363" s="11" t="s">
        <v>55</v>
      </c>
      <c r="C4363" s="11" t="s">
        <v>98</v>
      </c>
      <c r="D4363" s="11" t="s">
        <v>152</v>
      </c>
      <c r="E4363" s="12">
        <v>3.1476701593153198</v>
      </c>
      <c r="F4363" s="12">
        <v>1.7575372197124299</v>
      </c>
      <c r="G4363" s="12">
        <v>1.2396146236112999</v>
      </c>
      <c r="H4363" s="12">
        <v>1.57697549233265</v>
      </c>
      <c r="I4363" s="12">
        <v>2.9000945015972701</v>
      </c>
      <c r="J4363" s="12">
        <v>1.2812078695722</v>
      </c>
      <c r="K4363" s="12">
        <v>1.11716902458481</v>
      </c>
      <c r="L4363" s="12">
        <v>1.55799275398781</v>
      </c>
      <c r="M4363" s="12">
        <v>2.34635907877905</v>
      </c>
    </row>
    <row r="4364" spans="1:13" x14ac:dyDescent="0.3">
      <c r="A4364" s="11" t="str">
        <f t="shared" si="69"/>
        <v>CONSUMO PER CAPITA (kg ó litros por individuo)Cerveza Surtidor5-10MIL</v>
      </c>
      <c r="B4364" s="11" t="s">
        <v>55</v>
      </c>
      <c r="C4364" s="11" t="s">
        <v>98</v>
      </c>
      <c r="D4364" s="11" t="s">
        <v>153</v>
      </c>
      <c r="E4364" s="12">
        <v>4.0484705510403503</v>
      </c>
      <c r="F4364" s="12">
        <v>2.37025490215794</v>
      </c>
      <c r="G4364" s="12">
        <v>1.9453451422239101</v>
      </c>
      <c r="H4364" s="12">
        <v>2.5513323449265601</v>
      </c>
      <c r="I4364" s="12">
        <v>3.7990740349933598</v>
      </c>
      <c r="J4364" s="12">
        <v>2.18540533056234</v>
      </c>
      <c r="K4364" s="12">
        <v>1.7674899962084101</v>
      </c>
      <c r="L4364" s="12">
        <v>2.5045718846540299</v>
      </c>
      <c r="M4364" s="12">
        <v>3.7260974311308601</v>
      </c>
    </row>
    <row r="4365" spans="1:13" x14ac:dyDescent="0.3">
      <c r="A4365" s="11" t="str">
        <f t="shared" si="69"/>
        <v>CONSUMO PER CAPITA (kg ó litros por individuo)Cerveza Surtidor10-30MIL</v>
      </c>
      <c r="B4365" s="11" t="s">
        <v>55</v>
      </c>
      <c r="C4365" s="11" t="s">
        <v>98</v>
      </c>
      <c r="D4365" s="11" t="s">
        <v>154</v>
      </c>
      <c r="E4365" s="12">
        <v>4.3912517049689299</v>
      </c>
      <c r="F4365" s="12">
        <v>2.80899825163343</v>
      </c>
      <c r="G4365" s="12">
        <v>2.2278845752122298</v>
      </c>
      <c r="H4365" s="12">
        <v>2.61996656544826</v>
      </c>
      <c r="I4365" s="12">
        <v>4.7012948214632102</v>
      </c>
      <c r="J4365" s="12">
        <v>2.5939222486707698</v>
      </c>
      <c r="K4365" s="12">
        <v>2.2045115785759699</v>
      </c>
      <c r="L4365" s="12">
        <v>2.7928745200800198</v>
      </c>
      <c r="M4365" s="12">
        <v>4.3699085682260899</v>
      </c>
    </row>
    <row r="4366" spans="1:13" x14ac:dyDescent="0.3">
      <c r="A4366" s="11" t="str">
        <f t="shared" si="69"/>
        <v>CONSUMO PER CAPITA (kg ó litros por individuo)Cerveza Surtidor30-100MIL</v>
      </c>
      <c r="B4366" s="11" t="s">
        <v>55</v>
      </c>
      <c r="C4366" s="11" t="s">
        <v>98</v>
      </c>
      <c r="D4366" s="11" t="s">
        <v>155</v>
      </c>
      <c r="E4366" s="12">
        <v>4.2198263028247203</v>
      </c>
      <c r="F4366" s="12">
        <v>2.75101503464691</v>
      </c>
      <c r="G4366" s="12">
        <v>2.1349767340783701</v>
      </c>
      <c r="H4366" s="12">
        <v>2.6323663609710199</v>
      </c>
      <c r="I4366" s="12">
        <v>3.8554337608516098</v>
      </c>
      <c r="J4366" s="12">
        <v>2.27998577243453</v>
      </c>
      <c r="K4366" s="12">
        <v>2.0541206060703301</v>
      </c>
      <c r="L4366" s="12">
        <v>2.5360081245769202</v>
      </c>
      <c r="M4366" s="12">
        <v>3.6320056115010302</v>
      </c>
    </row>
    <row r="4367" spans="1:13" x14ac:dyDescent="0.3">
      <c r="A4367" s="11" t="str">
        <f t="shared" si="69"/>
        <v>CONSUMO PER CAPITA (kg ó litros por individuo)Cerveza Surtidor100-200MIL</v>
      </c>
      <c r="B4367" s="11" t="s">
        <v>55</v>
      </c>
      <c r="C4367" s="11" t="s">
        <v>98</v>
      </c>
      <c r="D4367" s="11" t="s">
        <v>156</v>
      </c>
      <c r="E4367" s="12">
        <v>4.7955515781806302</v>
      </c>
      <c r="F4367" s="12">
        <v>2.9393959237292799</v>
      </c>
      <c r="G4367" s="12">
        <v>2.5089702430787999</v>
      </c>
      <c r="H4367" s="12">
        <v>2.9773570219796399</v>
      </c>
      <c r="I4367" s="12">
        <v>4.6396006370119096</v>
      </c>
      <c r="J4367" s="12">
        <v>2.3767512467723799</v>
      </c>
      <c r="K4367" s="12">
        <v>2.1463632922579099</v>
      </c>
      <c r="L4367" s="12">
        <v>2.4821896930440999</v>
      </c>
      <c r="M4367" s="12">
        <v>3.6456917798995701</v>
      </c>
    </row>
    <row r="4368" spans="1:13" x14ac:dyDescent="0.3">
      <c r="A4368" s="11" t="str">
        <f t="shared" si="69"/>
        <v>CONSUMO PER CAPITA (kg ó litros por individuo)Cerveza Surtidor200-500MIL</v>
      </c>
      <c r="B4368" s="11" t="s">
        <v>55</v>
      </c>
      <c r="C4368" s="11" t="s">
        <v>98</v>
      </c>
      <c r="D4368" s="11" t="s">
        <v>157</v>
      </c>
      <c r="E4368" s="12">
        <v>4.7483977809897002</v>
      </c>
      <c r="F4368" s="12">
        <v>2.4752266125563902</v>
      </c>
      <c r="G4368" s="12">
        <v>1.98855323881451</v>
      </c>
      <c r="H4368" s="12">
        <v>2.6948253496949799</v>
      </c>
      <c r="I4368" s="12">
        <v>4.4408778712211596</v>
      </c>
      <c r="J4368" s="12">
        <v>2.4026207810437001</v>
      </c>
      <c r="K4368" s="12">
        <v>2.11437676811703</v>
      </c>
      <c r="L4368" s="12">
        <v>2.2362538656227602</v>
      </c>
      <c r="M4368" s="12">
        <v>4.0551167087261604</v>
      </c>
    </row>
    <row r="4369" spans="1:13" x14ac:dyDescent="0.3">
      <c r="A4369" s="11" t="str">
        <f t="shared" si="69"/>
        <v>CONSUMO PER CAPITA (kg ó litros por individuo)Cerveza Surtidor&gt;500MIL</v>
      </c>
      <c r="B4369" s="11" t="s">
        <v>55</v>
      </c>
      <c r="C4369" s="11" t="s">
        <v>98</v>
      </c>
      <c r="D4369" s="11" t="s">
        <v>158</v>
      </c>
      <c r="E4369" s="12">
        <v>5.9464653991289298</v>
      </c>
      <c r="F4369" s="12">
        <v>3.3909777395176999</v>
      </c>
      <c r="G4369" s="12">
        <v>3.4114339135445602</v>
      </c>
      <c r="H4369" s="12">
        <v>3.7850100253325398</v>
      </c>
      <c r="I4369" s="12">
        <v>5.36854690197874</v>
      </c>
      <c r="J4369" s="12">
        <v>2.8780883813381899</v>
      </c>
      <c r="K4369" s="12">
        <v>2.61095218355808</v>
      </c>
      <c r="L4369" s="12">
        <v>3.2668283572923502</v>
      </c>
      <c r="M4369" s="12">
        <v>4.9343287823797297</v>
      </c>
    </row>
    <row r="4370" spans="1:13" x14ac:dyDescent="0.3">
      <c r="A4370" s="11" t="str">
        <f t="shared" si="69"/>
        <v>CONSUMO PER CAPITA (kg ó litros por individuo)Cerveza SurtidorDE 15 A 19 AÑOS</v>
      </c>
      <c r="B4370" s="11" t="s">
        <v>55</v>
      </c>
      <c r="C4370" s="11" t="s">
        <v>98</v>
      </c>
      <c r="D4370" s="11" t="s">
        <v>159</v>
      </c>
      <c r="E4370" s="12">
        <v>0.35470368699353899</v>
      </c>
      <c r="F4370" s="12">
        <v>9.8809972910187394E-2</v>
      </c>
      <c r="G4370" s="12">
        <v>3.44633705599941E-2</v>
      </c>
      <c r="H4370" s="12">
        <v>8.1922898854352902E-2</v>
      </c>
      <c r="I4370" s="12">
        <v>0.40712850042073501</v>
      </c>
      <c r="J4370" s="12">
        <v>0.29128903021171199</v>
      </c>
      <c r="K4370" s="12">
        <v>0.14552031377753799</v>
      </c>
      <c r="L4370" s="12">
        <v>0.108099148407788</v>
      </c>
      <c r="M4370" s="12">
        <v>0.13754065487009401</v>
      </c>
    </row>
    <row r="4371" spans="1:13" x14ac:dyDescent="0.3">
      <c r="A4371" s="11" t="str">
        <f t="shared" si="69"/>
        <v>CONSUMO PER CAPITA (kg ó litros por individuo)Cerveza SurtidorDE 20 A 24 AÑOS</v>
      </c>
      <c r="B4371" s="11" t="s">
        <v>55</v>
      </c>
      <c r="C4371" s="11" t="s">
        <v>98</v>
      </c>
      <c r="D4371" s="11" t="s">
        <v>160</v>
      </c>
      <c r="E4371" s="12">
        <v>0.977562136751435</v>
      </c>
      <c r="F4371" s="12">
        <v>0.489972320019811</v>
      </c>
      <c r="G4371" s="12">
        <v>0.38967117348619301</v>
      </c>
      <c r="H4371" s="12">
        <v>0.53556657428230103</v>
      </c>
      <c r="I4371" s="12">
        <v>0.81647233602177804</v>
      </c>
      <c r="J4371" s="12">
        <v>0.537504324945834</v>
      </c>
      <c r="K4371" s="12">
        <v>0.58461765396299603</v>
      </c>
      <c r="L4371" s="12">
        <v>0.58968542547990899</v>
      </c>
      <c r="M4371" s="12">
        <v>1.1496248079906</v>
      </c>
    </row>
    <row r="4372" spans="1:13" x14ac:dyDescent="0.3">
      <c r="A4372" s="11" t="str">
        <f t="shared" si="69"/>
        <v>CONSUMO PER CAPITA (kg ó litros por individuo)Cerveza SurtidorDE 25 A 34 AÑOS</v>
      </c>
      <c r="B4372" s="11" t="s">
        <v>55</v>
      </c>
      <c r="C4372" s="11" t="s">
        <v>98</v>
      </c>
      <c r="D4372" s="11" t="s">
        <v>161</v>
      </c>
      <c r="E4372" s="12">
        <v>1.9129534163800399</v>
      </c>
      <c r="F4372" s="12">
        <v>1.3645757693756599</v>
      </c>
      <c r="G4372" s="12">
        <v>1.07920347080162</v>
      </c>
      <c r="H4372" s="12">
        <v>1.217497722344</v>
      </c>
      <c r="I4372" s="12">
        <v>1.80503868811219</v>
      </c>
      <c r="J4372" s="12">
        <v>1.0687863213830999</v>
      </c>
      <c r="K4372" s="12">
        <v>0.84315868750473499</v>
      </c>
      <c r="L4372" s="12">
        <v>1.0092162016818</v>
      </c>
      <c r="M4372" s="12">
        <v>1.3626098083413201</v>
      </c>
    </row>
    <row r="4373" spans="1:13" x14ac:dyDescent="0.3">
      <c r="A4373" s="11" t="str">
        <f t="shared" si="69"/>
        <v>CONSUMO PER CAPITA (kg ó litros por individuo)Cerveza SurtidorDE 35 A 49 AÑOS</v>
      </c>
      <c r="B4373" s="11" t="s">
        <v>55</v>
      </c>
      <c r="C4373" s="11" t="s">
        <v>98</v>
      </c>
      <c r="D4373" s="11" t="s">
        <v>162</v>
      </c>
      <c r="E4373" s="12">
        <v>3.2609818262724799</v>
      </c>
      <c r="F4373" s="12">
        <v>2.0259252053681398</v>
      </c>
      <c r="G4373" s="12">
        <v>1.5739673960904601</v>
      </c>
      <c r="H4373" s="12">
        <v>2.0316927129001501</v>
      </c>
      <c r="I4373" s="12">
        <v>2.7616090514636902</v>
      </c>
      <c r="J4373" s="12">
        <v>1.66488487802562</v>
      </c>
      <c r="K4373" s="12">
        <v>1.46889079476594</v>
      </c>
      <c r="L4373" s="12">
        <v>1.81138647005302</v>
      </c>
      <c r="M4373" s="12">
        <v>2.74297105330671</v>
      </c>
    </row>
    <row r="4374" spans="1:13" x14ac:dyDescent="0.3">
      <c r="A4374" s="11" t="str">
        <f t="shared" si="69"/>
        <v>CONSUMO PER CAPITA (kg ó litros por individuo)Cerveza SurtidorDE 50 A 59 AÑOS</v>
      </c>
      <c r="B4374" s="11" t="s">
        <v>55</v>
      </c>
      <c r="C4374" s="11" t="s">
        <v>98</v>
      </c>
      <c r="D4374" s="11" t="s">
        <v>163</v>
      </c>
      <c r="E4374" s="12">
        <v>5.8553629949763302</v>
      </c>
      <c r="F4374" s="12">
        <v>3.23911833333753</v>
      </c>
      <c r="G4374" s="12">
        <v>2.8167307484730801</v>
      </c>
      <c r="H4374" s="12">
        <v>3.3243323907389901</v>
      </c>
      <c r="I4374" s="12">
        <v>5.7434225862017296</v>
      </c>
      <c r="J4374" s="12">
        <v>2.96963127401053</v>
      </c>
      <c r="K4374" s="12">
        <v>2.6581505829701602</v>
      </c>
      <c r="L4374" s="12">
        <v>3.1918301048969</v>
      </c>
      <c r="M4374" s="12">
        <v>4.9737633295192802</v>
      </c>
    </row>
    <row r="4375" spans="1:13" x14ac:dyDescent="0.3">
      <c r="A4375" s="11" t="str">
        <f t="shared" si="69"/>
        <v>CONSUMO PER CAPITA (kg ó litros por individuo)Cerveza SurtidorDE 60 A 75 AÑOS</v>
      </c>
      <c r="B4375" s="11" t="s">
        <v>55</v>
      </c>
      <c r="C4375" s="11" t="s">
        <v>98</v>
      </c>
      <c r="D4375" s="11" t="s">
        <v>164</v>
      </c>
      <c r="E4375" s="12">
        <v>9.2052330021656292</v>
      </c>
      <c r="F4375" s="12">
        <v>5.4629594871790701</v>
      </c>
      <c r="G4375" s="12">
        <v>4.8078665519254198</v>
      </c>
      <c r="H4375" s="12">
        <v>5.8077909341574401</v>
      </c>
      <c r="I4375" s="12">
        <v>9.1020672367495497</v>
      </c>
      <c r="J4375" s="12">
        <v>4.7846610302494001</v>
      </c>
      <c r="K4375" s="12">
        <v>4.3775463098826402</v>
      </c>
      <c r="L4375" s="12">
        <v>5.4474150921315303</v>
      </c>
      <c r="M4375" s="12">
        <v>8.3412486160156494</v>
      </c>
    </row>
    <row r="4376" spans="1:13" x14ac:dyDescent="0.3">
      <c r="A4376" s="11" t="str">
        <f t="shared" si="69"/>
        <v>CONSUMO PER CAPITA (kg ó litros por individuo)Cerveza SurtidorNIVEL ALTO</v>
      </c>
      <c r="B4376" s="11" t="s">
        <v>55</v>
      </c>
      <c r="C4376" s="11" t="s">
        <v>98</v>
      </c>
      <c r="D4376" s="11" t="s">
        <v>165</v>
      </c>
      <c r="E4376" s="12">
        <v>5.3164172327575701</v>
      </c>
      <c r="F4376" s="12">
        <v>3.1618195065906098</v>
      </c>
      <c r="G4376" s="12">
        <v>2.5691102039234202</v>
      </c>
      <c r="H4376" s="12">
        <v>3.2398465386159399</v>
      </c>
      <c r="I4376" s="12">
        <v>4.95926247896183</v>
      </c>
      <c r="J4376" s="12">
        <v>2.5538591390487899</v>
      </c>
      <c r="K4376" s="12">
        <v>2.2219534374564498</v>
      </c>
      <c r="L4376" s="12">
        <v>2.3268731201327899</v>
      </c>
      <c r="M4376" s="12">
        <v>4.0753339375150199</v>
      </c>
    </row>
    <row r="4377" spans="1:13" x14ac:dyDescent="0.3">
      <c r="A4377" s="11" t="str">
        <f t="shared" si="69"/>
        <v>CONSUMO PER CAPITA (kg ó litros por individuo)Cerveza SurtidorNIVEL MEDIO ALTO</v>
      </c>
      <c r="B4377" s="11" t="s">
        <v>55</v>
      </c>
      <c r="C4377" s="11" t="s">
        <v>98</v>
      </c>
      <c r="D4377" s="11" t="s">
        <v>166</v>
      </c>
      <c r="E4377" s="12">
        <v>4.6650756771382396</v>
      </c>
      <c r="F4377" s="12">
        <v>2.6388804863540298</v>
      </c>
      <c r="G4377" s="12">
        <v>2.13904765900371</v>
      </c>
      <c r="H4377" s="12">
        <v>2.2465342612620902</v>
      </c>
      <c r="I4377" s="12">
        <v>3.9292651789045299</v>
      </c>
      <c r="J4377" s="12">
        <v>2.1560855503538501</v>
      </c>
      <c r="K4377" s="12">
        <v>2.1887784618025501</v>
      </c>
      <c r="L4377" s="12">
        <v>2.4969956471725299</v>
      </c>
      <c r="M4377" s="12">
        <v>3.1988581228803201</v>
      </c>
    </row>
    <row r="4378" spans="1:13" x14ac:dyDescent="0.3">
      <c r="A4378" s="11" t="str">
        <f t="shared" si="69"/>
        <v>CONSUMO PER CAPITA (kg ó litros por individuo)Cerveza SurtidorNIVEL MEDIO</v>
      </c>
      <c r="B4378" s="11" t="s">
        <v>55</v>
      </c>
      <c r="C4378" s="11" t="s">
        <v>98</v>
      </c>
      <c r="D4378" s="11" t="s">
        <v>167</v>
      </c>
      <c r="E4378" s="12">
        <v>4.5331159653753499</v>
      </c>
      <c r="F4378" s="12">
        <v>2.4975494359266999</v>
      </c>
      <c r="G4378" s="12">
        <v>2.0640720429738302</v>
      </c>
      <c r="H4378" s="12">
        <v>2.5491742975691301</v>
      </c>
      <c r="I4378" s="12">
        <v>4.3369067836839603</v>
      </c>
      <c r="J4378" s="12">
        <v>2.1897743477130298</v>
      </c>
      <c r="K4378" s="12">
        <v>1.8931621906937499</v>
      </c>
      <c r="L4378" s="12">
        <v>2.5768540646298099</v>
      </c>
      <c r="M4378" s="12">
        <v>4.1947208384689398</v>
      </c>
    </row>
    <row r="4379" spans="1:13" x14ac:dyDescent="0.3">
      <c r="A4379" s="11" t="str">
        <f t="shared" si="69"/>
        <v>CONSUMO PER CAPITA (kg ó litros por individuo)Cerveza SurtidorNIVEL MEDIO BAJO</v>
      </c>
      <c r="B4379" s="11" t="s">
        <v>55</v>
      </c>
      <c r="C4379" s="11" t="s">
        <v>98</v>
      </c>
      <c r="D4379" s="11" t="s">
        <v>168</v>
      </c>
      <c r="E4379" s="12">
        <v>4.7255576695230301</v>
      </c>
      <c r="F4379" s="12">
        <v>3.233883300035</v>
      </c>
      <c r="G4379" s="12">
        <v>2.5764440247997502</v>
      </c>
      <c r="H4379" s="12">
        <v>2.99509583093529</v>
      </c>
      <c r="I4379" s="12">
        <v>4.3995347275545598</v>
      </c>
      <c r="J4379" s="12">
        <v>2.8321265393283799</v>
      </c>
      <c r="K4379" s="12">
        <v>2.6126529653397599</v>
      </c>
      <c r="L4379" s="12">
        <v>3.23878476728285</v>
      </c>
      <c r="M4379" s="12">
        <v>4.84760485670982</v>
      </c>
    </row>
    <row r="4380" spans="1:13" x14ac:dyDescent="0.3">
      <c r="A4380" s="11" t="str">
        <f t="shared" si="69"/>
        <v>CONSUMO PER CAPITA (kg ó litros por individuo)Cerveza SurtidorNIVEL BAJO</v>
      </c>
      <c r="B4380" s="11" t="s">
        <v>55</v>
      </c>
      <c r="C4380" s="11" t="s">
        <v>98</v>
      </c>
      <c r="D4380" s="11" t="s">
        <v>169</v>
      </c>
      <c r="E4380" s="12">
        <v>3.76184202701319</v>
      </c>
      <c r="F4380" s="12">
        <v>2.2368884443203001</v>
      </c>
      <c r="G4380" s="12">
        <v>2.2425062650502801</v>
      </c>
      <c r="H4380" s="12">
        <v>2.8957705969183101</v>
      </c>
      <c r="I4380" s="12">
        <v>4.1227815790243501</v>
      </c>
      <c r="J4380" s="12">
        <v>2.2753944290685602</v>
      </c>
      <c r="K4380" s="12">
        <v>1.9757398945918401</v>
      </c>
      <c r="L4380" s="12">
        <v>2.5948859443519301</v>
      </c>
      <c r="M4380" s="12">
        <v>3.66082022476817</v>
      </c>
    </row>
    <row r="4381" spans="1:13" x14ac:dyDescent="0.3">
      <c r="A4381" s="11" t="str">
        <f t="shared" si="69"/>
        <v>CONSUMO PER CAPITA (kg ó litros por individuo)Cerveza SurtidorHOMBRE</v>
      </c>
      <c r="B4381" s="11" t="s">
        <v>55</v>
      </c>
      <c r="C4381" s="11" t="s">
        <v>98</v>
      </c>
      <c r="D4381" s="11" t="s">
        <v>170</v>
      </c>
      <c r="E4381" s="12">
        <v>5.7219828003537803</v>
      </c>
      <c r="F4381" s="12">
        <v>3.5456226243460902</v>
      </c>
      <c r="G4381" s="12">
        <v>2.9842553901697499</v>
      </c>
      <c r="H4381" s="12">
        <v>3.4720248462460401</v>
      </c>
      <c r="I4381" s="12">
        <v>5.5008961196902302</v>
      </c>
      <c r="J4381" s="12">
        <v>3.0082509904296</v>
      </c>
      <c r="K4381" s="12">
        <v>2.6556611189929602</v>
      </c>
      <c r="L4381" s="12">
        <v>3.3207881432801001</v>
      </c>
      <c r="M4381" s="12">
        <v>5.0232479254694402</v>
      </c>
    </row>
    <row r="4382" spans="1:13" x14ac:dyDescent="0.3">
      <c r="A4382" s="11" t="str">
        <f t="shared" si="69"/>
        <v>CONSUMO PER CAPITA (kg ó litros por individuo)Cerveza SurtidorMUJER</v>
      </c>
      <c r="B4382" s="11" t="s">
        <v>55</v>
      </c>
      <c r="C4382" s="11" t="s">
        <v>98</v>
      </c>
      <c r="D4382" s="11" t="s">
        <v>171</v>
      </c>
      <c r="E4382" s="12">
        <v>3.4594564510052201</v>
      </c>
      <c r="F4382" s="12">
        <v>1.9041210197102501</v>
      </c>
      <c r="G4382" s="12">
        <v>1.6371013325383801</v>
      </c>
      <c r="H4382" s="12">
        <v>2.1401235605111402</v>
      </c>
      <c r="I4382" s="12">
        <v>3.2685292992230299</v>
      </c>
      <c r="J4382" s="12">
        <v>1.7662907394946901</v>
      </c>
      <c r="K4382" s="12">
        <v>1.6270909977457</v>
      </c>
      <c r="L4382" s="12">
        <v>1.9105707816289099</v>
      </c>
      <c r="M4382" s="12">
        <v>2.9825482680184798</v>
      </c>
    </row>
    <row r="4383" spans="1:13" x14ac:dyDescent="0.3">
      <c r="A4383" s="11" t="str">
        <f t="shared" si="69"/>
        <v>CONSUMO PER CAPITA (kg ó litros por individuo)Otras CervezasT.ESPAÑA</v>
      </c>
      <c r="B4383" s="11" t="s">
        <v>55</v>
      </c>
      <c r="C4383" s="11" t="s">
        <v>99</v>
      </c>
      <c r="D4383" s="11" t="s">
        <v>142</v>
      </c>
      <c r="E4383" s="12">
        <v>8.0791038722888304E-3</v>
      </c>
      <c r="F4383" s="12">
        <v>2.7118065735873701E-3</v>
      </c>
      <c r="G4383" s="12">
        <v>3.3124654325205399E-3</v>
      </c>
      <c r="H4383" s="12">
        <v>2.98500764139672E-3</v>
      </c>
      <c r="I4383" s="12">
        <v>8.6928617737166494E-3</v>
      </c>
      <c r="J4383" s="12">
        <v>6.7274966143295398E-3</v>
      </c>
      <c r="K4383" s="12">
        <v>4.4160270497317503E-3</v>
      </c>
      <c r="L4383" s="12">
        <v>6.3204844285215103E-3</v>
      </c>
      <c r="M4383" s="12">
        <v>1.10506284731734E-2</v>
      </c>
    </row>
    <row r="4384" spans="1:13" x14ac:dyDescent="0.3">
      <c r="A4384" s="11" t="str">
        <f t="shared" si="69"/>
        <v>CONSUMO PER CAPITA (kg ó litros por individuo)Otras CervezasBCN AM</v>
      </c>
      <c r="B4384" s="11" t="s">
        <v>55</v>
      </c>
      <c r="C4384" s="11" t="s">
        <v>99</v>
      </c>
      <c r="D4384" s="11" t="s">
        <v>143</v>
      </c>
      <c r="E4384" s="12" t="s">
        <v>134</v>
      </c>
      <c r="F4384" s="12" t="s">
        <v>134</v>
      </c>
      <c r="G4384" s="12">
        <v>1.34682600279736E-3</v>
      </c>
      <c r="H4384" s="12" t="s">
        <v>134</v>
      </c>
      <c r="I4384" s="12">
        <v>4.2262277168437596E-3</v>
      </c>
      <c r="J4384" s="12">
        <v>5.0095119561597099E-3</v>
      </c>
      <c r="K4384" s="12">
        <v>5.4185858650552801E-3</v>
      </c>
      <c r="L4384" s="12">
        <v>9.1017322713121893E-3</v>
      </c>
      <c r="M4384" s="12">
        <v>1.13395177677078E-2</v>
      </c>
    </row>
    <row r="4385" spans="1:13" x14ac:dyDescent="0.3">
      <c r="A4385" s="11" t="str">
        <f t="shared" si="69"/>
        <v>CONSUMO PER CAPITA (kg ó litros por individuo)Otras CervezasREST.CAT ARAGON</v>
      </c>
      <c r="B4385" s="11" t="s">
        <v>55</v>
      </c>
      <c r="C4385" s="11" t="s">
        <v>99</v>
      </c>
      <c r="D4385" s="11" t="s">
        <v>144</v>
      </c>
      <c r="E4385" s="12">
        <v>3.2678682465099398E-3</v>
      </c>
      <c r="F4385" s="12">
        <v>2.8023326629022099E-3</v>
      </c>
      <c r="G4385" s="12">
        <v>1.5611766370263499E-3</v>
      </c>
      <c r="H4385" s="12">
        <v>3.1563720189014899E-3</v>
      </c>
      <c r="I4385" s="12">
        <v>1.8702314788572199E-3</v>
      </c>
      <c r="J4385" s="12">
        <v>2.12720698504089E-3</v>
      </c>
      <c r="K4385" s="12">
        <v>1.12412541484167E-3</v>
      </c>
      <c r="L4385" s="12">
        <v>1.8290250620981001E-3</v>
      </c>
      <c r="M4385" s="12">
        <v>2.2255495210391999E-3</v>
      </c>
    </row>
    <row r="4386" spans="1:13" x14ac:dyDescent="0.3">
      <c r="A4386" s="11" t="str">
        <f t="shared" si="69"/>
        <v>CONSUMO PER CAPITA (kg ó litros por individuo)Otras CervezasLEVANTE</v>
      </c>
      <c r="B4386" s="11" t="s">
        <v>55</v>
      </c>
      <c r="C4386" s="11" t="s">
        <v>99</v>
      </c>
      <c r="D4386" s="11" t="s">
        <v>145</v>
      </c>
      <c r="E4386" s="12">
        <v>8.6846994306306307E-3</v>
      </c>
      <c r="F4386" s="12">
        <v>1.8547191942545401E-3</v>
      </c>
      <c r="G4386" s="12">
        <v>9.4965007216929497E-4</v>
      </c>
      <c r="H4386" s="12">
        <v>5.2262176321316597E-4</v>
      </c>
      <c r="I4386" s="12">
        <v>7.6383134147109599E-3</v>
      </c>
      <c r="J4386" s="12">
        <v>2.40708998842196E-3</v>
      </c>
      <c r="K4386" s="12">
        <v>3.2743278507800901E-3</v>
      </c>
      <c r="L4386" s="12">
        <v>2.65258296967351E-3</v>
      </c>
      <c r="M4386" s="12">
        <v>1.62992982853984E-3</v>
      </c>
    </row>
    <row r="4387" spans="1:13" x14ac:dyDescent="0.3">
      <c r="A4387" s="11" t="str">
        <f t="shared" si="69"/>
        <v>CONSUMO PER CAPITA (kg ó litros por individuo)Otras CervezasANDALUCIA</v>
      </c>
      <c r="B4387" s="11" t="s">
        <v>55</v>
      </c>
      <c r="C4387" s="11" t="s">
        <v>99</v>
      </c>
      <c r="D4387" s="11" t="s">
        <v>146</v>
      </c>
      <c r="E4387" s="12">
        <v>2.5575117164248701E-3</v>
      </c>
      <c r="F4387" s="12">
        <v>4.37781869725878E-4</v>
      </c>
      <c r="G4387" s="12">
        <v>3.8807807837126199E-4</v>
      </c>
      <c r="H4387" s="12">
        <v>3.4065973167269501E-3</v>
      </c>
      <c r="I4387" s="12">
        <v>2.0174948515566098E-3</v>
      </c>
      <c r="J4387" s="12">
        <v>1.61370925557039E-3</v>
      </c>
      <c r="K4387" s="12" t="s">
        <v>134</v>
      </c>
      <c r="L4387" s="12">
        <v>1.4017879917485199E-3</v>
      </c>
      <c r="M4387" s="12">
        <v>6.0602298132057704E-3</v>
      </c>
    </row>
    <row r="4388" spans="1:13" x14ac:dyDescent="0.3">
      <c r="A4388" s="11" t="str">
        <f t="shared" si="69"/>
        <v>CONSUMO PER CAPITA (kg ó litros por individuo)Otras CervezasMDD AM</v>
      </c>
      <c r="B4388" s="11" t="s">
        <v>55</v>
      </c>
      <c r="C4388" s="11" t="s">
        <v>99</v>
      </c>
      <c r="D4388" s="11" t="s">
        <v>147</v>
      </c>
      <c r="E4388" s="12">
        <v>6.0642875868977203E-3</v>
      </c>
      <c r="F4388" s="12">
        <v>3.8557794492339601E-3</v>
      </c>
      <c r="G4388" s="12">
        <v>1.25894537460317E-2</v>
      </c>
      <c r="H4388" s="12">
        <v>7.3013598776541604E-4</v>
      </c>
      <c r="I4388" s="12">
        <v>9.03273704977842E-3</v>
      </c>
      <c r="J4388" s="12">
        <v>5.25544687085127E-3</v>
      </c>
      <c r="K4388" s="12">
        <v>5.6048859071601599E-3</v>
      </c>
      <c r="L4388" s="12">
        <v>6.4425631861195296E-3</v>
      </c>
      <c r="M4388" s="12">
        <v>2.4274425286513801E-2</v>
      </c>
    </row>
    <row r="4389" spans="1:13" x14ac:dyDescent="0.3">
      <c r="A4389" s="11" t="str">
        <f t="shared" si="69"/>
        <v>CONSUMO PER CAPITA (kg ó litros por individuo)Otras CervezasRTO CENTRO</v>
      </c>
      <c r="B4389" s="11" t="s">
        <v>55</v>
      </c>
      <c r="C4389" s="11" t="s">
        <v>99</v>
      </c>
      <c r="D4389" s="11" t="s">
        <v>148</v>
      </c>
      <c r="E4389" s="12">
        <v>9.6832372626928995E-3</v>
      </c>
      <c r="F4389" s="12">
        <v>1.0285980797310201E-3</v>
      </c>
      <c r="G4389" s="12">
        <v>1.08840446546761E-3</v>
      </c>
      <c r="H4389" s="12">
        <v>7.8942395890711208E-3</v>
      </c>
      <c r="I4389" s="12">
        <v>2.82445122085326E-2</v>
      </c>
      <c r="J4389" s="12">
        <v>1.32288718249059E-2</v>
      </c>
      <c r="K4389" s="12">
        <v>6.2921290980202599E-3</v>
      </c>
      <c r="L4389" s="12">
        <v>5.3952322079207802E-3</v>
      </c>
      <c r="M4389" s="12">
        <v>5.21260889483347E-3</v>
      </c>
    </row>
    <row r="4390" spans="1:13" x14ac:dyDescent="0.3">
      <c r="A4390" s="11" t="str">
        <f t="shared" si="69"/>
        <v>CONSUMO PER CAPITA (kg ó litros por individuo)Otras CervezasNORTE-CENTRO</v>
      </c>
      <c r="B4390" s="11" t="s">
        <v>55</v>
      </c>
      <c r="C4390" s="11" t="s">
        <v>99</v>
      </c>
      <c r="D4390" s="11" t="s">
        <v>149</v>
      </c>
      <c r="E4390" s="12">
        <v>3.2679942879180003E-2</v>
      </c>
      <c r="F4390" s="12">
        <v>1.2883512680505801E-3</v>
      </c>
      <c r="G4390" s="12" t="s">
        <v>134</v>
      </c>
      <c r="H4390" s="12">
        <v>1.91940806368425E-3</v>
      </c>
      <c r="I4390" s="12">
        <v>1.30894570965752E-2</v>
      </c>
      <c r="J4390" s="12">
        <v>8.8536241856034606E-3</v>
      </c>
      <c r="K4390" s="12">
        <v>3.8462327273666602E-3</v>
      </c>
      <c r="L4390" s="12">
        <v>5.6133186098932799E-3</v>
      </c>
      <c r="M4390" s="12">
        <v>1.28321788082874E-2</v>
      </c>
    </row>
    <row r="4391" spans="1:13" x14ac:dyDescent="0.3">
      <c r="A4391" s="11" t="str">
        <f t="shared" si="69"/>
        <v>CONSUMO PER CAPITA (kg ó litros por individuo)Otras CervezasNOROESTE</v>
      </c>
      <c r="B4391" s="11" t="s">
        <v>55</v>
      </c>
      <c r="C4391" s="11" t="s">
        <v>99</v>
      </c>
      <c r="D4391" s="11" t="s">
        <v>150</v>
      </c>
      <c r="E4391" s="12">
        <v>1.06857550245354E-2</v>
      </c>
      <c r="F4391" s="12">
        <v>1.3648243620440899E-2</v>
      </c>
      <c r="G4391" s="12">
        <v>1.0923936763534399E-2</v>
      </c>
      <c r="H4391" s="12">
        <v>8.3940092198859003E-3</v>
      </c>
      <c r="I4391" s="12">
        <v>1.4227774021479799E-2</v>
      </c>
      <c r="J4391" s="12">
        <v>2.7548854124529201E-2</v>
      </c>
      <c r="K4391" s="12">
        <v>1.7160062079667301E-2</v>
      </c>
      <c r="L4391" s="12">
        <v>2.9416948718228E-2</v>
      </c>
      <c r="M4391" s="12">
        <v>3.6365077904674199E-2</v>
      </c>
    </row>
    <row r="4392" spans="1:13" x14ac:dyDescent="0.3">
      <c r="A4392" s="11" t="str">
        <f t="shared" si="69"/>
        <v>CONSUMO PER CAPITA (kg ó litros por individuo)Otras Cervezas&lt;2MIL</v>
      </c>
      <c r="B4392" s="11" t="s">
        <v>55</v>
      </c>
      <c r="C4392" s="11" t="s">
        <v>99</v>
      </c>
      <c r="D4392" s="11" t="s">
        <v>151</v>
      </c>
      <c r="E4392" s="12">
        <v>2.20656773106108E-2</v>
      </c>
      <c r="F4392" s="12" t="s">
        <v>134</v>
      </c>
      <c r="G4392" s="12" t="s">
        <v>134</v>
      </c>
      <c r="H4392" s="12" t="s">
        <v>134</v>
      </c>
      <c r="I4392" s="12">
        <v>6.4291460559902603E-3</v>
      </c>
      <c r="J4392" s="12">
        <v>1.12374268665613E-3</v>
      </c>
      <c r="K4392" s="12" t="s">
        <v>134</v>
      </c>
      <c r="L4392" s="12" t="s">
        <v>134</v>
      </c>
      <c r="M4392" s="12">
        <v>8.2250109441398996E-3</v>
      </c>
    </row>
    <row r="4393" spans="1:13" x14ac:dyDescent="0.3">
      <c r="A4393" s="11" t="str">
        <f t="shared" si="69"/>
        <v>CONSUMO PER CAPITA (kg ó litros por individuo)Otras Cervezas2-5MIL</v>
      </c>
      <c r="B4393" s="11" t="s">
        <v>55</v>
      </c>
      <c r="C4393" s="11" t="s">
        <v>99</v>
      </c>
      <c r="D4393" s="11" t="s">
        <v>152</v>
      </c>
      <c r="E4393" s="12">
        <v>6.21435133972192E-4</v>
      </c>
      <c r="F4393" s="12">
        <v>7.4245449717890799E-4</v>
      </c>
      <c r="G4393" s="12" t="s">
        <v>134</v>
      </c>
      <c r="H4393" s="12">
        <v>2.25975642288482E-3</v>
      </c>
      <c r="I4393" s="12" t="s">
        <v>134</v>
      </c>
      <c r="J4393" s="12" t="s">
        <v>134</v>
      </c>
      <c r="K4393" s="12">
        <v>4.2996963424301402E-3</v>
      </c>
      <c r="L4393" s="12">
        <v>8.9190013125235105E-4</v>
      </c>
      <c r="M4393" s="12">
        <v>1.9847992151913602E-3</v>
      </c>
    </row>
    <row r="4394" spans="1:13" x14ac:dyDescent="0.3">
      <c r="A4394" s="11" t="str">
        <f t="shared" si="69"/>
        <v>CONSUMO PER CAPITA (kg ó litros por individuo)Otras Cervezas5-10MIL</v>
      </c>
      <c r="B4394" s="11" t="s">
        <v>55</v>
      </c>
      <c r="C4394" s="11" t="s">
        <v>99</v>
      </c>
      <c r="D4394" s="11" t="s">
        <v>153</v>
      </c>
      <c r="E4394" s="12">
        <v>5.2133062767811301E-3</v>
      </c>
      <c r="F4394" s="12" t="s">
        <v>134</v>
      </c>
      <c r="G4394" s="12">
        <v>9.48376159521566E-4</v>
      </c>
      <c r="H4394" s="12" t="s">
        <v>134</v>
      </c>
      <c r="I4394" s="12">
        <v>4.4667526682463899E-4</v>
      </c>
      <c r="J4394" s="12" t="s">
        <v>134</v>
      </c>
      <c r="K4394" s="12" t="s">
        <v>134</v>
      </c>
      <c r="L4394" s="12">
        <v>6.8349025896586202E-4</v>
      </c>
      <c r="M4394" s="12" t="s">
        <v>134</v>
      </c>
    </row>
    <row r="4395" spans="1:13" x14ac:dyDescent="0.3">
      <c r="A4395" s="11" t="str">
        <f t="shared" si="69"/>
        <v>CONSUMO PER CAPITA (kg ó litros por individuo)Otras Cervezas10-30MIL</v>
      </c>
      <c r="B4395" s="11" t="s">
        <v>55</v>
      </c>
      <c r="C4395" s="11" t="s">
        <v>99</v>
      </c>
      <c r="D4395" s="11" t="s">
        <v>154</v>
      </c>
      <c r="E4395" s="12">
        <v>1.266091955454E-2</v>
      </c>
      <c r="F4395" s="12">
        <v>6.4955556352513204E-3</v>
      </c>
      <c r="G4395" s="12">
        <v>5.4400817484826797E-3</v>
      </c>
      <c r="H4395" s="12">
        <v>4.6862245104313796E-3</v>
      </c>
      <c r="I4395" s="12">
        <v>9.6198776688179808E-3</v>
      </c>
      <c r="J4395" s="12">
        <v>1.75411603088283E-2</v>
      </c>
      <c r="K4395" s="12">
        <v>5.4385560254903804E-3</v>
      </c>
      <c r="L4395" s="12">
        <v>1.6599478768174102E-2</v>
      </c>
      <c r="M4395" s="12">
        <v>2.1299173007174401E-2</v>
      </c>
    </row>
    <row r="4396" spans="1:13" x14ac:dyDescent="0.3">
      <c r="A4396" s="11" t="str">
        <f t="shared" si="69"/>
        <v>CONSUMO PER CAPITA (kg ó litros por individuo)Otras Cervezas30-100MIL</v>
      </c>
      <c r="B4396" s="11" t="s">
        <v>55</v>
      </c>
      <c r="C4396" s="11" t="s">
        <v>99</v>
      </c>
      <c r="D4396" s="11" t="s">
        <v>155</v>
      </c>
      <c r="E4396" s="12">
        <v>4.78238237468825E-3</v>
      </c>
      <c r="F4396" s="12">
        <v>2.9841382863645799E-3</v>
      </c>
      <c r="G4396" s="12">
        <v>1.73724192944181E-3</v>
      </c>
      <c r="H4396" s="12">
        <v>5.0266130282410398E-3</v>
      </c>
      <c r="I4396" s="12">
        <v>1.96117621593082E-2</v>
      </c>
      <c r="J4396" s="12">
        <v>1.0773916018746599E-2</v>
      </c>
      <c r="K4396" s="12">
        <v>6.8473909828015199E-3</v>
      </c>
      <c r="L4396" s="12">
        <v>7.2678403384439198E-3</v>
      </c>
      <c r="M4396" s="12">
        <v>1.34130847058061E-2</v>
      </c>
    </row>
    <row r="4397" spans="1:13" x14ac:dyDescent="0.3">
      <c r="A4397" s="11" t="str">
        <f t="shared" si="69"/>
        <v>CONSUMO PER CAPITA (kg ó litros por individuo)Otras Cervezas100-200MIL</v>
      </c>
      <c r="B4397" s="11" t="s">
        <v>55</v>
      </c>
      <c r="C4397" s="11" t="s">
        <v>99</v>
      </c>
      <c r="D4397" s="11" t="s">
        <v>156</v>
      </c>
      <c r="E4397" s="12">
        <v>2.92085484269046E-3</v>
      </c>
      <c r="F4397" s="12">
        <v>5.1378642166583404E-3</v>
      </c>
      <c r="G4397" s="12">
        <v>1.33973845664661E-2</v>
      </c>
      <c r="H4397" s="12">
        <v>4.6972870910372702E-3</v>
      </c>
      <c r="I4397" s="12">
        <v>9.1625856727497908E-3</v>
      </c>
      <c r="J4397" s="12">
        <v>4.7549488113588596E-3</v>
      </c>
      <c r="K4397" s="12">
        <v>5.6147016858650702E-3</v>
      </c>
      <c r="L4397" s="12">
        <v>8.1471292089906507E-3</v>
      </c>
      <c r="M4397" s="12">
        <v>2.0726531659347E-2</v>
      </c>
    </row>
    <row r="4398" spans="1:13" x14ac:dyDescent="0.3">
      <c r="A4398" s="11" t="str">
        <f t="shared" si="69"/>
        <v>CONSUMO PER CAPITA (kg ó litros por individuo)Otras Cervezas200-500MIL</v>
      </c>
      <c r="B4398" s="11" t="s">
        <v>55</v>
      </c>
      <c r="C4398" s="11" t="s">
        <v>99</v>
      </c>
      <c r="D4398" s="11" t="s">
        <v>157</v>
      </c>
      <c r="E4398" s="12">
        <v>1.7152822052035801E-2</v>
      </c>
      <c r="F4398" s="12">
        <v>6.8291146851494203E-4</v>
      </c>
      <c r="G4398" s="12">
        <v>1.9826880273548101E-3</v>
      </c>
      <c r="H4398" s="12">
        <v>1.1427616791937799E-3</v>
      </c>
      <c r="I4398" s="12">
        <v>3.4638447025273798E-3</v>
      </c>
      <c r="J4398" s="12">
        <v>2.8968292954895301E-3</v>
      </c>
      <c r="K4398" s="12">
        <v>2.4494145405194001E-3</v>
      </c>
      <c r="L4398" s="12">
        <v>6.2440442028135999E-3</v>
      </c>
      <c r="M4398" s="12">
        <v>9.60025977145809E-3</v>
      </c>
    </row>
    <row r="4399" spans="1:13" x14ac:dyDescent="0.3">
      <c r="A4399" s="11" t="str">
        <f t="shared" si="69"/>
        <v>CONSUMO PER CAPITA (kg ó litros por individuo)Otras Cervezas&gt;500MIL</v>
      </c>
      <c r="B4399" s="11" t="s">
        <v>55</v>
      </c>
      <c r="C4399" s="11" t="s">
        <v>99</v>
      </c>
      <c r="D4399" s="11" t="s">
        <v>158</v>
      </c>
      <c r="E4399" s="12">
        <v>2.6998576976201998E-3</v>
      </c>
      <c r="F4399" s="12">
        <v>1.5170783612728201E-3</v>
      </c>
      <c r="G4399" s="12">
        <v>1.2189459824998401E-3</v>
      </c>
      <c r="H4399" s="12">
        <v>1.7107415308997901E-3</v>
      </c>
      <c r="I4399" s="12">
        <v>6.0060196858406504E-3</v>
      </c>
      <c r="J4399" s="12">
        <v>1.9356232819438401E-3</v>
      </c>
      <c r="K4399" s="12">
        <v>4.7746213647892203E-3</v>
      </c>
      <c r="L4399" s="12" t="s">
        <v>134</v>
      </c>
      <c r="M4399" s="12">
        <v>2.1284976913627501E-3</v>
      </c>
    </row>
    <row r="4400" spans="1:13" x14ac:dyDescent="0.3">
      <c r="A4400" s="11" t="str">
        <f t="shared" si="69"/>
        <v>CONSUMO PER CAPITA (kg ó litros por individuo)Otras CervezasDE 15 A 19 AÑOS</v>
      </c>
      <c r="B4400" s="11" t="s">
        <v>55</v>
      </c>
      <c r="C4400" s="11" t="s">
        <v>99</v>
      </c>
      <c r="D4400" s="11" t="s">
        <v>159</v>
      </c>
      <c r="E4400" s="12" t="s">
        <v>134</v>
      </c>
      <c r="F4400" s="12" t="s">
        <v>134</v>
      </c>
      <c r="G4400" s="12" t="s">
        <v>134</v>
      </c>
      <c r="H4400" s="12" t="s">
        <v>134</v>
      </c>
      <c r="I4400" s="12" t="s">
        <v>134</v>
      </c>
      <c r="J4400" s="12" t="s">
        <v>134</v>
      </c>
      <c r="K4400" s="12" t="s">
        <v>134</v>
      </c>
      <c r="L4400" s="12" t="s">
        <v>134</v>
      </c>
      <c r="M4400" s="12" t="s">
        <v>134</v>
      </c>
    </row>
    <row r="4401" spans="1:13" x14ac:dyDescent="0.3">
      <c r="A4401" s="11" t="str">
        <f t="shared" si="69"/>
        <v>CONSUMO PER CAPITA (kg ó litros por individuo)Otras CervezasDE 20 A 24 AÑOS</v>
      </c>
      <c r="B4401" s="11" t="s">
        <v>55</v>
      </c>
      <c r="C4401" s="11" t="s">
        <v>99</v>
      </c>
      <c r="D4401" s="11" t="s">
        <v>160</v>
      </c>
      <c r="E4401" s="12" t="s">
        <v>134</v>
      </c>
      <c r="F4401" s="12" t="s">
        <v>134</v>
      </c>
      <c r="G4401" s="12" t="s">
        <v>134</v>
      </c>
      <c r="H4401" s="12" t="s">
        <v>134</v>
      </c>
      <c r="I4401" s="12" t="s">
        <v>134</v>
      </c>
      <c r="J4401" s="12" t="s">
        <v>134</v>
      </c>
      <c r="K4401" s="12">
        <v>3.0205313630513502E-3</v>
      </c>
      <c r="L4401" s="12" t="s">
        <v>134</v>
      </c>
      <c r="M4401" s="12" t="s">
        <v>134</v>
      </c>
    </row>
    <row r="4402" spans="1:13" x14ac:dyDescent="0.3">
      <c r="A4402" s="11" t="str">
        <f t="shared" si="69"/>
        <v>CONSUMO PER CAPITA (kg ó litros por individuo)Otras CervezasDE 25 A 34 AÑOS</v>
      </c>
      <c r="B4402" s="11" t="s">
        <v>55</v>
      </c>
      <c r="C4402" s="11" t="s">
        <v>99</v>
      </c>
      <c r="D4402" s="11" t="s">
        <v>161</v>
      </c>
      <c r="E4402" s="12">
        <v>1.9451989752243801E-2</v>
      </c>
      <c r="F4402" s="12">
        <v>1.3008320130664401E-3</v>
      </c>
      <c r="G4402" s="12">
        <v>5.0751875806299604E-4</v>
      </c>
      <c r="H4402" s="12" t="s">
        <v>134</v>
      </c>
      <c r="I4402" s="12">
        <v>2.5699491993917998E-4</v>
      </c>
      <c r="J4402" s="12" t="s">
        <v>134</v>
      </c>
      <c r="K4402" s="12">
        <v>1.77413920592535E-3</v>
      </c>
      <c r="L4402" s="12">
        <v>1.45571066763552E-3</v>
      </c>
      <c r="M4402" s="12">
        <v>2.6769894122782799E-3</v>
      </c>
    </row>
    <row r="4403" spans="1:13" x14ac:dyDescent="0.3">
      <c r="A4403" s="11" t="str">
        <f t="shared" si="69"/>
        <v>CONSUMO PER CAPITA (kg ó litros por individuo)Otras CervezasDE 35 A 49 AÑOS</v>
      </c>
      <c r="B4403" s="11" t="s">
        <v>55</v>
      </c>
      <c r="C4403" s="11" t="s">
        <v>99</v>
      </c>
      <c r="D4403" s="11" t="s">
        <v>162</v>
      </c>
      <c r="E4403" s="12">
        <v>3.0684627636565001E-3</v>
      </c>
      <c r="F4403" s="12">
        <v>9.8053263470928198E-4</v>
      </c>
      <c r="G4403" s="12">
        <v>1.3436286130691999E-3</v>
      </c>
      <c r="H4403" s="12">
        <v>1.37969164991998E-3</v>
      </c>
      <c r="I4403" s="12">
        <v>6.1984137729242002E-3</v>
      </c>
      <c r="J4403" s="12">
        <v>5.27878557746333E-3</v>
      </c>
      <c r="K4403" s="12">
        <v>2.8794844095577699E-3</v>
      </c>
      <c r="L4403" s="12">
        <v>2.9573996819520201E-4</v>
      </c>
      <c r="M4403" s="12">
        <v>4.7642530138639902E-3</v>
      </c>
    </row>
    <row r="4404" spans="1:13" x14ac:dyDescent="0.3">
      <c r="A4404" s="11" t="str">
        <f t="shared" si="69"/>
        <v>CONSUMO PER CAPITA (kg ó litros por individuo)Otras CervezasDE 50 A 59 AÑOS</v>
      </c>
      <c r="B4404" s="11" t="s">
        <v>55</v>
      </c>
      <c r="C4404" s="11" t="s">
        <v>99</v>
      </c>
      <c r="D4404" s="11" t="s">
        <v>163</v>
      </c>
      <c r="E4404" s="12">
        <v>8.4749899963014307E-3</v>
      </c>
      <c r="F4404" s="12">
        <v>1.16755781034222E-3</v>
      </c>
      <c r="G4404" s="12">
        <v>2.9655746639503299E-3</v>
      </c>
      <c r="H4404" s="12">
        <v>2.9128626215871199E-3</v>
      </c>
      <c r="I4404" s="12">
        <v>3.16725023232102E-3</v>
      </c>
      <c r="J4404" s="12">
        <v>4.24425525989311E-4</v>
      </c>
      <c r="K4404" s="12">
        <v>2.39343839681124E-3</v>
      </c>
      <c r="L4404" s="12">
        <v>7.1314058245446196E-3</v>
      </c>
      <c r="M4404" s="12">
        <v>2.9709399631855202E-3</v>
      </c>
    </row>
    <row r="4405" spans="1:13" x14ac:dyDescent="0.3">
      <c r="A4405" s="11" t="str">
        <f t="shared" si="69"/>
        <v>CONSUMO PER CAPITA (kg ó litros por individuo)Otras CervezasDE 60 A 75 AÑOS</v>
      </c>
      <c r="B4405" s="11" t="s">
        <v>55</v>
      </c>
      <c r="C4405" s="11" t="s">
        <v>99</v>
      </c>
      <c r="D4405" s="11" t="s">
        <v>164</v>
      </c>
      <c r="E4405" s="12">
        <v>1.1861334367510599E-2</v>
      </c>
      <c r="F4405" s="12">
        <v>8.7958731371508402E-3</v>
      </c>
      <c r="G4405" s="12">
        <v>9.8259197912597806E-3</v>
      </c>
      <c r="H4405" s="12">
        <v>8.7275427184732701E-3</v>
      </c>
      <c r="I4405" s="12">
        <v>2.7089639170550499E-2</v>
      </c>
      <c r="J4405" s="12">
        <v>2.22296157109938E-2</v>
      </c>
      <c r="K4405" s="12">
        <v>1.1400168000452199E-2</v>
      </c>
      <c r="L4405" s="12">
        <v>1.97928548397436E-2</v>
      </c>
      <c r="M4405" s="12">
        <v>3.7454266538618303E-2</v>
      </c>
    </row>
    <row r="4406" spans="1:13" x14ac:dyDescent="0.3">
      <c r="A4406" s="11" t="str">
        <f t="shared" si="69"/>
        <v>CONSUMO PER CAPITA (kg ó litros por individuo)Otras CervezasNIVEL ALTO</v>
      </c>
      <c r="B4406" s="11" t="s">
        <v>55</v>
      </c>
      <c r="C4406" s="11" t="s">
        <v>99</v>
      </c>
      <c r="D4406" s="11" t="s">
        <v>165</v>
      </c>
      <c r="E4406" s="12">
        <v>8.1625186864647103E-3</v>
      </c>
      <c r="F4406" s="12">
        <v>1.03947501128844E-3</v>
      </c>
      <c r="G4406" s="12">
        <v>2.85423610200824E-3</v>
      </c>
      <c r="H4406" s="12" t="s">
        <v>134</v>
      </c>
      <c r="I4406" s="12">
        <v>5.5428791206331299E-3</v>
      </c>
      <c r="J4406" s="12">
        <v>3.2694835639921998E-3</v>
      </c>
      <c r="K4406" s="12">
        <v>9.4856299660502205E-4</v>
      </c>
      <c r="L4406" s="12">
        <v>5.8348794835643703E-3</v>
      </c>
      <c r="M4406" s="12">
        <v>1.3985851909876499E-2</v>
      </c>
    </row>
    <row r="4407" spans="1:13" x14ac:dyDescent="0.3">
      <c r="A4407" s="11" t="str">
        <f t="shared" si="69"/>
        <v>CONSUMO PER CAPITA (kg ó litros por individuo)Otras CervezasNIVEL MEDIO ALTO</v>
      </c>
      <c r="B4407" s="11" t="s">
        <v>55</v>
      </c>
      <c r="C4407" s="11" t="s">
        <v>99</v>
      </c>
      <c r="D4407" s="11" t="s">
        <v>166</v>
      </c>
      <c r="E4407" s="12">
        <v>1.39385655246666E-2</v>
      </c>
      <c r="F4407" s="12">
        <v>3.4819585943349999E-3</v>
      </c>
      <c r="G4407" s="12">
        <v>8.5179771783595107E-3</v>
      </c>
      <c r="H4407" s="12">
        <v>1.4896730174407001E-3</v>
      </c>
      <c r="I4407" s="12">
        <v>5.07463858440529E-3</v>
      </c>
      <c r="J4407" s="12">
        <v>2.9287034333951301E-3</v>
      </c>
      <c r="K4407" s="12">
        <v>2.2718169986191599E-3</v>
      </c>
      <c r="L4407" s="12">
        <v>4.9329790497380996E-3</v>
      </c>
      <c r="M4407" s="12">
        <v>1.1094174720517699E-2</v>
      </c>
    </row>
    <row r="4408" spans="1:13" x14ac:dyDescent="0.3">
      <c r="A4408" s="11" t="str">
        <f t="shared" si="69"/>
        <v>CONSUMO PER CAPITA (kg ó litros por individuo)Otras CervezasNIVEL MEDIO</v>
      </c>
      <c r="B4408" s="11" t="s">
        <v>55</v>
      </c>
      <c r="C4408" s="11" t="s">
        <v>99</v>
      </c>
      <c r="D4408" s="11" t="s">
        <v>167</v>
      </c>
      <c r="E4408" s="12">
        <v>5.3771581238895201E-3</v>
      </c>
      <c r="F4408" s="12">
        <v>1.7840180541324601E-3</v>
      </c>
      <c r="G4408" s="12" t="s">
        <v>134</v>
      </c>
      <c r="H4408" s="12">
        <v>2.9982597474573799E-3</v>
      </c>
      <c r="I4408" s="12">
        <v>7.2980071767653502E-3</v>
      </c>
      <c r="J4408" s="12">
        <v>8.7283893544116194E-3</v>
      </c>
      <c r="K4408" s="12">
        <v>4.27423699325902E-3</v>
      </c>
      <c r="L4408" s="12">
        <v>5.4197974206140996E-3</v>
      </c>
      <c r="M4408" s="12">
        <v>5.29619012546178E-3</v>
      </c>
    </row>
    <row r="4409" spans="1:13" x14ac:dyDescent="0.3">
      <c r="A4409" s="11" t="str">
        <f t="shared" ref="A4409:A4472" si="70">B4409&amp;C4409&amp;D4409</f>
        <v>CONSUMO PER CAPITA (kg ó litros por individuo)Otras CervezasNIVEL MEDIO BAJO</v>
      </c>
      <c r="B4409" s="11" t="s">
        <v>55</v>
      </c>
      <c r="C4409" s="11" t="s">
        <v>99</v>
      </c>
      <c r="D4409" s="11" t="s">
        <v>168</v>
      </c>
      <c r="E4409" s="12">
        <v>3.5419926845581102E-3</v>
      </c>
      <c r="F4409" s="12">
        <v>1.7923650033352799E-3</v>
      </c>
      <c r="G4409" s="12">
        <v>1.34325100746692E-3</v>
      </c>
      <c r="H4409" s="12">
        <v>6.1402706928293501E-3</v>
      </c>
      <c r="I4409" s="12">
        <v>2.07042977600938E-2</v>
      </c>
      <c r="J4409" s="12">
        <v>1.0406550499775701E-2</v>
      </c>
      <c r="K4409" s="12">
        <v>8.3100265893675807E-3</v>
      </c>
      <c r="L4409" s="12">
        <v>4.4008407468241204E-3</v>
      </c>
      <c r="M4409" s="12">
        <v>8.1203895985026003E-3</v>
      </c>
    </row>
    <row r="4410" spans="1:13" x14ac:dyDescent="0.3">
      <c r="A4410" s="11" t="str">
        <f t="shared" si="70"/>
        <v>CONSUMO PER CAPITA (kg ó litros por individuo)Otras CervezasNIVEL BAJO</v>
      </c>
      <c r="B4410" s="11" t="s">
        <v>55</v>
      </c>
      <c r="C4410" s="11" t="s">
        <v>99</v>
      </c>
      <c r="D4410" s="11" t="s">
        <v>169</v>
      </c>
      <c r="E4410" s="12">
        <v>1.00942246202349E-2</v>
      </c>
      <c r="F4410" s="12">
        <v>5.5140721887598602E-3</v>
      </c>
      <c r="G4410" s="12">
        <v>5.2725556849222604E-3</v>
      </c>
      <c r="H4410" s="12">
        <v>4.8536773446534497E-3</v>
      </c>
      <c r="I4410" s="12">
        <v>7.7223404090861099E-3</v>
      </c>
      <c r="J4410" s="12">
        <v>8.0280886245713105E-3</v>
      </c>
      <c r="K4410" s="12">
        <v>6.8985975430833901E-3</v>
      </c>
      <c r="L4410" s="12">
        <v>1.0012431594674799E-2</v>
      </c>
      <c r="M4410" s="12">
        <v>1.64449215786946E-2</v>
      </c>
    </row>
    <row r="4411" spans="1:13" x14ac:dyDescent="0.3">
      <c r="A4411" s="11" t="str">
        <f t="shared" si="70"/>
        <v>CONSUMO PER CAPITA (kg ó litros por individuo)Otras CervezasHOMBRE</v>
      </c>
      <c r="B4411" s="11" t="s">
        <v>55</v>
      </c>
      <c r="C4411" s="11" t="s">
        <v>99</v>
      </c>
      <c r="D4411" s="11" t="s">
        <v>170</v>
      </c>
      <c r="E4411" s="12">
        <v>7.2764645246424899E-3</v>
      </c>
      <c r="F4411" s="12">
        <v>5.6986949056090405E-4</v>
      </c>
      <c r="G4411" s="12">
        <v>2.5855826759353401E-3</v>
      </c>
      <c r="H4411" s="12">
        <v>1.1399321513142499E-3</v>
      </c>
      <c r="I4411" s="12">
        <v>9.5428495957334495E-3</v>
      </c>
      <c r="J4411" s="12">
        <v>4.6882800313493402E-3</v>
      </c>
      <c r="K4411" s="12">
        <v>3.0950325622109902E-3</v>
      </c>
      <c r="L4411" s="12">
        <v>3.09712330530768E-3</v>
      </c>
      <c r="M4411" s="12">
        <v>4.8248079515760302E-3</v>
      </c>
    </row>
    <row r="4412" spans="1:13" x14ac:dyDescent="0.3">
      <c r="A4412" s="11" t="str">
        <f t="shared" si="70"/>
        <v>CONSUMO PER CAPITA (kg ó litros por individuo)Otras CervezasMUJER</v>
      </c>
      <c r="B4412" s="11" t="s">
        <v>55</v>
      </c>
      <c r="C4412" s="11" t="s">
        <v>99</v>
      </c>
      <c r="D4412" s="11" t="s">
        <v>171</v>
      </c>
      <c r="E4412" s="12">
        <v>8.8721837789212197E-3</v>
      </c>
      <c r="F4412" s="12">
        <v>4.8282397125450098E-3</v>
      </c>
      <c r="G4412" s="12">
        <v>4.0301054823089098E-3</v>
      </c>
      <c r="H4412" s="12">
        <v>4.8066475938814699E-3</v>
      </c>
      <c r="I4412" s="12">
        <v>7.8534815043835408E-3</v>
      </c>
      <c r="J4412" s="12">
        <v>8.7403816052332092E-3</v>
      </c>
      <c r="K4412" s="12">
        <v>5.7233689388388404E-3</v>
      </c>
      <c r="L4412" s="12">
        <v>9.5104790162922094E-3</v>
      </c>
      <c r="M4412" s="12">
        <v>1.7212204457423101E-2</v>
      </c>
    </row>
    <row r="4413" spans="1:13" x14ac:dyDescent="0.3">
      <c r="A4413" s="11" t="str">
        <f t="shared" si="70"/>
        <v>CONSUMO PER CAPITA (kg ó litros por individuo)EspirituosasT.ESPAÑA</v>
      </c>
      <c r="B4413" s="11" t="s">
        <v>55</v>
      </c>
      <c r="C4413" s="11" t="s">
        <v>100</v>
      </c>
      <c r="D4413" s="11" t="s">
        <v>142</v>
      </c>
      <c r="E4413" s="12">
        <v>0.49693702028291198</v>
      </c>
      <c r="F4413" s="12">
        <v>0.27495665284149701</v>
      </c>
      <c r="G4413" s="12">
        <v>0.25399958487132601</v>
      </c>
      <c r="H4413" s="12">
        <v>0.28744307590950902</v>
      </c>
      <c r="I4413" s="12">
        <v>0.51708211504841095</v>
      </c>
      <c r="J4413" s="12">
        <v>0.25872564135866399</v>
      </c>
      <c r="K4413" s="12">
        <v>0.21444861286580399</v>
      </c>
      <c r="L4413" s="12">
        <v>0.26325842525101301</v>
      </c>
      <c r="M4413" s="12">
        <v>0.46001080728157001</v>
      </c>
    </row>
    <row r="4414" spans="1:13" x14ac:dyDescent="0.3">
      <c r="A4414" s="11" t="str">
        <f t="shared" si="70"/>
        <v>CONSUMO PER CAPITA (kg ó litros por individuo)EspirituosasBCN AM</v>
      </c>
      <c r="B4414" s="11" t="s">
        <v>55</v>
      </c>
      <c r="C4414" s="11" t="s">
        <v>100</v>
      </c>
      <c r="D4414" s="11" t="s">
        <v>143</v>
      </c>
      <c r="E4414" s="12">
        <v>0.45114023683743099</v>
      </c>
      <c r="F4414" s="12">
        <v>0.168146261447539</v>
      </c>
      <c r="G4414" s="12">
        <v>0.16443055143336499</v>
      </c>
      <c r="H4414" s="12">
        <v>0.36342903125850301</v>
      </c>
      <c r="I4414" s="12">
        <v>0.40523978723001403</v>
      </c>
      <c r="J4414" s="12">
        <v>0.220578512926035</v>
      </c>
      <c r="K4414" s="12">
        <v>0.16434719482646601</v>
      </c>
      <c r="L4414" s="12">
        <v>0.29307560747214401</v>
      </c>
      <c r="M4414" s="12">
        <v>0.49302045710785702</v>
      </c>
    </row>
    <row r="4415" spans="1:13" x14ac:dyDescent="0.3">
      <c r="A4415" s="11" t="str">
        <f t="shared" si="70"/>
        <v>CONSUMO PER CAPITA (kg ó litros por individuo)EspirituosasREST.CAT ARAGON</v>
      </c>
      <c r="B4415" s="11" t="s">
        <v>55</v>
      </c>
      <c r="C4415" s="11" t="s">
        <v>100</v>
      </c>
      <c r="D4415" s="11" t="s">
        <v>144</v>
      </c>
      <c r="E4415" s="12">
        <v>0.63248638443072702</v>
      </c>
      <c r="F4415" s="12">
        <v>0.28718645282188299</v>
      </c>
      <c r="G4415" s="12">
        <v>0.36189610260152599</v>
      </c>
      <c r="H4415" s="12">
        <v>0.39883897526245998</v>
      </c>
      <c r="I4415" s="12">
        <v>0.63234453792418899</v>
      </c>
      <c r="J4415" s="12">
        <v>0.26315932628009903</v>
      </c>
      <c r="K4415" s="12">
        <v>0.34937248548697403</v>
      </c>
      <c r="L4415" s="12">
        <v>0.344891241439581</v>
      </c>
      <c r="M4415" s="12">
        <v>0.62735446826604102</v>
      </c>
    </row>
    <row r="4416" spans="1:13" x14ac:dyDescent="0.3">
      <c r="A4416" s="11" t="str">
        <f t="shared" si="70"/>
        <v>CONSUMO PER CAPITA (kg ó litros por individuo)EspirituosasLEVANTE</v>
      </c>
      <c r="B4416" s="11" t="s">
        <v>55</v>
      </c>
      <c r="C4416" s="11" t="s">
        <v>100</v>
      </c>
      <c r="D4416" s="11" t="s">
        <v>145</v>
      </c>
      <c r="E4416" s="12">
        <v>0.55384700608410597</v>
      </c>
      <c r="F4416" s="12">
        <v>0.37587169705941598</v>
      </c>
      <c r="G4416" s="12">
        <v>0.346202975823378</v>
      </c>
      <c r="H4416" s="12">
        <v>0.26255227331501901</v>
      </c>
      <c r="I4416" s="12">
        <v>0.50453463763892503</v>
      </c>
      <c r="J4416" s="12">
        <v>0.34563395957005</v>
      </c>
      <c r="K4416" s="12">
        <v>0.16493903006232</v>
      </c>
      <c r="L4416" s="12">
        <v>0.21253307440903399</v>
      </c>
      <c r="M4416" s="12">
        <v>0.54073717818800004</v>
      </c>
    </row>
    <row r="4417" spans="1:13" x14ac:dyDescent="0.3">
      <c r="A4417" s="11" t="str">
        <f t="shared" si="70"/>
        <v>CONSUMO PER CAPITA (kg ó litros por individuo)EspirituosasANDALUCIA</v>
      </c>
      <c r="B4417" s="11" t="s">
        <v>55</v>
      </c>
      <c r="C4417" s="11" t="s">
        <v>100</v>
      </c>
      <c r="D4417" s="11" t="s">
        <v>146</v>
      </c>
      <c r="E4417" s="12">
        <v>0.43763462126066599</v>
      </c>
      <c r="F4417" s="12">
        <v>0.25536210146911698</v>
      </c>
      <c r="G4417" s="12">
        <v>0.18024927393107801</v>
      </c>
      <c r="H4417" s="12">
        <v>0.245618532854042</v>
      </c>
      <c r="I4417" s="12">
        <v>0.51078646423907903</v>
      </c>
      <c r="J4417" s="12">
        <v>0.213280672605903</v>
      </c>
      <c r="K4417" s="12">
        <v>0.186162437588724</v>
      </c>
      <c r="L4417" s="12">
        <v>0.20313767278210801</v>
      </c>
      <c r="M4417" s="12">
        <v>0.35110873760771999</v>
      </c>
    </row>
    <row r="4418" spans="1:13" x14ac:dyDescent="0.3">
      <c r="A4418" s="11" t="str">
        <f t="shared" si="70"/>
        <v>CONSUMO PER CAPITA (kg ó litros por individuo)EspirituosasMDD AM</v>
      </c>
      <c r="B4418" s="11" t="s">
        <v>55</v>
      </c>
      <c r="C4418" s="11" t="s">
        <v>100</v>
      </c>
      <c r="D4418" s="11" t="s">
        <v>147</v>
      </c>
      <c r="E4418" s="12">
        <v>0.51139025310525699</v>
      </c>
      <c r="F4418" s="12">
        <v>0.26906915889663002</v>
      </c>
      <c r="G4418" s="12">
        <v>0.23703520966040001</v>
      </c>
      <c r="H4418" s="12">
        <v>0.24918935773617901</v>
      </c>
      <c r="I4418" s="12">
        <v>0.42022989999100102</v>
      </c>
      <c r="J4418" s="12">
        <v>0.18409011535887601</v>
      </c>
      <c r="K4418" s="12">
        <v>0.15152229715665799</v>
      </c>
      <c r="L4418" s="12">
        <v>0.35232353154156199</v>
      </c>
      <c r="M4418" s="12">
        <v>0.36867222940702299</v>
      </c>
    </row>
    <row r="4419" spans="1:13" x14ac:dyDescent="0.3">
      <c r="A4419" s="11" t="str">
        <f t="shared" si="70"/>
        <v>CONSUMO PER CAPITA (kg ó litros por individuo)EspirituosasRTO CENTRO</v>
      </c>
      <c r="B4419" s="11" t="s">
        <v>55</v>
      </c>
      <c r="C4419" s="11" t="s">
        <v>100</v>
      </c>
      <c r="D4419" s="11" t="s">
        <v>148</v>
      </c>
      <c r="E4419" s="12">
        <v>0.44677464672075701</v>
      </c>
      <c r="F4419" s="12">
        <v>0.271974606705986</v>
      </c>
      <c r="G4419" s="12">
        <v>0.26269454170678802</v>
      </c>
      <c r="H4419" s="12">
        <v>0.229638669496289</v>
      </c>
      <c r="I4419" s="12">
        <v>0.52672571923998002</v>
      </c>
      <c r="J4419" s="12">
        <v>0.28196771983319702</v>
      </c>
      <c r="K4419" s="12">
        <v>0.25911302700022198</v>
      </c>
      <c r="L4419" s="12">
        <v>0.227151538882162</v>
      </c>
      <c r="M4419" s="12">
        <v>0.430327518514943</v>
      </c>
    </row>
    <row r="4420" spans="1:13" x14ac:dyDescent="0.3">
      <c r="A4420" s="11" t="str">
        <f t="shared" si="70"/>
        <v>CONSUMO PER CAPITA (kg ó litros por individuo)EspirituosasNORTE-CENTRO</v>
      </c>
      <c r="B4420" s="11" t="s">
        <v>55</v>
      </c>
      <c r="C4420" s="11" t="s">
        <v>100</v>
      </c>
      <c r="D4420" s="11" t="s">
        <v>149</v>
      </c>
      <c r="E4420" s="12">
        <v>0.42771013668901198</v>
      </c>
      <c r="F4420" s="12">
        <v>0.30503112863364101</v>
      </c>
      <c r="G4420" s="12">
        <v>0.24720451169280599</v>
      </c>
      <c r="H4420" s="12">
        <v>0.39031039198915701</v>
      </c>
      <c r="I4420" s="12">
        <v>0.695563235977115</v>
      </c>
      <c r="J4420" s="12">
        <v>0.34621774949335099</v>
      </c>
      <c r="K4420" s="12">
        <v>0.23540772337250701</v>
      </c>
      <c r="L4420" s="12">
        <v>0.31231169858439001</v>
      </c>
      <c r="M4420" s="12">
        <v>0.39757323577786302</v>
      </c>
    </row>
    <row r="4421" spans="1:13" x14ac:dyDescent="0.3">
      <c r="A4421" s="11" t="str">
        <f t="shared" si="70"/>
        <v>CONSUMO PER CAPITA (kg ó litros por individuo)EspirituosasNOROESTE</v>
      </c>
      <c r="B4421" s="11" t="s">
        <v>55</v>
      </c>
      <c r="C4421" s="11" t="s">
        <v>100</v>
      </c>
      <c r="D4421" s="11" t="s">
        <v>150</v>
      </c>
      <c r="E4421" s="12">
        <v>0.487402490508688</v>
      </c>
      <c r="F4421" s="12">
        <v>0.218964343676185</v>
      </c>
      <c r="G4421" s="12">
        <v>0.215932623560214</v>
      </c>
      <c r="H4421" s="12">
        <v>0.19272813443123901</v>
      </c>
      <c r="I4421" s="12">
        <v>0.44733188950779501</v>
      </c>
      <c r="J4421" s="12">
        <v>0.23656703211503</v>
      </c>
      <c r="K4421" s="12">
        <v>0.246464070264375</v>
      </c>
      <c r="L4421" s="12">
        <v>0.18824798207237001</v>
      </c>
      <c r="M4421" s="12">
        <v>0.51626817655235202</v>
      </c>
    </row>
    <row r="4422" spans="1:13" x14ac:dyDescent="0.3">
      <c r="A4422" s="11" t="str">
        <f t="shared" si="70"/>
        <v>CONSUMO PER CAPITA (kg ó litros por individuo)Espirituosas&lt;2MIL</v>
      </c>
      <c r="B4422" s="11" t="s">
        <v>55</v>
      </c>
      <c r="C4422" s="11" t="s">
        <v>100</v>
      </c>
      <c r="D4422" s="11" t="s">
        <v>151</v>
      </c>
      <c r="E4422" s="12">
        <v>0.82890361919797395</v>
      </c>
      <c r="F4422" s="12">
        <v>0.38835499876204199</v>
      </c>
      <c r="G4422" s="12">
        <v>0.59001161784379197</v>
      </c>
      <c r="H4422" s="12">
        <v>0.60807553318931695</v>
      </c>
      <c r="I4422" s="12">
        <v>0.83852669023197002</v>
      </c>
      <c r="J4422" s="12">
        <v>0.39332884817719499</v>
      </c>
      <c r="K4422" s="12">
        <v>0.624407603597679</v>
      </c>
      <c r="L4422" s="12">
        <v>0.69245079419356403</v>
      </c>
      <c r="M4422" s="12">
        <v>0.85245645855138497</v>
      </c>
    </row>
    <row r="4423" spans="1:13" x14ac:dyDescent="0.3">
      <c r="A4423" s="11" t="str">
        <f t="shared" si="70"/>
        <v>CONSUMO PER CAPITA (kg ó litros por individuo)Espirituosas2-5MIL</v>
      </c>
      <c r="B4423" s="11" t="s">
        <v>55</v>
      </c>
      <c r="C4423" s="11" t="s">
        <v>100</v>
      </c>
      <c r="D4423" s="11" t="s">
        <v>152</v>
      </c>
      <c r="E4423" s="12">
        <v>0.333575060593026</v>
      </c>
      <c r="F4423" s="12">
        <v>0.15150194325303001</v>
      </c>
      <c r="G4423" s="12">
        <v>0.149284617432804</v>
      </c>
      <c r="H4423" s="12">
        <v>0.140343106340971</v>
      </c>
      <c r="I4423" s="12">
        <v>0.32855166047241102</v>
      </c>
      <c r="J4423" s="12">
        <v>0.14061297470375</v>
      </c>
      <c r="K4423" s="12">
        <v>0.122227195738374</v>
      </c>
      <c r="L4423" s="12">
        <v>0.13274620781841701</v>
      </c>
      <c r="M4423" s="12">
        <v>0.25439672101460498</v>
      </c>
    </row>
    <row r="4424" spans="1:13" x14ac:dyDescent="0.3">
      <c r="A4424" s="11" t="str">
        <f t="shared" si="70"/>
        <v>CONSUMO PER CAPITA (kg ó litros por individuo)Espirituosas5-10MIL</v>
      </c>
      <c r="B4424" s="11" t="s">
        <v>55</v>
      </c>
      <c r="C4424" s="11" t="s">
        <v>100</v>
      </c>
      <c r="D4424" s="11" t="s">
        <v>153</v>
      </c>
      <c r="E4424" s="12">
        <v>0.37014792944368802</v>
      </c>
      <c r="F4424" s="12">
        <v>0.245470048375244</v>
      </c>
      <c r="G4424" s="12">
        <v>0.20794833367905399</v>
      </c>
      <c r="H4424" s="12">
        <v>0.22001208502290201</v>
      </c>
      <c r="I4424" s="12">
        <v>0.55943729370648798</v>
      </c>
      <c r="J4424" s="12">
        <v>0.26912682700361701</v>
      </c>
      <c r="K4424" s="12">
        <v>0.158466958789556</v>
      </c>
      <c r="L4424" s="12">
        <v>0.14534618816472999</v>
      </c>
      <c r="M4424" s="12">
        <v>0.35386598234723099</v>
      </c>
    </row>
    <row r="4425" spans="1:13" x14ac:dyDescent="0.3">
      <c r="A4425" s="11" t="str">
        <f t="shared" si="70"/>
        <v>CONSUMO PER CAPITA (kg ó litros por individuo)Espirituosas10-30MIL</v>
      </c>
      <c r="B4425" s="11" t="s">
        <v>55</v>
      </c>
      <c r="C4425" s="11" t="s">
        <v>100</v>
      </c>
      <c r="D4425" s="11" t="s">
        <v>154</v>
      </c>
      <c r="E4425" s="12">
        <v>0.451299203908548</v>
      </c>
      <c r="F4425" s="12">
        <v>0.20179060044861599</v>
      </c>
      <c r="G4425" s="12">
        <v>0.214100322477665</v>
      </c>
      <c r="H4425" s="12">
        <v>0.30369018993413499</v>
      </c>
      <c r="I4425" s="12">
        <v>0.57323244567686604</v>
      </c>
      <c r="J4425" s="12">
        <v>0.23362662794358799</v>
      </c>
      <c r="K4425" s="12">
        <v>0.16377164274119499</v>
      </c>
      <c r="L4425" s="12">
        <v>0.22640971989482001</v>
      </c>
      <c r="M4425" s="12">
        <v>0.573733401029072</v>
      </c>
    </row>
    <row r="4426" spans="1:13" x14ac:dyDescent="0.3">
      <c r="A4426" s="11" t="str">
        <f t="shared" si="70"/>
        <v>CONSUMO PER CAPITA (kg ó litros por individuo)Espirituosas30-100MIL</v>
      </c>
      <c r="B4426" s="11" t="s">
        <v>55</v>
      </c>
      <c r="C4426" s="11" t="s">
        <v>100</v>
      </c>
      <c r="D4426" s="11" t="s">
        <v>155</v>
      </c>
      <c r="E4426" s="12">
        <v>0.40898882835563</v>
      </c>
      <c r="F4426" s="12">
        <v>0.278857856928931</v>
      </c>
      <c r="G4426" s="12">
        <v>0.256449237626243</v>
      </c>
      <c r="H4426" s="12">
        <v>0.25093945321882</v>
      </c>
      <c r="I4426" s="12">
        <v>0.50562314200800296</v>
      </c>
      <c r="J4426" s="12">
        <v>0.25503125414505801</v>
      </c>
      <c r="K4426" s="12">
        <v>0.212850698907461</v>
      </c>
      <c r="L4426" s="12">
        <v>0.25992776079357299</v>
      </c>
      <c r="M4426" s="12">
        <v>0.42104072731056003</v>
      </c>
    </row>
    <row r="4427" spans="1:13" x14ac:dyDescent="0.3">
      <c r="A4427" s="11" t="str">
        <f t="shared" si="70"/>
        <v>CONSUMO PER CAPITA (kg ó litros por individuo)Espirituosas100-200MIL</v>
      </c>
      <c r="B4427" s="11" t="s">
        <v>55</v>
      </c>
      <c r="C4427" s="11" t="s">
        <v>100</v>
      </c>
      <c r="D4427" s="11" t="s">
        <v>156</v>
      </c>
      <c r="E4427" s="12">
        <v>0.44661983352755202</v>
      </c>
      <c r="F4427" s="12">
        <v>0.21035248408127699</v>
      </c>
      <c r="G4427" s="12">
        <v>0.20768499043866301</v>
      </c>
      <c r="H4427" s="12">
        <v>0.21381606068064499</v>
      </c>
      <c r="I4427" s="12">
        <v>0.47698227202347898</v>
      </c>
      <c r="J4427" s="12">
        <v>0.28785780336959599</v>
      </c>
      <c r="K4427" s="12">
        <v>0.17033248269357601</v>
      </c>
      <c r="L4427" s="12">
        <v>0.215200271115919</v>
      </c>
      <c r="M4427" s="12">
        <v>0.36673303111029598</v>
      </c>
    </row>
    <row r="4428" spans="1:13" x14ac:dyDescent="0.3">
      <c r="A4428" s="11" t="str">
        <f t="shared" si="70"/>
        <v>CONSUMO PER CAPITA (kg ó litros por individuo)Espirituosas200-500MIL</v>
      </c>
      <c r="B4428" s="11" t="s">
        <v>55</v>
      </c>
      <c r="C4428" s="11" t="s">
        <v>100</v>
      </c>
      <c r="D4428" s="11" t="s">
        <v>157</v>
      </c>
      <c r="E4428" s="12">
        <v>0.66446132647835399</v>
      </c>
      <c r="F4428" s="12">
        <v>0.46823006754706198</v>
      </c>
      <c r="G4428" s="12">
        <v>0.28699892083443002</v>
      </c>
      <c r="H4428" s="12">
        <v>0.35469966426058702</v>
      </c>
      <c r="I4428" s="12">
        <v>0.51845374419210699</v>
      </c>
      <c r="J4428" s="12">
        <v>0.29961358076849998</v>
      </c>
      <c r="K4428" s="12">
        <v>0.269902533666047</v>
      </c>
      <c r="L4428" s="12">
        <v>0.21957332776795099</v>
      </c>
      <c r="M4428" s="12">
        <v>0.54762212540711097</v>
      </c>
    </row>
    <row r="4429" spans="1:13" x14ac:dyDescent="0.3">
      <c r="A4429" s="11" t="str">
        <f t="shared" si="70"/>
        <v>CONSUMO PER CAPITA (kg ó litros por individuo)Espirituosas&gt;500MIL</v>
      </c>
      <c r="B4429" s="11" t="s">
        <v>55</v>
      </c>
      <c r="C4429" s="11" t="s">
        <v>100</v>
      </c>
      <c r="D4429" s="11" t="s">
        <v>158</v>
      </c>
      <c r="E4429" s="12">
        <v>0.56442658898550702</v>
      </c>
      <c r="F4429" s="12">
        <v>0.25939424783262499</v>
      </c>
      <c r="G4429" s="12">
        <v>0.245309851347814</v>
      </c>
      <c r="H4429" s="12">
        <v>0.29009094549356401</v>
      </c>
      <c r="I4429" s="12">
        <v>0.43452754481266898</v>
      </c>
      <c r="J4429" s="12">
        <v>0.235722201685616</v>
      </c>
      <c r="K4429" s="12">
        <v>0.17749114452582401</v>
      </c>
      <c r="L4429" s="12">
        <v>0.32893734370220101</v>
      </c>
      <c r="M4429" s="12">
        <v>0.37117035244236501</v>
      </c>
    </row>
    <row r="4430" spans="1:13" x14ac:dyDescent="0.3">
      <c r="A4430" s="11" t="str">
        <f t="shared" si="70"/>
        <v>CONSUMO PER CAPITA (kg ó litros por individuo)EspirituosasDE 15 A 19 AÑOS</v>
      </c>
      <c r="B4430" s="11" t="s">
        <v>55</v>
      </c>
      <c r="C4430" s="11" t="s">
        <v>100</v>
      </c>
      <c r="D4430" s="11" t="s">
        <v>159</v>
      </c>
      <c r="E4430" s="12">
        <v>0.13212258348511799</v>
      </c>
      <c r="F4430" s="12">
        <v>9.0514266048021999E-2</v>
      </c>
      <c r="G4430" s="12">
        <v>0.11165789021546201</v>
      </c>
      <c r="H4430" s="12">
        <v>4.7590545323322297E-2</v>
      </c>
      <c r="I4430" s="12">
        <v>0.37333645556975997</v>
      </c>
      <c r="J4430" s="12">
        <v>9.3420895851535804E-2</v>
      </c>
      <c r="K4430" s="12">
        <v>4.5755134698092798E-3</v>
      </c>
      <c r="L4430" s="12">
        <v>2.2002373059783999E-2</v>
      </c>
      <c r="M4430" s="12">
        <v>0.20099972122085299</v>
      </c>
    </row>
    <row r="4431" spans="1:13" x14ac:dyDescent="0.3">
      <c r="A4431" s="11" t="str">
        <f t="shared" si="70"/>
        <v>CONSUMO PER CAPITA (kg ó litros por individuo)EspirituosasDE 20 A 24 AÑOS</v>
      </c>
      <c r="B4431" s="11" t="s">
        <v>55</v>
      </c>
      <c r="C4431" s="11" t="s">
        <v>100</v>
      </c>
      <c r="D4431" s="11" t="s">
        <v>160</v>
      </c>
      <c r="E4431" s="12">
        <v>0.44230858932939698</v>
      </c>
      <c r="F4431" s="12">
        <v>0.167936917573179</v>
      </c>
      <c r="G4431" s="12">
        <v>0.15199212631638701</v>
      </c>
      <c r="H4431" s="12">
        <v>0.21440938105221799</v>
      </c>
      <c r="I4431" s="12">
        <v>0.31884160606058198</v>
      </c>
      <c r="J4431" s="12">
        <v>0.13896952049118799</v>
      </c>
      <c r="K4431" s="12">
        <v>0.10791903704419201</v>
      </c>
      <c r="L4431" s="12">
        <v>0.225969862176854</v>
      </c>
      <c r="M4431" s="12">
        <v>0.61249545735932798</v>
      </c>
    </row>
    <row r="4432" spans="1:13" x14ac:dyDescent="0.3">
      <c r="A4432" s="11" t="str">
        <f t="shared" si="70"/>
        <v>CONSUMO PER CAPITA (kg ó litros por individuo)EspirituosasDE 25 A 34 AÑOS</v>
      </c>
      <c r="B4432" s="11" t="s">
        <v>55</v>
      </c>
      <c r="C4432" s="11" t="s">
        <v>100</v>
      </c>
      <c r="D4432" s="11" t="s">
        <v>161</v>
      </c>
      <c r="E4432" s="12">
        <v>0.52860299161803403</v>
      </c>
      <c r="F4432" s="12">
        <v>0.36573566255414802</v>
      </c>
      <c r="G4432" s="12">
        <v>0.240136933079134</v>
      </c>
      <c r="H4432" s="12">
        <v>0.20582941714721201</v>
      </c>
      <c r="I4432" s="12">
        <v>0.42812600601072098</v>
      </c>
      <c r="J4432" s="12">
        <v>0.17727870776316701</v>
      </c>
      <c r="K4432" s="12">
        <v>0.197656851617139</v>
      </c>
      <c r="L4432" s="12">
        <v>0.225552338473895</v>
      </c>
      <c r="M4432" s="12">
        <v>0.29778745681750401</v>
      </c>
    </row>
    <row r="4433" spans="1:13" x14ac:dyDescent="0.3">
      <c r="A4433" s="11" t="str">
        <f t="shared" si="70"/>
        <v>CONSUMO PER CAPITA (kg ó litros por individuo)EspirituosasDE 35 A 49 AÑOS</v>
      </c>
      <c r="B4433" s="11" t="s">
        <v>55</v>
      </c>
      <c r="C4433" s="11" t="s">
        <v>100</v>
      </c>
      <c r="D4433" s="11" t="s">
        <v>162</v>
      </c>
      <c r="E4433" s="12">
        <v>0.43467543388177499</v>
      </c>
      <c r="F4433" s="12">
        <v>0.18958659003131501</v>
      </c>
      <c r="G4433" s="12">
        <v>0.14509125832470399</v>
      </c>
      <c r="H4433" s="12">
        <v>0.21235423420108501</v>
      </c>
      <c r="I4433" s="12">
        <v>0.38415821398236</v>
      </c>
      <c r="J4433" s="12">
        <v>0.17100186050646199</v>
      </c>
      <c r="K4433" s="12">
        <v>0.143552344326593</v>
      </c>
      <c r="L4433" s="12">
        <v>0.173416254277308</v>
      </c>
      <c r="M4433" s="12">
        <v>0.32029387911134</v>
      </c>
    </row>
    <row r="4434" spans="1:13" x14ac:dyDescent="0.3">
      <c r="A4434" s="11" t="str">
        <f t="shared" si="70"/>
        <v>CONSUMO PER CAPITA (kg ó litros por individuo)EspirituosasDE 50 A 59 AÑOS</v>
      </c>
      <c r="B4434" s="11" t="s">
        <v>55</v>
      </c>
      <c r="C4434" s="11" t="s">
        <v>100</v>
      </c>
      <c r="D4434" s="11" t="s">
        <v>163</v>
      </c>
      <c r="E4434" s="12">
        <v>0.64907059355830599</v>
      </c>
      <c r="F4434" s="12">
        <v>0.34840499721885998</v>
      </c>
      <c r="G4434" s="12">
        <v>0.241309983508565</v>
      </c>
      <c r="H4434" s="12">
        <v>0.28511975510848397</v>
      </c>
      <c r="I4434" s="12">
        <v>0.594351826596628</v>
      </c>
      <c r="J4434" s="12">
        <v>0.31489124953577002</v>
      </c>
      <c r="K4434" s="12">
        <v>0.237869410152271</v>
      </c>
      <c r="L4434" s="12">
        <v>0.25891890917703198</v>
      </c>
      <c r="M4434" s="12">
        <v>0.56033617762872501</v>
      </c>
    </row>
    <row r="4435" spans="1:13" x14ac:dyDescent="0.3">
      <c r="A4435" s="11" t="str">
        <f t="shared" si="70"/>
        <v>CONSUMO PER CAPITA (kg ó litros por individuo)EspirituosasDE 60 A 75 AÑOS</v>
      </c>
      <c r="B4435" s="11" t="s">
        <v>55</v>
      </c>
      <c r="C4435" s="11" t="s">
        <v>100</v>
      </c>
      <c r="D4435" s="11" t="s">
        <v>164</v>
      </c>
      <c r="E4435" s="12">
        <v>0.55138274224994099</v>
      </c>
      <c r="F4435" s="12">
        <v>0.35158112791122798</v>
      </c>
      <c r="G4435" s="12">
        <v>0.48380391299771802</v>
      </c>
      <c r="H4435" s="12">
        <v>0.52941059494153797</v>
      </c>
      <c r="I4435" s="12">
        <v>0.77573832241626295</v>
      </c>
      <c r="J4435" s="12">
        <v>0.457252236619964</v>
      </c>
      <c r="K4435" s="12">
        <v>0.38573365470645399</v>
      </c>
      <c r="L4435" s="12">
        <v>0.48351037624576998</v>
      </c>
      <c r="M4435" s="12">
        <v>0.67738466477380599</v>
      </c>
    </row>
    <row r="4436" spans="1:13" x14ac:dyDescent="0.3">
      <c r="A4436" s="11" t="str">
        <f t="shared" si="70"/>
        <v>CONSUMO PER CAPITA (kg ó litros por individuo)EspirituosasNIVEL ALTO</v>
      </c>
      <c r="B4436" s="11" t="s">
        <v>55</v>
      </c>
      <c r="C4436" s="11" t="s">
        <v>100</v>
      </c>
      <c r="D4436" s="11" t="s">
        <v>165</v>
      </c>
      <c r="E4436" s="12">
        <v>0.481556532421199</v>
      </c>
      <c r="F4436" s="12">
        <v>0.22275005632398101</v>
      </c>
      <c r="G4436" s="12">
        <v>0.22200012546429199</v>
      </c>
      <c r="H4436" s="12">
        <v>0.27722361170398802</v>
      </c>
      <c r="I4436" s="12">
        <v>0.52339354682766304</v>
      </c>
      <c r="J4436" s="12">
        <v>0.27707933089479098</v>
      </c>
      <c r="K4436" s="12">
        <v>0.189559927844177</v>
      </c>
      <c r="L4436" s="12">
        <v>0.256614060576277</v>
      </c>
      <c r="M4436" s="12">
        <v>0.45150034902874198</v>
      </c>
    </row>
    <row r="4437" spans="1:13" x14ac:dyDescent="0.3">
      <c r="A4437" s="11" t="str">
        <f t="shared" si="70"/>
        <v>CONSUMO PER CAPITA (kg ó litros por individuo)EspirituosasNIVEL MEDIO ALTO</v>
      </c>
      <c r="B4437" s="11" t="s">
        <v>55</v>
      </c>
      <c r="C4437" s="11" t="s">
        <v>100</v>
      </c>
      <c r="D4437" s="11" t="s">
        <v>166</v>
      </c>
      <c r="E4437" s="12">
        <v>0.49077400245963598</v>
      </c>
      <c r="F4437" s="12">
        <v>0.19632089576321601</v>
      </c>
      <c r="G4437" s="12">
        <v>0.212065832252334</v>
      </c>
      <c r="H4437" s="12">
        <v>0.20535649851181301</v>
      </c>
      <c r="I4437" s="12">
        <v>0.52604998291776695</v>
      </c>
      <c r="J4437" s="12">
        <v>0.16300230262997401</v>
      </c>
      <c r="K4437" s="12">
        <v>0.19709036779469899</v>
      </c>
      <c r="L4437" s="12">
        <v>0.26523890311992399</v>
      </c>
      <c r="M4437" s="12">
        <v>0.489736168942141</v>
      </c>
    </row>
    <row r="4438" spans="1:13" x14ac:dyDescent="0.3">
      <c r="A4438" s="11" t="str">
        <f t="shared" si="70"/>
        <v>CONSUMO PER CAPITA (kg ó litros por individuo)EspirituosasNIVEL MEDIO</v>
      </c>
      <c r="B4438" s="11" t="s">
        <v>55</v>
      </c>
      <c r="C4438" s="11" t="s">
        <v>100</v>
      </c>
      <c r="D4438" s="11" t="s">
        <v>167</v>
      </c>
      <c r="E4438" s="12">
        <v>0.550614699200771</v>
      </c>
      <c r="F4438" s="12">
        <v>0.282497220712914</v>
      </c>
      <c r="G4438" s="12">
        <v>0.27861798072038002</v>
      </c>
      <c r="H4438" s="12">
        <v>0.29669845750643398</v>
      </c>
      <c r="I4438" s="12">
        <v>0.52675614830117401</v>
      </c>
      <c r="J4438" s="12">
        <v>0.317592204219944</v>
      </c>
      <c r="K4438" s="12">
        <v>0.20040195762187599</v>
      </c>
      <c r="L4438" s="12">
        <v>0.22585701535439701</v>
      </c>
      <c r="M4438" s="12">
        <v>0.43997852220320999</v>
      </c>
    </row>
    <row r="4439" spans="1:13" x14ac:dyDescent="0.3">
      <c r="A4439" s="11" t="str">
        <f t="shared" si="70"/>
        <v>CONSUMO PER CAPITA (kg ó litros por individuo)EspirituosasNIVEL MEDIO BAJO</v>
      </c>
      <c r="B4439" s="11" t="s">
        <v>55</v>
      </c>
      <c r="C4439" s="11" t="s">
        <v>100</v>
      </c>
      <c r="D4439" s="11" t="s">
        <v>168</v>
      </c>
      <c r="E4439" s="12">
        <v>0.46714706599821998</v>
      </c>
      <c r="F4439" s="12">
        <v>0.230633315944964</v>
      </c>
      <c r="G4439" s="12">
        <v>0.27441749126644799</v>
      </c>
      <c r="H4439" s="12">
        <v>0.29018449933002999</v>
      </c>
      <c r="I4439" s="12">
        <v>0.52083269039012103</v>
      </c>
      <c r="J4439" s="12">
        <v>0.1959220340651</v>
      </c>
      <c r="K4439" s="12">
        <v>0.24521319706353401</v>
      </c>
      <c r="L4439" s="12">
        <v>0.219734548756085</v>
      </c>
      <c r="M4439" s="12">
        <v>0.403427844376334</v>
      </c>
    </row>
    <row r="4440" spans="1:13" x14ac:dyDescent="0.3">
      <c r="A4440" s="11" t="str">
        <f t="shared" si="70"/>
        <v>CONSUMO PER CAPITA (kg ó litros por individuo)EspirituosasNIVEL BAJO</v>
      </c>
      <c r="B4440" s="11" t="s">
        <v>55</v>
      </c>
      <c r="C4440" s="11" t="s">
        <v>100</v>
      </c>
      <c r="D4440" s="11" t="s">
        <v>169</v>
      </c>
      <c r="E4440" s="12">
        <v>0.47648033635812798</v>
      </c>
      <c r="F4440" s="12">
        <v>0.40075005023260002</v>
      </c>
      <c r="G4440" s="12">
        <v>0.27291276665039199</v>
      </c>
      <c r="H4440" s="12">
        <v>0.34139623720260598</v>
      </c>
      <c r="I4440" s="12">
        <v>0.491336531431185</v>
      </c>
      <c r="J4440" s="12">
        <v>0.28154995083394901</v>
      </c>
      <c r="K4440" s="12">
        <v>0.24653821380015001</v>
      </c>
      <c r="L4440" s="12">
        <v>0.33902672653795102</v>
      </c>
      <c r="M4440" s="12">
        <v>0.50892233792999997</v>
      </c>
    </row>
    <row r="4441" spans="1:13" x14ac:dyDescent="0.3">
      <c r="A4441" s="11" t="str">
        <f t="shared" si="70"/>
        <v>CONSUMO PER CAPITA (kg ó litros por individuo)EspirituosasHOMBRE</v>
      </c>
      <c r="B4441" s="11" t="s">
        <v>55</v>
      </c>
      <c r="C4441" s="11" t="s">
        <v>100</v>
      </c>
      <c r="D4441" s="11" t="s">
        <v>170</v>
      </c>
      <c r="E4441" s="12">
        <v>0.49610301070401702</v>
      </c>
      <c r="F4441" s="12">
        <v>0.31533483679916302</v>
      </c>
      <c r="G4441" s="12">
        <v>0.26321614246247899</v>
      </c>
      <c r="H4441" s="12">
        <v>0.33519542133065899</v>
      </c>
      <c r="I4441" s="12">
        <v>0.56439373730791298</v>
      </c>
      <c r="J4441" s="12">
        <v>0.28531252641853699</v>
      </c>
      <c r="K4441" s="12">
        <v>0.25698949244452102</v>
      </c>
      <c r="L4441" s="12">
        <v>0.28807675284260698</v>
      </c>
      <c r="M4441" s="12">
        <v>0.49701373300038498</v>
      </c>
    </row>
    <row r="4442" spans="1:13" x14ac:dyDescent="0.3">
      <c r="A4442" s="11" t="str">
        <f t="shared" si="70"/>
        <v>CONSUMO PER CAPITA (kg ó litros por individuo)EspirituosasMUJER</v>
      </c>
      <c r="B4442" s="11" t="s">
        <v>55</v>
      </c>
      <c r="C4442" s="11" t="s">
        <v>100</v>
      </c>
      <c r="D4442" s="11" t="s">
        <v>171</v>
      </c>
      <c r="E4442" s="12">
        <v>0.49776122897655301</v>
      </c>
      <c r="F4442" s="12">
        <v>0.23505902735044701</v>
      </c>
      <c r="G4442" s="12">
        <v>0.24490013303775601</v>
      </c>
      <c r="H4442" s="12">
        <v>0.24029714032601199</v>
      </c>
      <c r="I4442" s="12">
        <v>0.47036068201120201</v>
      </c>
      <c r="J4442" s="12">
        <v>0.23248209247516599</v>
      </c>
      <c r="K4442" s="12">
        <v>0.17234756267648799</v>
      </c>
      <c r="L4442" s="12">
        <v>0.23869702865541301</v>
      </c>
      <c r="M4442" s="12">
        <v>0.42338965561622399</v>
      </c>
    </row>
    <row r="4443" spans="1:13" x14ac:dyDescent="0.3">
      <c r="A4443" s="11" t="str">
        <f t="shared" si="70"/>
        <v>CONSUMO PER CAPITA (kg ó litros por individuo)WhiskyT.ESPAÑA</v>
      </c>
      <c r="B4443" s="11" t="s">
        <v>55</v>
      </c>
      <c r="C4443" s="11" t="s">
        <v>101</v>
      </c>
      <c r="D4443" s="11" t="s">
        <v>142</v>
      </c>
      <c r="E4443" s="12">
        <v>3.1363996672323098E-2</v>
      </c>
      <c r="F4443" s="12">
        <v>2.9511100685718598E-2</v>
      </c>
      <c r="G4443" s="12">
        <v>1.7447444296315801E-2</v>
      </c>
      <c r="H4443" s="12">
        <v>2.2398006665288999E-2</v>
      </c>
      <c r="I4443" s="12">
        <v>3.4834054504630299E-2</v>
      </c>
      <c r="J4443" s="12">
        <v>2.8897306269295799E-2</v>
      </c>
      <c r="K4443" s="12">
        <v>2.46232628696018E-2</v>
      </c>
      <c r="L4443" s="12">
        <v>2.1929672876071699E-2</v>
      </c>
      <c r="M4443" s="12">
        <v>3.38463692587763E-2</v>
      </c>
    </row>
    <row r="4444" spans="1:13" x14ac:dyDescent="0.3">
      <c r="A4444" s="11" t="str">
        <f t="shared" si="70"/>
        <v>CONSUMO PER CAPITA (kg ó litros por individuo)WhiskyBCN AM</v>
      </c>
      <c r="B4444" s="11" t="s">
        <v>55</v>
      </c>
      <c r="C4444" s="11" t="s">
        <v>101</v>
      </c>
      <c r="D4444" s="11" t="s">
        <v>143</v>
      </c>
      <c r="E4444" s="12">
        <v>2.2434546070332601E-2</v>
      </c>
      <c r="F4444" s="12">
        <v>1.3820845095927599E-2</v>
      </c>
      <c r="G4444" s="12">
        <v>8.6405168852914296E-3</v>
      </c>
      <c r="H4444" s="12">
        <v>8.5737984915667496E-3</v>
      </c>
      <c r="I4444" s="12">
        <v>1.25136081777882E-2</v>
      </c>
      <c r="J4444" s="12">
        <v>1.2245809364762401E-2</v>
      </c>
      <c r="K4444" s="12">
        <v>1.90520737469928E-2</v>
      </c>
      <c r="L4444" s="12">
        <v>4.1588673530852799E-2</v>
      </c>
      <c r="M4444" s="12">
        <v>3.6393992976606997E-2</v>
      </c>
    </row>
    <row r="4445" spans="1:13" x14ac:dyDescent="0.3">
      <c r="A4445" s="11" t="str">
        <f t="shared" si="70"/>
        <v>CONSUMO PER CAPITA (kg ó litros por individuo)WhiskyREST.CAT ARAGON</v>
      </c>
      <c r="B4445" s="11" t="s">
        <v>55</v>
      </c>
      <c r="C4445" s="11" t="s">
        <v>101</v>
      </c>
      <c r="D4445" s="11" t="s">
        <v>144</v>
      </c>
      <c r="E4445" s="12">
        <v>3.3582125254810601E-2</v>
      </c>
      <c r="F4445" s="12">
        <v>2.1428858342188498E-2</v>
      </c>
      <c r="G4445" s="12">
        <v>2.0301573481127998E-2</v>
      </c>
      <c r="H4445" s="12">
        <v>2.56795746139587E-2</v>
      </c>
      <c r="I4445" s="12">
        <v>3.1982228614508203E-2</v>
      </c>
      <c r="J4445" s="12">
        <v>2.18275000024644E-2</v>
      </c>
      <c r="K4445" s="12">
        <v>2.29555186808338E-2</v>
      </c>
      <c r="L4445" s="12">
        <v>1.22498035053851E-2</v>
      </c>
      <c r="M4445" s="12">
        <v>3.9904627770076799E-2</v>
      </c>
    </row>
    <row r="4446" spans="1:13" x14ac:dyDescent="0.3">
      <c r="A4446" s="11" t="str">
        <f t="shared" si="70"/>
        <v>CONSUMO PER CAPITA (kg ó litros por individuo)WhiskyLEVANTE</v>
      </c>
      <c r="B4446" s="11" t="s">
        <v>55</v>
      </c>
      <c r="C4446" s="11" t="s">
        <v>101</v>
      </c>
      <c r="D4446" s="11" t="s">
        <v>145</v>
      </c>
      <c r="E4446" s="12">
        <v>3.4191341336528298E-2</v>
      </c>
      <c r="F4446" s="12">
        <v>3.5882991603288103E-2</v>
      </c>
      <c r="G4446" s="12">
        <v>1.5134630168307199E-2</v>
      </c>
      <c r="H4446" s="12">
        <v>2.4992527144051601E-2</v>
      </c>
      <c r="I4446" s="12">
        <v>5.1194076320620098E-2</v>
      </c>
      <c r="J4446" s="12">
        <v>6.2925209674798102E-2</v>
      </c>
      <c r="K4446" s="12">
        <v>3.6201520328690999E-2</v>
      </c>
      <c r="L4446" s="12">
        <v>3.1700078739199597E-2</v>
      </c>
      <c r="M4446" s="12">
        <v>6.9558619913323794E-2</v>
      </c>
    </row>
    <row r="4447" spans="1:13" x14ac:dyDescent="0.3">
      <c r="A4447" s="11" t="str">
        <f t="shared" si="70"/>
        <v>CONSUMO PER CAPITA (kg ó litros por individuo)WhiskyANDALUCIA</v>
      </c>
      <c r="B4447" s="11" t="s">
        <v>55</v>
      </c>
      <c r="C4447" s="11" t="s">
        <v>101</v>
      </c>
      <c r="D4447" s="11" t="s">
        <v>146</v>
      </c>
      <c r="E4447" s="12">
        <v>3.0542667843943199E-2</v>
      </c>
      <c r="F4447" s="12">
        <v>2.4754429972522099E-2</v>
      </c>
      <c r="G4447" s="12">
        <v>1.2727104598181299E-2</v>
      </c>
      <c r="H4447" s="12">
        <v>2.35195702030154E-2</v>
      </c>
      <c r="I4447" s="12">
        <v>3.3920814872464199E-2</v>
      </c>
      <c r="J4447" s="12">
        <v>2.2779036640929801E-2</v>
      </c>
      <c r="K4447" s="12">
        <v>1.7950270911297798E-2</v>
      </c>
      <c r="L4447" s="12">
        <v>1.14748404473191E-2</v>
      </c>
      <c r="M4447" s="12">
        <v>2.09666420404645E-2</v>
      </c>
    </row>
    <row r="4448" spans="1:13" x14ac:dyDescent="0.3">
      <c r="A4448" s="11" t="str">
        <f t="shared" si="70"/>
        <v>CONSUMO PER CAPITA (kg ó litros por individuo)WhiskyMDD AM</v>
      </c>
      <c r="B4448" s="11" t="s">
        <v>55</v>
      </c>
      <c r="C4448" s="11" t="s">
        <v>101</v>
      </c>
      <c r="D4448" s="11" t="s">
        <v>147</v>
      </c>
      <c r="E4448" s="12">
        <v>4.0829261857157698E-2</v>
      </c>
      <c r="F4448" s="12">
        <v>2.3980955277551799E-2</v>
      </c>
      <c r="G4448" s="12">
        <v>2.5276202190505598E-2</v>
      </c>
      <c r="H4448" s="12">
        <v>2.2307285936007702E-2</v>
      </c>
      <c r="I4448" s="12">
        <v>2.6690340838659302E-2</v>
      </c>
      <c r="J4448" s="12">
        <v>2.15957162860318E-2</v>
      </c>
      <c r="K4448" s="12">
        <v>1.8419459429573602E-2</v>
      </c>
      <c r="L4448" s="12">
        <v>1.53011696922999E-2</v>
      </c>
      <c r="M4448" s="12">
        <v>1.5829974026757301E-2</v>
      </c>
    </row>
    <row r="4449" spans="1:13" x14ac:dyDescent="0.3">
      <c r="A4449" s="11" t="str">
        <f t="shared" si="70"/>
        <v>CONSUMO PER CAPITA (kg ó litros por individuo)WhiskyRTO CENTRO</v>
      </c>
      <c r="B4449" s="11" t="s">
        <v>55</v>
      </c>
      <c r="C4449" s="11" t="s">
        <v>101</v>
      </c>
      <c r="D4449" s="11" t="s">
        <v>148</v>
      </c>
      <c r="E4449" s="12">
        <v>6.8370156185008704E-2</v>
      </c>
      <c r="F4449" s="12">
        <v>6.30491701595675E-2</v>
      </c>
      <c r="G4449" s="12">
        <v>4.67701612799215E-2</v>
      </c>
      <c r="H4449" s="12">
        <v>5.0788420712970003E-2</v>
      </c>
      <c r="I4449" s="12">
        <v>7.7174455116930996E-2</v>
      </c>
      <c r="J4449" s="12">
        <v>4.08345749205348E-2</v>
      </c>
      <c r="K4449" s="12">
        <v>4.4457659766004499E-2</v>
      </c>
      <c r="L4449" s="12">
        <v>3.80647117583136E-2</v>
      </c>
      <c r="M4449" s="12">
        <v>5.3373602867639099E-2</v>
      </c>
    </row>
    <row r="4450" spans="1:13" x14ac:dyDescent="0.3">
      <c r="A4450" s="11" t="str">
        <f t="shared" si="70"/>
        <v>CONSUMO PER CAPITA (kg ó litros por individuo)WhiskyNORTE-CENTRO</v>
      </c>
      <c r="B4450" s="11" t="s">
        <v>55</v>
      </c>
      <c r="C4450" s="11" t="s">
        <v>101</v>
      </c>
      <c r="D4450" s="11" t="s">
        <v>149</v>
      </c>
      <c r="E4450" s="12">
        <v>6.0754767761132403E-3</v>
      </c>
      <c r="F4450" s="12">
        <v>1.9722642471084299E-2</v>
      </c>
      <c r="G4450" s="12">
        <v>5.5312243511413501E-4</v>
      </c>
      <c r="H4450" s="12">
        <v>5.5935699230419602E-3</v>
      </c>
      <c r="I4450" s="12">
        <v>2.2142105433172601E-2</v>
      </c>
      <c r="J4450" s="12">
        <v>2.2770815187352599E-2</v>
      </c>
      <c r="K4450" s="12">
        <v>2.63243148044572E-2</v>
      </c>
      <c r="L4450" s="12">
        <v>5.5156254367002902E-3</v>
      </c>
      <c r="M4450" s="12">
        <v>1.32917996820617E-2</v>
      </c>
    </row>
    <row r="4451" spans="1:13" x14ac:dyDescent="0.3">
      <c r="A4451" s="11" t="str">
        <f t="shared" si="70"/>
        <v>CONSUMO PER CAPITA (kg ó litros por individuo)WhiskyNOROESTE</v>
      </c>
      <c r="B4451" s="11" t="s">
        <v>55</v>
      </c>
      <c r="C4451" s="11" t="s">
        <v>101</v>
      </c>
      <c r="D4451" s="11" t="s">
        <v>150</v>
      </c>
      <c r="E4451" s="12">
        <v>7.3112273472659998E-3</v>
      </c>
      <c r="F4451" s="12">
        <v>4.0010169944367097E-2</v>
      </c>
      <c r="G4451" s="12">
        <v>1.1409111173450301E-2</v>
      </c>
      <c r="H4451" s="12">
        <v>1.17552123656157E-2</v>
      </c>
      <c r="I4451" s="12">
        <v>1.51022850827766E-2</v>
      </c>
      <c r="J4451" s="12">
        <v>1.50903505751425E-2</v>
      </c>
      <c r="K4451" s="12">
        <v>1.4003566527285599E-2</v>
      </c>
      <c r="L4451" s="12">
        <v>3.1663485398474599E-2</v>
      </c>
      <c r="M4451" s="12">
        <v>1.5695725705250501E-2</v>
      </c>
    </row>
    <row r="4452" spans="1:13" x14ac:dyDescent="0.3">
      <c r="A4452" s="11" t="str">
        <f t="shared" si="70"/>
        <v>CONSUMO PER CAPITA (kg ó litros por individuo)Whisky&lt;2MIL</v>
      </c>
      <c r="B4452" s="11" t="s">
        <v>55</v>
      </c>
      <c r="C4452" s="11" t="s">
        <v>101</v>
      </c>
      <c r="D4452" s="11" t="s">
        <v>151</v>
      </c>
      <c r="E4452" s="12">
        <v>3.2109104734340699E-2</v>
      </c>
      <c r="F4452" s="12">
        <v>1.1969604434962399E-2</v>
      </c>
      <c r="G4452" s="12">
        <v>5.0482545223204701E-3</v>
      </c>
      <c r="H4452" s="12">
        <v>2.6636414726437602E-2</v>
      </c>
      <c r="I4452" s="12">
        <v>3.6247778872995198E-2</v>
      </c>
      <c r="J4452" s="12">
        <v>1.0560860037697101E-2</v>
      </c>
      <c r="K4452" s="12">
        <v>8.3216823546354794E-3</v>
      </c>
      <c r="L4452" s="12">
        <v>1.01975473327971E-2</v>
      </c>
      <c r="M4452" s="12">
        <v>1.45056766942574E-2</v>
      </c>
    </row>
    <row r="4453" spans="1:13" x14ac:dyDescent="0.3">
      <c r="A4453" s="11" t="str">
        <f t="shared" si="70"/>
        <v>CONSUMO PER CAPITA (kg ó litros por individuo)Whisky2-5MIL</v>
      </c>
      <c r="B4453" s="11" t="s">
        <v>55</v>
      </c>
      <c r="C4453" s="11" t="s">
        <v>101</v>
      </c>
      <c r="D4453" s="11" t="s">
        <v>152</v>
      </c>
      <c r="E4453" s="12">
        <v>4.3180613557893197E-2</v>
      </c>
      <c r="F4453" s="12">
        <v>9.5821693116859598E-3</v>
      </c>
      <c r="G4453" s="12">
        <v>8.1664310442711406E-3</v>
      </c>
      <c r="H4453" s="12">
        <v>6.4881271645397098E-3</v>
      </c>
      <c r="I4453" s="12">
        <v>2.4445388095966501E-2</v>
      </c>
      <c r="J4453" s="12">
        <v>9.1700055482661792E-3</v>
      </c>
      <c r="K4453" s="12">
        <v>5.3926758678651604E-3</v>
      </c>
      <c r="L4453" s="12">
        <v>6.7554346724201103E-3</v>
      </c>
      <c r="M4453" s="12">
        <v>1.8263157955691101E-2</v>
      </c>
    </row>
    <row r="4454" spans="1:13" x14ac:dyDescent="0.3">
      <c r="A4454" s="11" t="str">
        <f t="shared" si="70"/>
        <v>CONSUMO PER CAPITA (kg ó litros por individuo)Whisky5-10MIL</v>
      </c>
      <c r="B4454" s="11" t="s">
        <v>55</v>
      </c>
      <c r="C4454" s="11" t="s">
        <v>101</v>
      </c>
      <c r="D4454" s="11" t="s">
        <v>153</v>
      </c>
      <c r="E4454" s="12">
        <v>1.33606057958554E-2</v>
      </c>
      <c r="F4454" s="12">
        <v>3.4306874812083797E-2</v>
      </c>
      <c r="G4454" s="12">
        <v>3.15808163297834E-3</v>
      </c>
      <c r="H4454" s="12">
        <v>9.7173751029689705E-3</v>
      </c>
      <c r="I4454" s="12">
        <v>1.14823650951765E-2</v>
      </c>
      <c r="J4454" s="12">
        <v>1.45632012026923E-2</v>
      </c>
      <c r="K4454" s="12">
        <v>1.2603502597795699E-2</v>
      </c>
      <c r="L4454" s="12">
        <v>5.2738256886214396E-3</v>
      </c>
      <c r="M4454" s="12">
        <v>1.4614207706415701E-2</v>
      </c>
    </row>
    <row r="4455" spans="1:13" x14ac:dyDescent="0.3">
      <c r="A4455" s="11" t="str">
        <f t="shared" si="70"/>
        <v>CONSUMO PER CAPITA (kg ó litros por individuo)Whisky10-30MIL</v>
      </c>
      <c r="B4455" s="11" t="s">
        <v>55</v>
      </c>
      <c r="C4455" s="11" t="s">
        <v>101</v>
      </c>
      <c r="D4455" s="11" t="s">
        <v>154</v>
      </c>
      <c r="E4455" s="12">
        <v>2.6526726879159E-2</v>
      </c>
      <c r="F4455" s="12">
        <v>2.8393460654997701E-2</v>
      </c>
      <c r="G4455" s="12">
        <v>2.26597491254341E-2</v>
      </c>
      <c r="H4455" s="12">
        <v>2.41172420317778E-2</v>
      </c>
      <c r="I4455" s="12">
        <v>2.7463261596931202E-2</v>
      </c>
      <c r="J4455" s="12">
        <v>2.9255876828471899E-2</v>
      </c>
      <c r="K4455" s="12">
        <v>1.3007166831915599E-2</v>
      </c>
      <c r="L4455" s="12">
        <v>7.8392798458400206E-3</v>
      </c>
      <c r="M4455" s="12">
        <v>2.0817809319560801E-2</v>
      </c>
    </row>
    <row r="4456" spans="1:13" x14ac:dyDescent="0.3">
      <c r="A4456" s="11" t="str">
        <f t="shared" si="70"/>
        <v>CONSUMO PER CAPITA (kg ó litros por individuo)Whisky30-100MIL</v>
      </c>
      <c r="B4456" s="11" t="s">
        <v>55</v>
      </c>
      <c r="C4456" s="11" t="s">
        <v>101</v>
      </c>
      <c r="D4456" s="11" t="s">
        <v>155</v>
      </c>
      <c r="E4456" s="12">
        <v>2.1346513266032801E-2</v>
      </c>
      <c r="F4456" s="12">
        <v>3.2847094290409003E-2</v>
      </c>
      <c r="G4456" s="12">
        <v>2.1390706953439899E-2</v>
      </c>
      <c r="H4456" s="12">
        <v>2.5628661611754901E-2</v>
      </c>
      <c r="I4456" s="12">
        <v>4.6613634205648999E-2</v>
      </c>
      <c r="J4456" s="12">
        <v>2.7230261496861499E-2</v>
      </c>
      <c r="K4456" s="12">
        <v>2.8894321711619601E-2</v>
      </c>
      <c r="L4456" s="12">
        <v>3.33744853903373E-2</v>
      </c>
      <c r="M4456" s="12">
        <v>5.7084538601467699E-2</v>
      </c>
    </row>
    <row r="4457" spans="1:13" x14ac:dyDescent="0.3">
      <c r="A4457" s="11" t="str">
        <f t="shared" si="70"/>
        <v>CONSUMO PER CAPITA (kg ó litros por individuo)Whisky100-200MIL</v>
      </c>
      <c r="B4457" s="11" t="s">
        <v>55</v>
      </c>
      <c r="C4457" s="11" t="s">
        <v>101</v>
      </c>
      <c r="D4457" s="11" t="s">
        <v>156</v>
      </c>
      <c r="E4457" s="12">
        <v>1.14531860555793E-2</v>
      </c>
      <c r="F4457" s="12">
        <v>8.9349310348953402E-3</v>
      </c>
      <c r="G4457" s="12">
        <v>2.84316172463169E-3</v>
      </c>
      <c r="H4457" s="12">
        <v>2.7913759879386801E-3</v>
      </c>
      <c r="I4457" s="12">
        <v>1.0489839500215E-2</v>
      </c>
      <c r="J4457" s="12">
        <v>2.0222541942578401E-2</v>
      </c>
      <c r="K4457" s="12">
        <v>8.75023477350193E-3</v>
      </c>
      <c r="L4457" s="12">
        <v>1.57960828430583E-2</v>
      </c>
      <c r="M4457" s="12">
        <v>8.3789897341279892E-3</v>
      </c>
    </row>
    <row r="4458" spans="1:13" x14ac:dyDescent="0.3">
      <c r="A4458" s="11" t="str">
        <f t="shared" si="70"/>
        <v>CONSUMO PER CAPITA (kg ó litros por individuo)Whisky200-500MIL</v>
      </c>
      <c r="B4458" s="11" t="s">
        <v>55</v>
      </c>
      <c r="C4458" s="11" t="s">
        <v>101</v>
      </c>
      <c r="D4458" s="11" t="s">
        <v>157</v>
      </c>
      <c r="E4458" s="12">
        <v>4.6243231174833699E-2</v>
      </c>
      <c r="F4458" s="12">
        <v>5.90967476687232E-2</v>
      </c>
      <c r="G4458" s="12">
        <v>2.5373106713176701E-2</v>
      </c>
      <c r="H4458" s="12">
        <v>3.5684008775392503E-2</v>
      </c>
      <c r="I4458" s="12">
        <v>6.4013131194090606E-2</v>
      </c>
      <c r="J4458" s="12">
        <v>7.9845880433825803E-2</v>
      </c>
      <c r="K4458" s="12">
        <v>6.3601354190829906E-2</v>
      </c>
      <c r="L4458" s="12">
        <v>4.3833538270311299E-2</v>
      </c>
      <c r="M4458" s="12">
        <v>6.3760661045322201E-2</v>
      </c>
    </row>
    <row r="4459" spans="1:13" x14ac:dyDescent="0.3">
      <c r="A4459" s="11" t="str">
        <f t="shared" si="70"/>
        <v>CONSUMO PER CAPITA (kg ó litros por individuo)Whisky&gt;500MIL</v>
      </c>
      <c r="B4459" s="11" t="s">
        <v>55</v>
      </c>
      <c r="C4459" s="11" t="s">
        <v>101</v>
      </c>
      <c r="D4459" s="11" t="s">
        <v>158</v>
      </c>
      <c r="E4459" s="12">
        <v>5.3083138315766297E-2</v>
      </c>
      <c r="F4459" s="12">
        <v>2.7233444200539001E-2</v>
      </c>
      <c r="G4459" s="12">
        <v>2.50735859022139E-2</v>
      </c>
      <c r="H4459" s="12">
        <v>2.9906597187084601E-2</v>
      </c>
      <c r="I4459" s="12">
        <v>3.6821315569190501E-2</v>
      </c>
      <c r="J4459" s="12">
        <v>1.90673967254841E-2</v>
      </c>
      <c r="K4459" s="12">
        <v>3.02489092910894E-2</v>
      </c>
      <c r="L4459" s="12">
        <v>2.77587399251795E-2</v>
      </c>
      <c r="M4459" s="12">
        <v>3.3597731087528997E-2</v>
      </c>
    </row>
    <row r="4460" spans="1:13" x14ac:dyDescent="0.3">
      <c r="A4460" s="11" t="str">
        <f t="shared" si="70"/>
        <v>CONSUMO PER CAPITA (kg ó litros por individuo)WhiskyDE 15 A 19 AÑOS</v>
      </c>
      <c r="B4460" s="11" t="s">
        <v>55</v>
      </c>
      <c r="C4460" s="11" t="s">
        <v>101</v>
      </c>
      <c r="D4460" s="11" t="s">
        <v>159</v>
      </c>
      <c r="E4460" s="12" t="s">
        <v>134</v>
      </c>
      <c r="F4460" s="12" t="s">
        <v>134</v>
      </c>
      <c r="G4460" s="12" t="s">
        <v>134</v>
      </c>
      <c r="H4460" s="12" t="s">
        <v>134</v>
      </c>
      <c r="I4460" s="12">
        <v>1.69850399784215E-2</v>
      </c>
      <c r="J4460" s="12" t="s">
        <v>134</v>
      </c>
      <c r="K4460" s="12" t="s">
        <v>134</v>
      </c>
      <c r="L4460" s="12">
        <v>2.2002373059783999E-2</v>
      </c>
      <c r="M4460" s="12">
        <v>2.1869530458621601E-2</v>
      </c>
    </row>
    <row r="4461" spans="1:13" x14ac:dyDescent="0.3">
      <c r="A4461" s="11" t="str">
        <f t="shared" si="70"/>
        <v>CONSUMO PER CAPITA (kg ó litros por individuo)WhiskyDE 20 A 24 AÑOS</v>
      </c>
      <c r="B4461" s="11" t="s">
        <v>55</v>
      </c>
      <c r="C4461" s="11" t="s">
        <v>101</v>
      </c>
      <c r="D4461" s="11" t="s">
        <v>160</v>
      </c>
      <c r="E4461" s="12">
        <v>3.8390980726473102E-2</v>
      </c>
      <c r="F4461" s="12">
        <v>7.9437481625889705E-3</v>
      </c>
      <c r="G4461" s="12">
        <v>3.7555393363801E-3</v>
      </c>
      <c r="H4461" s="12">
        <v>3.7156960051245598E-4</v>
      </c>
      <c r="I4461" s="12">
        <v>2.5653431173204101E-2</v>
      </c>
      <c r="J4461" s="12">
        <v>6.9755930751559999E-3</v>
      </c>
      <c r="K4461" s="12">
        <v>5.29826067676976E-3</v>
      </c>
      <c r="L4461" s="12">
        <v>5.4548992042813098E-4</v>
      </c>
      <c r="M4461" s="12">
        <v>1.61802290066228E-2</v>
      </c>
    </row>
    <row r="4462" spans="1:13" x14ac:dyDescent="0.3">
      <c r="A4462" s="11" t="str">
        <f t="shared" si="70"/>
        <v>CONSUMO PER CAPITA (kg ó litros por individuo)WhiskyDE 25 A 34 AÑOS</v>
      </c>
      <c r="B4462" s="11" t="s">
        <v>55</v>
      </c>
      <c r="C4462" s="11" t="s">
        <v>101</v>
      </c>
      <c r="D4462" s="11" t="s">
        <v>161</v>
      </c>
      <c r="E4462" s="12">
        <v>1.82723824852777E-2</v>
      </c>
      <c r="F4462" s="12">
        <v>2.16442650500645E-2</v>
      </c>
      <c r="G4462" s="12">
        <v>1.9526965136080501E-2</v>
      </c>
      <c r="H4462" s="12">
        <v>1.6929949981261801E-2</v>
      </c>
      <c r="I4462" s="12">
        <v>2.53900489867648E-2</v>
      </c>
      <c r="J4462" s="12">
        <v>2.4519321614618301E-2</v>
      </c>
      <c r="K4462" s="12">
        <v>1.39175826614735E-2</v>
      </c>
      <c r="L4462" s="12">
        <v>2.0135957145560799E-2</v>
      </c>
      <c r="M4462" s="12">
        <v>1.7437194623058701E-2</v>
      </c>
    </row>
    <row r="4463" spans="1:13" x14ac:dyDescent="0.3">
      <c r="A4463" s="11" t="str">
        <f t="shared" si="70"/>
        <v>CONSUMO PER CAPITA (kg ó litros por individuo)WhiskyDE 35 A 49 AÑOS</v>
      </c>
      <c r="B4463" s="11" t="s">
        <v>55</v>
      </c>
      <c r="C4463" s="11" t="s">
        <v>101</v>
      </c>
      <c r="D4463" s="11" t="s">
        <v>162</v>
      </c>
      <c r="E4463" s="12">
        <v>1.6028372514794501E-2</v>
      </c>
      <c r="F4463" s="12">
        <v>2.0083461794013598E-2</v>
      </c>
      <c r="G4463" s="12">
        <v>8.5730329049204506E-3</v>
      </c>
      <c r="H4463" s="12">
        <v>1.3191057715624999E-2</v>
      </c>
      <c r="I4463" s="12">
        <v>2.0287723992514901E-2</v>
      </c>
      <c r="J4463" s="12">
        <v>9.2706052939841802E-3</v>
      </c>
      <c r="K4463" s="12">
        <v>2.0505172665333599E-2</v>
      </c>
      <c r="L4463" s="12">
        <v>9.2967801166073498E-3</v>
      </c>
      <c r="M4463" s="12">
        <v>1.9739271179995199E-2</v>
      </c>
    </row>
    <row r="4464" spans="1:13" x14ac:dyDescent="0.3">
      <c r="A4464" s="11" t="str">
        <f t="shared" si="70"/>
        <v>CONSUMO PER CAPITA (kg ó litros por individuo)WhiskyDE 50 A 59 AÑOS</v>
      </c>
      <c r="B4464" s="11" t="s">
        <v>55</v>
      </c>
      <c r="C4464" s="11" t="s">
        <v>101</v>
      </c>
      <c r="D4464" s="11" t="s">
        <v>163</v>
      </c>
      <c r="E4464" s="12">
        <v>3.6822161536380502E-2</v>
      </c>
      <c r="F4464" s="12">
        <v>3.0631039079195999E-2</v>
      </c>
      <c r="G4464" s="12">
        <v>1.63740675207181E-2</v>
      </c>
      <c r="H4464" s="12">
        <v>1.9600135093849301E-2</v>
      </c>
      <c r="I4464" s="12">
        <v>2.83774778760097E-2</v>
      </c>
      <c r="J4464" s="12">
        <v>2.3369526458434101E-2</v>
      </c>
      <c r="K4464" s="12">
        <v>1.52661451455413E-2</v>
      </c>
      <c r="L4464" s="12">
        <v>1.50821751226933E-2</v>
      </c>
      <c r="M4464" s="12">
        <v>2.7104856385449901E-2</v>
      </c>
    </row>
    <row r="4465" spans="1:13" x14ac:dyDescent="0.3">
      <c r="A4465" s="11" t="str">
        <f t="shared" si="70"/>
        <v>CONSUMO PER CAPITA (kg ó litros por individuo)WhiskyDE 60 A 75 AÑOS</v>
      </c>
      <c r="B4465" s="11" t="s">
        <v>55</v>
      </c>
      <c r="C4465" s="11" t="s">
        <v>101</v>
      </c>
      <c r="D4465" s="11" t="s">
        <v>164</v>
      </c>
      <c r="E4465" s="12">
        <v>6.2186142305515599E-2</v>
      </c>
      <c r="F4465" s="12">
        <v>6.0899516307458497E-2</v>
      </c>
      <c r="G4465" s="12">
        <v>3.7543691312444498E-2</v>
      </c>
      <c r="H4465" s="12">
        <v>5.3132589643753302E-2</v>
      </c>
      <c r="I4465" s="12">
        <v>7.2764366916590897E-2</v>
      </c>
      <c r="J4465" s="12">
        <v>7.6349938486799301E-2</v>
      </c>
      <c r="K4465" s="12">
        <v>5.7450455917133603E-2</v>
      </c>
      <c r="L4465" s="12">
        <v>5.0700692695301197E-2</v>
      </c>
      <c r="M4465" s="12">
        <v>7.5893386332474902E-2</v>
      </c>
    </row>
    <row r="4466" spans="1:13" x14ac:dyDescent="0.3">
      <c r="A4466" s="11" t="str">
        <f t="shared" si="70"/>
        <v>CONSUMO PER CAPITA (kg ó litros por individuo)WhiskyNIVEL ALTO</v>
      </c>
      <c r="B4466" s="11" t="s">
        <v>55</v>
      </c>
      <c r="C4466" s="11" t="s">
        <v>101</v>
      </c>
      <c r="D4466" s="11" t="s">
        <v>165</v>
      </c>
      <c r="E4466" s="12">
        <v>3.9220465221719403E-2</v>
      </c>
      <c r="F4466" s="12">
        <v>3.7080027187414398E-2</v>
      </c>
      <c r="G4466" s="12">
        <v>2.4702937633656299E-2</v>
      </c>
      <c r="H4466" s="12">
        <v>3.4040998676357299E-2</v>
      </c>
      <c r="I4466" s="12">
        <v>5.4701650894435301E-2</v>
      </c>
      <c r="J4466" s="12">
        <v>6.5021086037923406E-2</v>
      </c>
      <c r="K4466" s="12">
        <v>5.3202501773539301E-2</v>
      </c>
      <c r="L4466" s="12">
        <v>3.2177583795242298E-2</v>
      </c>
      <c r="M4466" s="12">
        <v>5.69370645910127E-2</v>
      </c>
    </row>
    <row r="4467" spans="1:13" x14ac:dyDescent="0.3">
      <c r="A4467" s="11" t="str">
        <f t="shared" si="70"/>
        <v>CONSUMO PER CAPITA (kg ó litros por individuo)WhiskyNIVEL MEDIO ALTO</v>
      </c>
      <c r="B4467" s="11" t="s">
        <v>55</v>
      </c>
      <c r="C4467" s="11" t="s">
        <v>101</v>
      </c>
      <c r="D4467" s="11" t="s">
        <v>166</v>
      </c>
      <c r="E4467" s="12">
        <v>8.3530394199165803E-3</v>
      </c>
      <c r="F4467" s="12">
        <v>9.1893664878480406E-3</v>
      </c>
      <c r="G4467" s="12">
        <v>7.7487997955576699E-3</v>
      </c>
      <c r="H4467" s="12">
        <v>4.8294809778377697E-3</v>
      </c>
      <c r="I4467" s="12">
        <v>1.7110774218247301E-2</v>
      </c>
      <c r="J4467" s="12">
        <v>6.7150663458081803E-3</v>
      </c>
      <c r="K4467" s="12">
        <v>1.21485090332293E-2</v>
      </c>
      <c r="L4467" s="12">
        <v>1.33779573999921E-2</v>
      </c>
      <c r="M4467" s="12">
        <v>2.1433226291007901E-2</v>
      </c>
    </row>
    <row r="4468" spans="1:13" x14ac:dyDescent="0.3">
      <c r="A4468" s="11" t="str">
        <f t="shared" si="70"/>
        <v>CONSUMO PER CAPITA (kg ó litros por individuo)WhiskyNIVEL MEDIO</v>
      </c>
      <c r="B4468" s="11" t="s">
        <v>55</v>
      </c>
      <c r="C4468" s="11" t="s">
        <v>101</v>
      </c>
      <c r="D4468" s="11" t="s">
        <v>167</v>
      </c>
      <c r="E4468" s="12">
        <v>2.4216313433027801E-2</v>
      </c>
      <c r="F4468" s="12">
        <v>1.3518116376013E-2</v>
      </c>
      <c r="G4468" s="12">
        <v>8.9238762745657597E-3</v>
      </c>
      <c r="H4468" s="12">
        <v>1.0405659770353799E-2</v>
      </c>
      <c r="I4468" s="12">
        <v>2.1136829230518399E-2</v>
      </c>
      <c r="J4468" s="12">
        <v>1.1109498430002199E-2</v>
      </c>
      <c r="K4468" s="12">
        <v>1.5187963648117701E-2</v>
      </c>
      <c r="L4468" s="12">
        <v>1.8847037926902899E-2</v>
      </c>
      <c r="M4468" s="12">
        <v>2.6068011137009701E-2</v>
      </c>
    </row>
    <row r="4469" spans="1:13" x14ac:dyDescent="0.3">
      <c r="A4469" s="11" t="str">
        <f t="shared" si="70"/>
        <v>CONSUMO PER CAPITA (kg ó litros por individuo)WhiskyNIVEL MEDIO BAJO</v>
      </c>
      <c r="B4469" s="11" t="s">
        <v>55</v>
      </c>
      <c r="C4469" s="11" t="s">
        <v>101</v>
      </c>
      <c r="D4469" s="11" t="s">
        <v>168</v>
      </c>
      <c r="E4469" s="12">
        <v>2.71675738918754E-2</v>
      </c>
      <c r="F4469" s="12">
        <v>3.3796411059207901E-2</v>
      </c>
      <c r="G4469" s="12">
        <v>1.2532922340063E-2</v>
      </c>
      <c r="H4469" s="12">
        <v>2.28168479608938E-2</v>
      </c>
      <c r="I4469" s="12">
        <v>2.8530279189393801E-2</v>
      </c>
      <c r="J4469" s="12">
        <v>2.8310006792657699E-2</v>
      </c>
      <c r="K4469" s="12">
        <v>1.32879199221032E-2</v>
      </c>
      <c r="L4469" s="12">
        <v>1.67547920032304E-2</v>
      </c>
      <c r="M4469" s="12">
        <v>1.00410426324124E-2</v>
      </c>
    </row>
    <row r="4470" spans="1:13" x14ac:dyDescent="0.3">
      <c r="A4470" s="11" t="str">
        <f t="shared" si="70"/>
        <v>CONSUMO PER CAPITA (kg ó litros por individuo)WhiskyNIVEL BAJO</v>
      </c>
      <c r="B4470" s="11" t="s">
        <v>55</v>
      </c>
      <c r="C4470" s="11" t="s">
        <v>101</v>
      </c>
      <c r="D4470" s="11" t="s">
        <v>169</v>
      </c>
      <c r="E4470" s="12">
        <v>4.9634311145561702E-2</v>
      </c>
      <c r="F4470" s="12">
        <v>5.0412719144347001E-2</v>
      </c>
      <c r="G4470" s="12">
        <v>2.9417821835381001E-2</v>
      </c>
      <c r="H4470" s="12">
        <v>3.5945535825877201E-2</v>
      </c>
      <c r="I4470" s="12">
        <v>4.6220683783217802E-2</v>
      </c>
      <c r="J4470" s="12">
        <v>2.7720974892750199E-2</v>
      </c>
      <c r="K4470" s="12">
        <v>2.2567134782085801E-2</v>
      </c>
      <c r="L4470" s="12">
        <v>2.42805960625509E-2</v>
      </c>
      <c r="M4470" s="12">
        <v>4.35579386127714E-2</v>
      </c>
    </row>
    <row r="4471" spans="1:13" x14ac:dyDescent="0.3">
      <c r="A4471" s="11" t="str">
        <f t="shared" si="70"/>
        <v>CONSUMO PER CAPITA (kg ó litros por individuo)WhiskyHOMBRE</v>
      </c>
      <c r="B4471" s="11" t="s">
        <v>55</v>
      </c>
      <c r="C4471" s="11" t="s">
        <v>101</v>
      </c>
      <c r="D4471" s="11" t="s">
        <v>170</v>
      </c>
      <c r="E4471" s="12">
        <v>4.7976686817971001E-2</v>
      </c>
      <c r="F4471" s="12">
        <v>4.7012169874763199E-2</v>
      </c>
      <c r="G4471" s="12">
        <v>2.91692945218406E-2</v>
      </c>
      <c r="H4471" s="12">
        <v>3.36231019513527E-2</v>
      </c>
      <c r="I4471" s="12">
        <v>5.66540351543156E-2</v>
      </c>
      <c r="J4471" s="12">
        <v>4.7486406663839201E-2</v>
      </c>
      <c r="K4471" s="12">
        <v>4.4271918496483299E-2</v>
      </c>
      <c r="L4471" s="12">
        <v>3.6383824906593303E-2</v>
      </c>
      <c r="M4471" s="12">
        <v>5.4180854809234097E-2</v>
      </c>
    </row>
    <row r="4472" spans="1:13" x14ac:dyDescent="0.3">
      <c r="A4472" s="11" t="str">
        <f t="shared" si="70"/>
        <v>CONSUMO PER CAPITA (kg ó litros por individuo)WhiskyMUJER</v>
      </c>
      <c r="B4472" s="11" t="s">
        <v>55</v>
      </c>
      <c r="C4472" s="11" t="s">
        <v>101</v>
      </c>
      <c r="D4472" s="11" t="s">
        <v>171</v>
      </c>
      <c r="E4472" s="12">
        <v>1.49492495362787E-2</v>
      </c>
      <c r="F4472" s="12">
        <v>1.2218420544438899E-2</v>
      </c>
      <c r="G4472" s="12">
        <v>5.8746336896497702E-3</v>
      </c>
      <c r="H4472" s="12">
        <v>1.1315469159448701E-2</v>
      </c>
      <c r="I4472" s="12">
        <v>1.32864448481436E-2</v>
      </c>
      <c r="J4472" s="12">
        <v>1.0548280890697599E-2</v>
      </c>
      <c r="K4472" s="12">
        <v>5.1777300459617398E-3</v>
      </c>
      <c r="L4472" s="12">
        <v>7.6251695760249302E-3</v>
      </c>
      <c r="M4472" s="12">
        <v>1.3721687799477999E-2</v>
      </c>
    </row>
    <row r="4473" spans="1:13" x14ac:dyDescent="0.3">
      <c r="A4473" s="11" t="str">
        <f t="shared" ref="A4473:A4536" si="71">B4473&amp;C4473&amp;D4473</f>
        <v>CONSUMO PER CAPITA (kg ó litros por individuo)BrandyT.ESPAÑA</v>
      </c>
      <c r="B4473" s="11" t="s">
        <v>55</v>
      </c>
      <c r="C4473" s="11" t="s">
        <v>102</v>
      </c>
      <c r="D4473" s="11" t="s">
        <v>142</v>
      </c>
      <c r="E4473" s="12">
        <v>1.26044114190222E-3</v>
      </c>
      <c r="F4473" s="12">
        <v>1.97997204261298E-3</v>
      </c>
      <c r="G4473" s="12">
        <v>1.3891316678856199E-3</v>
      </c>
      <c r="H4473" s="12">
        <v>2.9360818187745101E-3</v>
      </c>
      <c r="I4473" s="12">
        <v>2.7519298596167001E-3</v>
      </c>
      <c r="J4473" s="12">
        <v>2.6789483099208E-3</v>
      </c>
      <c r="K4473" s="12">
        <v>6.7688431393241001E-3</v>
      </c>
      <c r="L4473" s="12">
        <v>2.5763850673079201E-3</v>
      </c>
      <c r="M4473" s="12">
        <v>3.0189449606211598E-3</v>
      </c>
    </row>
    <row r="4474" spans="1:13" x14ac:dyDescent="0.3">
      <c r="A4474" s="11" t="str">
        <f t="shared" si="71"/>
        <v>CONSUMO PER CAPITA (kg ó litros por individuo)BrandyBCN AM</v>
      </c>
      <c r="B4474" s="11" t="s">
        <v>55</v>
      </c>
      <c r="C4474" s="11" t="s">
        <v>102</v>
      </c>
      <c r="D4474" s="11" t="s">
        <v>143</v>
      </c>
      <c r="E4474" s="12" t="s">
        <v>134</v>
      </c>
      <c r="F4474" s="12">
        <v>2.4461450114418001E-4</v>
      </c>
      <c r="G4474" s="12">
        <v>6.5250196441310601E-4</v>
      </c>
      <c r="H4474" s="12">
        <v>1.2740468280719799E-2</v>
      </c>
      <c r="I4474" s="12">
        <v>3.2912003442803601E-3</v>
      </c>
      <c r="J4474" s="12">
        <v>4.7309439346048202E-3</v>
      </c>
      <c r="K4474" s="12">
        <v>3.5483001323319301E-4</v>
      </c>
      <c r="L4474" s="12">
        <v>3.8412625792078599E-3</v>
      </c>
      <c r="M4474" s="12">
        <v>1.2506060363028401E-3</v>
      </c>
    </row>
    <row r="4475" spans="1:13" x14ac:dyDescent="0.3">
      <c r="A4475" s="11" t="str">
        <f t="shared" si="71"/>
        <v>CONSUMO PER CAPITA (kg ó litros por individuo)BrandyREST.CAT ARAGON</v>
      </c>
      <c r="B4475" s="11" t="s">
        <v>55</v>
      </c>
      <c r="C4475" s="11" t="s">
        <v>102</v>
      </c>
      <c r="D4475" s="11" t="s">
        <v>144</v>
      </c>
      <c r="E4475" s="12">
        <v>1.7028692939108599E-3</v>
      </c>
      <c r="F4475" s="12">
        <v>3.3395696234248201E-3</v>
      </c>
      <c r="G4475" s="12">
        <v>3.0485839987626998E-3</v>
      </c>
      <c r="H4475" s="12">
        <v>6.6461059022287798E-3</v>
      </c>
      <c r="I4475" s="12">
        <v>1.4935885797197901E-3</v>
      </c>
      <c r="J4475" s="12">
        <v>9.6810591219287801E-4</v>
      </c>
      <c r="K4475" s="12">
        <v>4.3694317698484503E-2</v>
      </c>
      <c r="L4475" s="12">
        <v>2.5200317723804601E-4</v>
      </c>
      <c r="M4475" s="12">
        <v>1.1439002927738201E-2</v>
      </c>
    </row>
    <row r="4476" spans="1:13" x14ac:dyDescent="0.3">
      <c r="A4476" s="11" t="str">
        <f t="shared" si="71"/>
        <v>CONSUMO PER CAPITA (kg ó litros por individuo)BrandyLEVANTE</v>
      </c>
      <c r="B4476" s="11" t="s">
        <v>55</v>
      </c>
      <c r="C4476" s="11" t="s">
        <v>102</v>
      </c>
      <c r="D4476" s="11" t="s">
        <v>145</v>
      </c>
      <c r="E4476" s="12">
        <v>2.2127119698305301E-3</v>
      </c>
      <c r="F4476" s="12">
        <v>4.0107392767223396E-3</v>
      </c>
      <c r="G4476" s="12">
        <v>4.1169626332707397E-3</v>
      </c>
      <c r="H4476" s="12">
        <v>2.5769375036534601E-3</v>
      </c>
      <c r="I4476" s="12">
        <v>3.9547289604244199E-3</v>
      </c>
      <c r="J4476" s="12">
        <v>5.0330323469666696E-3</v>
      </c>
      <c r="K4476" s="12">
        <v>2.2295686887999801E-3</v>
      </c>
      <c r="L4476" s="12">
        <v>4.5556961657392597E-3</v>
      </c>
      <c r="M4476" s="12">
        <v>2.2159248526703599E-3</v>
      </c>
    </row>
    <row r="4477" spans="1:13" x14ac:dyDescent="0.3">
      <c r="A4477" s="11" t="str">
        <f t="shared" si="71"/>
        <v>CONSUMO PER CAPITA (kg ó litros por individuo)BrandyANDALUCIA</v>
      </c>
      <c r="B4477" s="11" t="s">
        <v>55</v>
      </c>
      <c r="C4477" s="11" t="s">
        <v>102</v>
      </c>
      <c r="D4477" s="11" t="s">
        <v>146</v>
      </c>
      <c r="E4477" s="12" t="s">
        <v>134</v>
      </c>
      <c r="F4477" s="12">
        <v>8.0215260845552803E-4</v>
      </c>
      <c r="G4477" s="12">
        <v>3.423696655825E-4</v>
      </c>
      <c r="H4477" s="12">
        <v>4.7119403318577599E-4</v>
      </c>
      <c r="I4477" s="12">
        <v>8.5484174084490697E-4</v>
      </c>
      <c r="J4477" s="12">
        <v>1.0623164917045499E-3</v>
      </c>
      <c r="K4477" s="12">
        <v>9.3751829655850196E-4</v>
      </c>
      <c r="L4477" s="12">
        <v>1.6016819552079199E-3</v>
      </c>
      <c r="M4477" s="12">
        <v>2.2091315944390301E-3</v>
      </c>
    </row>
    <row r="4478" spans="1:13" x14ac:dyDescent="0.3">
      <c r="A4478" s="11" t="str">
        <f t="shared" si="71"/>
        <v>CONSUMO PER CAPITA (kg ó litros por individuo)BrandyMDD AM</v>
      </c>
      <c r="B4478" s="11" t="s">
        <v>55</v>
      </c>
      <c r="C4478" s="11" t="s">
        <v>102</v>
      </c>
      <c r="D4478" s="11" t="s">
        <v>147</v>
      </c>
      <c r="E4478" s="12">
        <v>1.1310321062525199E-3</v>
      </c>
      <c r="F4478" s="12">
        <v>5.3914636385757797E-4</v>
      </c>
      <c r="G4478" s="12" t="s">
        <v>134</v>
      </c>
      <c r="H4478" s="12">
        <v>7.2465332035616403E-4</v>
      </c>
      <c r="I4478" s="12">
        <v>3.9239604224584499E-3</v>
      </c>
      <c r="J4478" s="12">
        <v>6.1136101686631904E-4</v>
      </c>
      <c r="K4478" s="12" t="s">
        <v>134</v>
      </c>
      <c r="L4478" s="12">
        <v>4.2440550416043502E-3</v>
      </c>
      <c r="M4478" s="12">
        <v>1.6835514663367799E-4</v>
      </c>
    </row>
    <row r="4479" spans="1:13" x14ac:dyDescent="0.3">
      <c r="A4479" s="11" t="str">
        <f t="shared" si="71"/>
        <v>CONSUMO PER CAPITA (kg ó litros por individuo)BrandyRTO CENTRO</v>
      </c>
      <c r="B4479" s="11" t="s">
        <v>55</v>
      </c>
      <c r="C4479" s="11" t="s">
        <v>102</v>
      </c>
      <c r="D4479" s="11" t="s">
        <v>148</v>
      </c>
      <c r="E4479" s="12">
        <v>2.1760619267334401E-4</v>
      </c>
      <c r="F4479" s="12">
        <v>2.1253670150846E-4</v>
      </c>
      <c r="G4479" s="12">
        <v>4.5493664139032699E-4</v>
      </c>
      <c r="H4479" s="12">
        <v>2.15255295948407E-4</v>
      </c>
      <c r="I4479" s="12">
        <v>1.5818371205178101E-4</v>
      </c>
      <c r="J4479" s="12">
        <v>5.5619036611498796E-4</v>
      </c>
      <c r="K4479" s="12">
        <v>6.5383152897768501E-4</v>
      </c>
      <c r="L4479" s="12">
        <v>1.5910888500438899E-3</v>
      </c>
      <c r="M4479" s="12">
        <v>3.44636498404431E-3</v>
      </c>
    </row>
    <row r="4480" spans="1:13" x14ac:dyDescent="0.3">
      <c r="A4480" s="11" t="str">
        <f t="shared" si="71"/>
        <v>CONSUMO PER CAPITA (kg ó litros por individuo)BrandyNORTE-CENTRO</v>
      </c>
      <c r="B4480" s="11" t="s">
        <v>55</v>
      </c>
      <c r="C4480" s="11" t="s">
        <v>102</v>
      </c>
      <c r="D4480" s="11" t="s">
        <v>149</v>
      </c>
      <c r="E4480" s="12">
        <v>5.07082862308456E-3</v>
      </c>
      <c r="F4480" s="12">
        <v>6.6343227414984197E-3</v>
      </c>
      <c r="G4480" s="12">
        <v>1.4090064218352199E-3</v>
      </c>
      <c r="H4480" s="12">
        <v>1.3740447275107099E-3</v>
      </c>
      <c r="I4480" s="12">
        <v>8.6768780407904707E-3</v>
      </c>
      <c r="J4480" s="12">
        <v>8.6714907242599806E-3</v>
      </c>
      <c r="K4480" s="12">
        <v>3.6420242067612902E-3</v>
      </c>
      <c r="L4480" s="12">
        <v>4.3636118198303103E-3</v>
      </c>
      <c r="M4480" s="12">
        <v>2.44358344350317E-3</v>
      </c>
    </row>
    <row r="4481" spans="1:13" x14ac:dyDescent="0.3">
      <c r="A4481" s="11" t="str">
        <f t="shared" si="71"/>
        <v>CONSUMO PER CAPITA (kg ó litros por individuo)BrandyNOROESTE</v>
      </c>
      <c r="B4481" s="11" t="s">
        <v>55</v>
      </c>
      <c r="C4481" s="11" t="s">
        <v>102</v>
      </c>
      <c r="D4481" s="11" t="s">
        <v>150</v>
      </c>
      <c r="E4481" s="12">
        <v>4.8018680348601298E-4</v>
      </c>
      <c r="F4481" s="12">
        <v>1.37372125066534E-4</v>
      </c>
      <c r="G4481" s="12">
        <v>3.2297240286393301E-4</v>
      </c>
      <c r="H4481" s="12">
        <v>1.1664898476399499E-3</v>
      </c>
      <c r="I4481" s="12">
        <v>1.14047303661056E-3</v>
      </c>
      <c r="J4481" s="12">
        <v>1.6996570244575101E-3</v>
      </c>
      <c r="K4481" s="12">
        <v>1.7865810436861E-4</v>
      </c>
      <c r="L4481" s="12" t="s">
        <v>134</v>
      </c>
      <c r="M4481" s="12">
        <v>1.3883344348084801E-4</v>
      </c>
    </row>
    <row r="4482" spans="1:13" x14ac:dyDescent="0.3">
      <c r="A4482" s="11" t="str">
        <f t="shared" si="71"/>
        <v>CONSUMO PER CAPITA (kg ó litros por individuo)Brandy&lt;2MIL</v>
      </c>
      <c r="B4482" s="11" t="s">
        <v>55</v>
      </c>
      <c r="C4482" s="11" t="s">
        <v>102</v>
      </c>
      <c r="D4482" s="11" t="s">
        <v>151</v>
      </c>
      <c r="E4482" s="12" t="s">
        <v>134</v>
      </c>
      <c r="F4482" s="12" t="s">
        <v>134</v>
      </c>
      <c r="G4482" s="12" t="s">
        <v>134</v>
      </c>
      <c r="H4482" s="12">
        <v>1.5071017623663601E-2</v>
      </c>
      <c r="I4482" s="12">
        <v>6.8203422923091299E-4</v>
      </c>
      <c r="J4482" s="12" t="s">
        <v>134</v>
      </c>
      <c r="K4482" s="12">
        <v>4.7298733016003E-2</v>
      </c>
      <c r="L4482" s="12" t="s">
        <v>134</v>
      </c>
      <c r="M4482" s="12" t="s">
        <v>134</v>
      </c>
    </row>
    <row r="4483" spans="1:13" x14ac:dyDescent="0.3">
      <c r="A4483" s="11" t="str">
        <f t="shared" si="71"/>
        <v>CONSUMO PER CAPITA (kg ó litros por individuo)Brandy2-5MIL</v>
      </c>
      <c r="B4483" s="11" t="s">
        <v>55</v>
      </c>
      <c r="C4483" s="11" t="s">
        <v>102</v>
      </c>
      <c r="D4483" s="11" t="s">
        <v>152</v>
      </c>
      <c r="E4483" s="12">
        <v>4.1228528351727202E-4</v>
      </c>
      <c r="F4483" s="12">
        <v>3.4078115369761699E-4</v>
      </c>
      <c r="G4483" s="12">
        <v>7.2001089493350804E-4</v>
      </c>
      <c r="H4483" s="12">
        <v>4.39579687019551E-4</v>
      </c>
      <c r="I4483" s="12">
        <v>4.62037183223055E-4</v>
      </c>
      <c r="J4483" s="12">
        <v>4.7960743596032698E-4</v>
      </c>
      <c r="K4483" s="12">
        <v>1.45557593799986E-4</v>
      </c>
      <c r="L4483" s="12" t="s">
        <v>134</v>
      </c>
      <c r="M4483" s="12">
        <v>6.70434707138403E-3</v>
      </c>
    </row>
    <row r="4484" spans="1:13" x14ac:dyDescent="0.3">
      <c r="A4484" s="11" t="str">
        <f t="shared" si="71"/>
        <v>CONSUMO PER CAPITA (kg ó litros por individuo)Brandy5-10MIL</v>
      </c>
      <c r="B4484" s="11" t="s">
        <v>55</v>
      </c>
      <c r="C4484" s="11" t="s">
        <v>102</v>
      </c>
      <c r="D4484" s="11" t="s">
        <v>153</v>
      </c>
      <c r="E4484" s="12">
        <v>4.4518646381389798E-3</v>
      </c>
      <c r="F4484" s="12">
        <v>6.7202556164051601E-3</v>
      </c>
      <c r="G4484" s="12">
        <v>4.2065701153370296E-3</v>
      </c>
      <c r="H4484" s="12">
        <v>1.9242160016474301E-3</v>
      </c>
      <c r="I4484" s="12">
        <v>8.0875136540992099E-4</v>
      </c>
      <c r="J4484" s="12">
        <v>7.6004002059926303E-3</v>
      </c>
      <c r="K4484" s="12" t="s">
        <v>134</v>
      </c>
      <c r="L4484" s="12">
        <v>8.6713837125430295E-4</v>
      </c>
      <c r="M4484" s="12" t="s">
        <v>134</v>
      </c>
    </row>
    <row r="4485" spans="1:13" x14ac:dyDescent="0.3">
      <c r="A4485" s="11" t="str">
        <f t="shared" si="71"/>
        <v>CONSUMO PER CAPITA (kg ó litros por individuo)Brandy10-30MIL</v>
      </c>
      <c r="B4485" s="11" t="s">
        <v>55</v>
      </c>
      <c r="C4485" s="11" t="s">
        <v>102</v>
      </c>
      <c r="D4485" s="11" t="s">
        <v>154</v>
      </c>
      <c r="E4485" s="12">
        <v>5.9982760796748304E-4</v>
      </c>
      <c r="F4485" s="12">
        <v>1.39088901492605E-3</v>
      </c>
      <c r="G4485" s="12">
        <v>1.13148820624449E-3</v>
      </c>
      <c r="H4485" s="12">
        <v>6.5998591881204498E-4</v>
      </c>
      <c r="I4485" s="12">
        <v>4.7968266342887297E-3</v>
      </c>
      <c r="J4485" s="12">
        <v>3.9568407988554901E-3</v>
      </c>
      <c r="K4485" s="12">
        <v>2.98389481874558E-3</v>
      </c>
      <c r="L4485" s="12">
        <v>3.13631378158339E-3</v>
      </c>
      <c r="M4485" s="12">
        <v>3.0098785917732E-3</v>
      </c>
    </row>
    <row r="4486" spans="1:13" x14ac:dyDescent="0.3">
      <c r="A4486" s="11" t="str">
        <f t="shared" si="71"/>
        <v>CONSUMO PER CAPITA (kg ó litros por individuo)Brandy30-100MIL</v>
      </c>
      <c r="B4486" s="11" t="s">
        <v>55</v>
      </c>
      <c r="C4486" s="11" t="s">
        <v>102</v>
      </c>
      <c r="D4486" s="11" t="s">
        <v>155</v>
      </c>
      <c r="E4486" s="12">
        <v>9.5411505046399502E-4</v>
      </c>
      <c r="F4486" s="12">
        <v>1.49883020185883E-3</v>
      </c>
      <c r="G4486" s="12">
        <v>1.5654027750350301E-3</v>
      </c>
      <c r="H4486" s="12">
        <v>8.6997103890857003E-4</v>
      </c>
      <c r="I4486" s="12">
        <v>1.8702925417462999E-3</v>
      </c>
      <c r="J4486" s="12">
        <v>2.6198496801648099E-3</v>
      </c>
      <c r="K4486" s="12">
        <v>1.5843922399499801E-2</v>
      </c>
      <c r="L4486" s="12">
        <v>2.66188703387189E-3</v>
      </c>
      <c r="M4486" s="12">
        <v>7.5540049796518497E-3</v>
      </c>
    </row>
    <row r="4487" spans="1:13" x14ac:dyDescent="0.3">
      <c r="A4487" s="11" t="str">
        <f t="shared" si="71"/>
        <v>CONSUMO PER CAPITA (kg ó litros por individuo)Brandy100-200MIL</v>
      </c>
      <c r="B4487" s="11" t="s">
        <v>55</v>
      </c>
      <c r="C4487" s="11" t="s">
        <v>102</v>
      </c>
      <c r="D4487" s="11" t="s">
        <v>156</v>
      </c>
      <c r="E4487" s="12">
        <v>3.8526578437915399E-3</v>
      </c>
      <c r="F4487" s="12">
        <v>8.2448212301255703E-4</v>
      </c>
      <c r="G4487" s="12" t="s">
        <v>134</v>
      </c>
      <c r="H4487" s="12">
        <v>4.6805472464202198E-4</v>
      </c>
      <c r="I4487" s="12">
        <v>4.2287204472622299E-3</v>
      </c>
      <c r="J4487" s="12">
        <v>2.8126877188831599E-3</v>
      </c>
      <c r="K4487" s="12" t="s">
        <v>134</v>
      </c>
      <c r="L4487" s="12">
        <v>4.2148669457415098E-5</v>
      </c>
      <c r="M4487" s="12">
        <v>1.86835257110316E-3</v>
      </c>
    </row>
    <row r="4488" spans="1:13" x14ac:dyDescent="0.3">
      <c r="A4488" s="11" t="str">
        <f t="shared" si="71"/>
        <v>CONSUMO PER CAPITA (kg ó litros por individuo)Brandy200-500MIL</v>
      </c>
      <c r="B4488" s="11" t="s">
        <v>55</v>
      </c>
      <c r="C4488" s="11" t="s">
        <v>102</v>
      </c>
      <c r="D4488" s="11" t="s">
        <v>157</v>
      </c>
      <c r="E4488" s="12">
        <v>1.1620103862025901E-3</v>
      </c>
      <c r="F4488" s="12">
        <v>5.2942833391321298E-3</v>
      </c>
      <c r="G4488" s="12">
        <v>3.63828315472421E-3</v>
      </c>
      <c r="H4488" s="12">
        <v>2.3173030138911202E-3</v>
      </c>
      <c r="I4488" s="12">
        <v>2.6581096374238698E-3</v>
      </c>
      <c r="J4488" s="12">
        <v>2.9369691063698799E-4</v>
      </c>
      <c r="K4488" s="12">
        <v>1.23109747465219E-3</v>
      </c>
      <c r="L4488" s="12">
        <v>4.7816237467666802E-3</v>
      </c>
      <c r="M4488" s="12">
        <v>1.0732213588309899E-3</v>
      </c>
    </row>
    <row r="4489" spans="1:13" x14ac:dyDescent="0.3">
      <c r="A4489" s="11" t="str">
        <f t="shared" si="71"/>
        <v>CONSUMO PER CAPITA (kg ó litros por individuo)Brandy&gt;500MIL</v>
      </c>
      <c r="B4489" s="11" t="s">
        <v>55</v>
      </c>
      <c r="C4489" s="11" t="s">
        <v>102</v>
      </c>
      <c r="D4489" s="11" t="s">
        <v>158</v>
      </c>
      <c r="E4489" s="12">
        <v>1.07370908021115E-4</v>
      </c>
      <c r="F4489" s="12">
        <v>3.1661395757450898E-4</v>
      </c>
      <c r="G4489" s="12" t="s">
        <v>134</v>
      </c>
      <c r="H4489" s="12">
        <v>7.2082121742582097E-3</v>
      </c>
      <c r="I4489" s="12">
        <v>3.3209065503581E-3</v>
      </c>
      <c r="J4489" s="12">
        <v>2.4288354112001098E-3</v>
      </c>
      <c r="K4489" s="12">
        <v>3.7769291137117998E-5</v>
      </c>
      <c r="L4489" s="12">
        <v>4.3950550076396E-3</v>
      </c>
      <c r="M4489" s="12">
        <v>7.3004292368550403E-4</v>
      </c>
    </row>
    <row r="4490" spans="1:13" x14ac:dyDescent="0.3">
      <c r="A4490" s="11" t="str">
        <f t="shared" si="71"/>
        <v>CONSUMO PER CAPITA (kg ó litros por individuo)BrandyDE 15 A 19 AÑOS</v>
      </c>
      <c r="B4490" s="11" t="s">
        <v>55</v>
      </c>
      <c r="C4490" s="11" t="s">
        <v>102</v>
      </c>
      <c r="D4490" s="11" t="s">
        <v>159</v>
      </c>
      <c r="E4490" s="12" t="s">
        <v>134</v>
      </c>
      <c r="F4490" s="12" t="s">
        <v>134</v>
      </c>
      <c r="G4490" s="12" t="s">
        <v>134</v>
      </c>
      <c r="H4490" s="12" t="s">
        <v>134</v>
      </c>
      <c r="I4490" s="12" t="s">
        <v>134</v>
      </c>
      <c r="J4490" s="12" t="s">
        <v>134</v>
      </c>
      <c r="K4490" s="12" t="s">
        <v>134</v>
      </c>
      <c r="L4490" s="12" t="s">
        <v>134</v>
      </c>
      <c r="M4490" s="12" t="s">
        <v>134</v>
      </c>
    </row>
    <row r="4491" spans="1:13" x14ac:dyDescent="0.3">
      <c r="A4491" s="11" t="str">
        <f t="shared" si="71"/>
        <v>CONSUMO PER CAPITA (kg ó litros por individuo)BrandyDE 20 A 24 AÑOS</v>
      </c>
      <c r="B4491" s="11" t="s">
        <v>55</v>
      </c>
      <c r="C4491" s="11" t="s">
        <v>102</v>
      </c>
      <c r="D4491" s="11" t="s">
        <v>160</v>
      </c>
      <c r="E4491" s="12" t="s">
        <v>134</v>
      </c>
      <c r="F4491" s="12">
        <v>9.1833052767675198E-4</v>
      </c>
      <c r="G4491" s="12">
        <v>6.1068684108720795E-4</v>
      </c>
      <c r="H4491" s="12" t="s">
        <v>134</v>
      </c>
      <c r="I4491" s="12" t="s">
        <v>134</v>
      </c>
      <c r="J4491" s="12" t="s">
        <v>134</v>
      </c>
      <c r="K4491" s="12" t="s">
        <v>134</v>
      </c>
      <c r="L4491" s="12">
        <v>8.2607598713136006E-3</v>
      </c>
      <c r="M4491" s="12">
        <v>4.1362148139681301E-4</v>
      </c>
    </row>
    <row r="4492" spans="1:13" x14ac:dyDescent="0.3">
      <c r="A4492" s="11" t="str">
        <f t="shared" si="71"/>
        <v>CONSUMO PER CAPITA (kg ó litros por individuo)BrandyDE 25 A 34 AÑOS</v>
      </c>
      <c r="B4492" s="11" t="s">
        <v>55</v>
      </c>
      <c r="C4492" s="11" t="s">
        <v>102</v>
      </c>
      <c r="D4492" s="11" t="s">
        <v>161</v>
      </c>
      <c r="E4492" s="12" t="s">
        <v>134</v>
      </c>
      <c r="F4492" s="12">
        <v>1.0526903587466899E-3</v>
      </c>
      <c r="G4492" s="12" t="s">
        <v>134</v>
      </c>
      <c r="H4492" s="12">
        <v>2.1061438451991401E-4</v>
      </c>
      <c r="I4492" s="12">
        <v>6.6230821914828298E-4</v>
      </c>
      <c r="J4492" s="12" t="s">
        <v>134</v>
      </c>
      <c r="K4492" s="12">
        <v>1.86459945367068E-2</v>
      </c>
      <c r="L4492" s="12">
        <v>2.1483843790293E-4</v>
      </c>
      <c r="M4492" s="12">
        <v>4.0944603797847699E-3</v>
      </c>
    </row>
    <row r="4493" spans="1:13" x14ac:dyDescent="0.3">
      <c r="A4493" s="11" t="str">
        <f t="shared" si="71"/>
        <v>CONSUMO PER CAPITA (kg ó litros por individuo)BrandyDE 35 A 49 AÑOS</v>
      </c>
      <c r="B4493" s="11" t="s">
        <v>55</v>
      </c>
      <c r="C4493" s="11" t="s">
        <v>102</v>
      </c>
      <c r="D4493" s="11" t="s">
        <v>162</v>
      </c>
      <c r="E4493" s="12">
        <v>1.15059823739841E-4</v>
      </c>
      <c r="F4493" s="12">
        <v>1.6683360517916499E-4</v>
      </c>
      <c r="G4493" s="12">
        <v>1.1164556210981299E-4</v>
      </c>
      <c r="H4493" s="12" t="s">
        <v>134</v>
      </c>
      <c r="I4493" s="12">
        <v>2.94447574682613E-4</v>
      </c>
      <c r="J4493" s="12">
        <v>2.4524922510824301E-3</v>
      </c>
      <c r="K4493" s="12">
        <v>7.5367620505087201E-4</v>
      </c>
      <c r="L4493" s="12">
        <v>4.9627915039541498E-5</v>
      </c>
      <c r="M4493" s="12" t="s">
        <v>134</v>
      </c>
    </row>
    <row r="4494" spans="1:13" x14ac:dyDescent="0.3">
      <c r="A4494" s="11" t="str">
        <f t="shared" si="71"/>
        <v>CONSUMO PER CAPITA (kg ó litros por individuo)BrandyDE 50 A 59 AÑOS</v>
      </c>
      <c r="B4494" s="11" t="s">
        <v>55</v>
      </c>
      <c r="C4494" s="11" t="s">
        <v>102</v>
      </c>
      <c r="D4494" s="11" t="s">
        <v>163</v>
      </c>
      <c r="E4494" s="12">
        <v>8.8637670030217402E-4</v>
      </c>
      <c r="F4494" s="12">
        <v>1.84958061188958E-3</v>
      </c>
      <c r="G4494" s="12">
        <v>1.0934878989974799E-3</v>
      </c>
      <c r="H4494" s="12">
        <v>2.43172022980199E-3</v>
      </c>
      <c r="I4494" s="12">
        <v>4.2084992986239E-3</v>
      </c>
      <c r="J4494" s="12">
        <v>1.7225289268366401E-3</v>
      </c>
      <c r="K4494" s="12">
        <v>1.93041178344056E-3</v>
      </c>
      <c r="L4494" s="12">
        <v>3.1919654873971098E-3</v>
      </c>
      <c r="M4494" s="12">
        <v>4.7480807658051597E-3</v>
      </c>
    </row>
    <row r="4495" spans="1:13" x14ac:dyDescent="0.3">
      <c r="A4495" s="11" t="str">
        <f t="shared" si="71"/>
        <v>CONSUMO PER CAPITA (kg ó litros por individuo)BrandyDE 60 A 75 AÑOS</v>
      </c>
      <c r="B4495" s="11" t="s">
        <v>55</v>
      </c>
      <c r="C4495" s="11" t="s">
        <v>102</v>
      </c>
      <c r="D4495" s="11" t="s">
        <v>164</v>
      </c>
      <c r="E4495" s="12">
        <v>4.6142767256998904E-3</v>
      </c>
      <c r="F4495" s="12">
        <v>5.9386448455823002E-3</v>
      </c>
      <c r="G4495" s="12">
        <v>4.7723636945815398E-3</v>
      </c>
      <c r="H4495" s="12">
        <v>1.05365452153353E-2</v>
      </c>
      <c r="I4495" s="12">
        <v>7.5473146639019597E-3</v>
      </c>
      <c r="J4495" s="12">
        <v>7.0706595109849401E-3</v>
      </c>
      <c r="K4495" s="12">
        <v>1.4874203646820299E-2</v>
      </c>
      <c r="L4495" s="12">
        <v>5.67216659369123E-3</v>
      </c>
      <c r="M4495" s="12">
        <v>6.2288201851681997E-3</v>
      </c>
    </row>
    <row r="4496" spans="1:13" x14ac:dyDescent="0.3">
      <c r="A4496" s="11" t="str">
        <f t="shared" si="71"/>
        <v>CONSUMO PER CAPITA (kg ó litros por individuo)BrandyNIVEL ALTO</v>
      </c>
      <c r="B4496" s="11" t="s">
        <v>55</v>
      </c>
      <c r="C4496" s="11" t="s">
        <v>102</v>
      </c>
      <c r="D4496" s="11" t="s">
        <v>165</v>
      </c>
      <c r="E4496" s="12">
        <v>1.3150323558175699E-3</v>
      </c>
      <c r="F4496" s="12">
        <v>1.49952125792966E-3</v>
      </c>
      <c r="G4496" s="12">
        <v>1.6577137267168899E-3</v>
      </c>
      <c r="H4496" s="12">
        <v>6.1886689886694098E-3</v>
      </c>
      <c r="I4496" s="12">
        <v>2.4176693807140301E-3</v>
      </c>
      <c r="J4496" s="12">
        <v>5.5261939474562504E-4</v>
      </c>
      <c r="K4496" s="12">
        <v>8.8891252253081999E-4</v>
      </c>
      <c r="L4496" s="12">
        <v>4.3962078177748496E-3</v>
      </c>
      <c r="M4496" s="12">
        <v>8.7338776638214502E-4</v>
      </c>
    </row>
    <row r="4497" spans="1:13" x14ac:dyDescent="0.3">
      <c r="A4497" s="11" t="str">
        <f t="shared" si="71"/>
        <v>CONSUMO PER CAPITA (kg ó litros por individuo)BrandyNIVEL MEDIO ALTO</v>
      </c>
      <c r="B4497" s="11" t="s">
        <v>55</v>
      </c>
      <c r="C4497" s="11" t="s">
        <v>102</v>
      </c>
      <c r="D4497" s="11" t="s">
        <v>166</v>
      </c>
      <c r="E4497" s="12">
        <v>1.03609800648033E-3</v>
      </c>
      <c r="F4497" s="12">
        <v>8.55094873791071E-4</v>
      </c>
      <c r="G4497" s="12">
        <v>5.0554086853958895E-4</v>
      </c>
      <c r="H4497" s="12">
        <v>8.7437556837680996E-4</v>
      </c>
      <c r="I4497" s="12">
        <v>1.3071436889963801E-3</v>
      </c>
      <c r="J4497" s="12" t="s">
        <v>134</v>
      </c>
      <c r="K4497" s="12">
        <v>3.7224982971573899E-4</v>
      </c>
      <c r="L4497" s="12">
        <v>5.2122983955918798E-5</v>
      </c>
      <c r="M4497" s="12">
        <v>3.7442730611277998E-5</v>
      </c>
    </row>
    <row r="4498" spans="1:13" x14ac:dyDescent="0.3">
      <c r="A4498" s="11" t="str">
        <f t="shared" si="71"/>
        <v>CONSUMO PER CAPITA (kg ó litros por individuo)BrandyNIVEL MEDIO</v>
      </c>
      <c r="B4498" s="11" t="s">
        <v>55</v>
      </c>
      <c r="C4498" s="11" t="s">
        <v>102</v>
      </c>
      <c r="D4498" s="11" t="s">
        <v>167</v>
      </c>
      <c r="E4498" s="12">
        <v>4.7334480669801302E-4</v>
      </c>
      <c r="F4498" s="12">
        <v>7.3300326300970503E-4</v>
      </c>
      <c r="G4498" s="12">
        <v>1.7604616195878199E-3</v>
      </c>
      <c r="H4498" s="12">
        <v>5.9295713145360296E-4</v>
      </c>
      <c r="I4498" s="12">
        <v>3.2999419736431902E-3</v>
      </c>
      <c r="J4498" s="12">
        <v>6.9468760160093096E-3</v>
      </c>
      <c r="K4498" s="12">
        <v>2.69083550292336E-3</v>
      </c>
      <c r="L4498" s="12">
        <v>3.3559335015747802E-3</v>
      </c>
      <c r="M4498" s="12">
        <v>3.3605083389110098E-3</v>
      </c>
    </row>
    <row r="4499" spans="1:13" x14ac:dyDescent="0.3">
      <c r="A4499" s="11" t="str">
        <f t="shared" si="71"/>
        <v>CONSUMO PER CAPITA (kg ó litros por individuo)BrandyNIVEL MEDIO BAJO</v>
      </c>
      <c r="B4499" s="11" t="s">
        <v>55</v>
      </c>
      <c r="C4499" s="11" t="s">
        <v>102</v>
      </c>
      <c r="D4499" s="11" t="s">
        <v>168</v>
      </c>
      <c r="E4499" s="12">
        <v>1.5578751384283001E-3</v>
      </c>
      <c r="F4499" s="12">
        <v>4.4747153759493299E-4</v>
      </c>
      <c r="G4499" s="12">
        <v>2.91217815198053E-5</v>
      </c>
      <c r="H4499" s="12">
        <v>1.18835239027875E-3</v>
      </c>
      <c r="I4499" s="12">
        <v>3.5189541450862398E-3</v>
      </c>
      <c r="J4499" s="12">
        <v>1.9733709782322798E-3</v>
      </c>
      <c r="K4499" s="12">
        <v>2.01042369286644E-2</v>
      </c>
      <c r="L4499" s="12">
        <v>2.1287738964053402E-3</v>
      </c>
      <c r="M4499" s="12">
        <v>4.3801340586733196E-3</v>
      </c>
    </row>
    <row r="4500" spans="1:13" x14ac:dyDescent="0.3">
      <c r="A4500" s="11" t="str">
        <f t="shared" si="71"/>
        <v>CONSUMO PER CAPITA (kg ó litros por individuo)BrandyNIVEL BAJO</v>
      </c>
      <c r="B4500" s="11" t="s">
        <v>55</v>
      </c>
      <c r="C4500" s="11" t="s">
        <v>102</v>
      </c>
      <c r="D4500" s="11" t="s">
        <v>169</v>
      </c>
      <c r="E4500" s="12">
        <v>2.0336227130785399E-3</v>
      </c>
      <c r="F4500" s="12">
        <v>5.6176703456476598E-3</v>
      </c>
      <c r="G4500" s="12">
        <v>2.2169705332641702E-3</v>
      </c>
      <c r="H4500" s="12">
        <v>4.9023526639340601E-3</v>
      </c>
      <c r="I4500" s="12">
        <v>2.9349221090545202E-3</v>
      </c>
      <c r="J4500" s="12">
        <v>2.3343480877480302E-3</v>
      </c>
      <c r="K4500" s="12">
        <v>1.2627636973008199E-2</v>
      </c>
      <c r="L4500" s="12">
        <v>1.8828550207890401E-3</v>
      </c>
      <c r="M4500" s="12">
        <v>5.8395802231577896E-3</v>
      </c>
    </row>
    <row r="4501" spans="1:13" x14ac:dyDescent="0.3">
      <c r="A4501" s="11" t="str">
        <f t="shared" si="71"/>
        <v>CONSUMO PER CAPITA (kg ó litros por individuo)BrandyHOMBRE</v>
      </c>
      <c r="B4501" s="11" t="s">
        <v>55</v>
      </c>
      <c r="C4501" s="11" t="s">
        <v>102</v>
      </c>
      <c r="D4501" s="11" t="s">
        <v>170</v>
      </c>
      <c r="E4501" s="12">
        <v>2.16554602793886E-3</v>
      </c>
      <c r="F4501" s="12">
        <v>2.2104253804863202E-3</v>
      </c>
      <c r="G4501" s="12">
        <v>2.17408874667768E-3</v>
      </c>
      <c r="H4501" s="12">
        <v>5.8585639775221802E-3</v>
      </c>
      <c r="I4501" s="12">
        <v>3.5218598911509E-3</v>
      </c>
      <c r="J4501" s="12">
        <v>3.0328593151548798E-3</v>
      </c>
      <c r="K4501" s="12">
        <v>1.32331432942361E-2</v>
      </c>
      <c r="L4501" s="12">
        <v>3.4859026197015999E-3</v>
      </c>
      <c r="M4501" s="12">
        <v>3.2317999920892801E-3</v>
      </c>
    </row>
    <row r="4502" spans="1:13" x14ac:dyDescent="0.3">
      <c r="A4502" s="11" t="str">
        <f t="shared" si="71"/>
        <v>CONSUMO PER CAPITA (kg ó litros por individuo)BrandyMUJER</v>
      </c>
      <c r="B4502" s="11" t="s">
        <v>55</v>
      </c>
      <c r="C4502" s="11" t="s">
        <v>102</v>
      </c>
      <c r="D4502" s="11" t="s">
        <v>171</v>
      </c>
      <c r="E4502" s="12">
        <v>3.66120568377073E-4</v>
      </c>
      <c r="F4502" s="12">
        <v>1.75226323620031E-3</v>
      </c>
      <c r="G4502" s="12">
        <v>6.1415689102605701E-4</v>
      </c>
      <c r="H4502" s="12">
        <v>5.0716286122305597E-5</v>
      </c>
      <c r="I4502" s="12">
        <v>1.9916077186428499E-3</v>
      </c>
      <c r="J4502" s="12">
        <v>2.32960695988472E-3</v>
      </c>
      <c r="K4502" s="12">
        <v>3.7137305994869898E-4</v>
      </c>
      <c r="L4502" s="12">
        <v>1.6762825330505801E-3</v>
      </c>
      <c r="M4502" s="12">
        <v>2.8082839549810799E-3</v>
      </c>
    </row>
    <row r="4503" spans="1:13" x14ac:dyDescent="0.3">
      <c r="A4503" s="11" t="str">
        <f t="shared" si="71"/>
        <v>CONSUMO PER CAPITA (kg ó litros por individuo)GinebraT.ESPAÑA</v>
      </c>
      <c r="B4503" s="11" t="s">
        <v>55</v>
      </c>
      <c r="C4503" s="11" t="s">
        <v>103</v>
      </c>
      <c r="D4503" s="11" t="s">
        <v>142</v>
      </c>
      <c r="E4503" s="12">
        <v>6.4050197682727905E-2</v>
      </c>
      <c r="F4503" s="12">
        <v>4.2345830182826803E-2</v>
      </c>
      <c r="G4503" s="12">
        <v>3.4198214411048401E-2</v>
      </c>
      <c r="H4503" s="12">
        <v>4.2111285044665298E-2</v>
      </c>
      <c r="I4503" s="12">
        <v>7.8470346825940895E-2</v>
      </c>
      <c r="J4503" s="12">
        <v>5.3028662202337401E-2</v>
      </c>
      <c r="K4503" s="12">
        <v>4.3922684857480902E-2</v>
      </c>
      <c r="L4503" s="12">
        <v>3.7037807338027702E-2</v>
      </c>
      <c r="M4503" s="12">
        <v>6.4405159397262102E-2</v>
      </c>
    </row>
    <row r="4504" spans="1:13" x14ac:dyDescent="0.3">
      <c r="A4504" s="11" t="str">
        <f t="shared" si="71"/>
        <v>CONSUMO PER CAPITA (kg ó litros por individuo)GinebraBCN AM</v>
      </c>
      <c r="B4504" s="11" t="s">
        <v>55</v>
      </c>
      <c r="C4504" s="11" t="s">
        <v>103</v>
      </c>
      <c r="D4504" s="11" t="s">
        <v>143</v>
      </c>
      <c r="E4504" s="12">
        <v>2.7207528373305701E-2</v>
      </c>
      <c r="F4504" s="12">
        <v>2.0941692134613998E-2</v>
      </c>
      <c r="G4504" s="12">
        <v>1.90649422756228E-2</v>
      </c>
      <c r="H4504" s="12">
        <v>3.8031784941039003E-2</v>
      </c>
      <c r="I4504" s="12">
        <v>3.9849507600475197E-2</v>
      </c>
      <c r="J4504" s="12">
        <v>4.9858572559980698E-2</v>
      </c>
      <c r="K4504" s="12">
        <v>2.29689094372914E-2</v>
      </c>
      <c r="L4504" s="12">
        <v>2.44493894166238E-2</v>
      </c>
      <c r="M4504" s="12">
        <v>5.15323700567882E-2</v>
      </c>
    </row>
    <row r="4505" spans="1:13" x14ac:dyDescent="0.3">
      <c r="A4505" s="11" t="str">
        <f t="shared" si="71"/>
        <v>CONSUMO PER CAPITA (kg ó litros por individuo)GinebraREST.CAT ARAGON</v>
      </c>
      <c r="B4505" s="11" t="s">
        <v>55</v>
      </c>
      <c r="C4505" s="11" t="s">
        <v>103</v>
      </c>
      <c r="D4505" s="11" t="s">
        <v>144</v>
      </c>
      <c r="E4505" s="12">
        <v>4.1100505501280998E-2</v>
      </c>
      <c r="F4505" s="12">
        <v>2.8021093499904799E-2</v>
      </c>
      <c r="G4505" s="12">
        <v>3.0218102371635001E-2</v>
      </c>
      <c r="H4505" s="12">
        <v>2.4371656959362199E-2</v>
      </c>
      <c r="I4505" s="12">
        <v>6.4296329319633305E-2</v>
      </c>
      <c r="J4505" s="12">
        <v>3.2593726673264302E-2</v>
      </c>
      <c r="K4505" s="12">
        <v>2.76147052130385E-2</v>
      </c>
      <c r="L4505" s="12">
        <v>3.1255070325707998E-2</v>
      </c>
      <c r="M4505" s="12">
        <v>0.105506307713874</v>
      </c>
    </row>
    <row r="4506" spans="1:13" x14ac:dyDescent="0.3">
      <c r="A4506" s="11" t="str">
        <f t="shared" si="71"/>
        <v>CONSUMO PER CAPITA (kg ó litros por individuo)GinebraLEVANTE</v>
      </c>
      <c r="B4506" s="11" t="s">
        <v>55</v>
      </c>
      <c r="C4506" s="11" t="s">
        <v>103</v>
      </c>
      <c r="D4506" s="11" t="s">
        <v>145</v>
      </c>
      <c r="E4506" s="12">
        <v>9.0582069095594103E-2</v>
      </c>
      <c r="F4506" s="12">
        <v>6.4006193245442905E-2</v>
      </c>
      <c r="G4506" s="12">
        <v>2.57735740844037E-2</v>
      </c>
      <c r="H4506" s="12">
        <v>3.3277029949703003E-2</v>
      </c>
      <c r="I4506" s="12">
        <v>9.4458153051645302E-2</v>
      </c>
      <c r="J4506" s="12">
        <v>5.8854803662940797E-2</v>
      </c>
      <c r="K4506" s="12">
        <v>4.1873187870316603E-2</v>
      </c>
      <c r="L4506" s="12">
        <v>2.7873155672554301E-2</v>
      </c>
      <c r="M4506" s="12">
        <v>5.7203491134539E-2</v>
      </c>
    </row>
    <row r="4507" spans="1:13" x14ac:dyDescent="0.3">
      <c r="A4507" s="11" t="str">
        <f t="shared" si="71"/>
        <v>CONSUMO PER CAPITA (kg ó litros por individuo)GinebraANDALUCIA</v>
      </c>
      <c r="B4507" s="11" t="s">
        <v>55</v>
      </c>
      <c r="C4507" s="11" t="s">
        <v>103</v>
      </c>
      <c r="D4507" s="11" t="s">
        <v>146</v>
      </c>
      <c r="E4507" s="12">
        <v>7.2192391350213506E-2</v>
      </c>
      <c r="F4507" s="12">
        <v>5.5776461137129599E-2</v>
      </c>
      <c r="G4507" s="12">
        <v>4.2745967793604102E-2</v>
      </c>
      <c r="H4507" s="12">
        <v>5.1138895780871697E-2</v>
      </c>
      <c r="I4507" s="12">
        <v>9.1559572523740099E-2</v>
      </c>
      <c r="J4507" s="12">
        <v>6.4733054943603194E-2</v>
      </c>
      <c r="K4507" s="12">
        <v>7.0592904168262596E-2</v>
      </c>
      <c r="L4507" s="12">
        <v>4.58302643132305E-2</v>
      </c>
      <c r="M4507" s="12">
        <v>6.0278009148332298E-2</v>
      </c>
    </row>
    <row r="4508" spans="1:13" x14ac:dyDescent="0.3">
      <c r="A4508" s="11" t="str">
        <f t="shared" si="71"/>
        <v>CONSUMO PER CAPITA (kg ó litros por individuo)GinebraMDD AM</v>
      </c>
      <c r="B4508" s="11" t="s">
        <v>55</v>
      </c>
      <c r="C4508" s="11" t="s">
        <v>103</v>
      </c>
      <c r="D4508" s="11" t="s">
        <v>147</v>
      </c>
      <c r="E4508" s="12">
        <v>5.00718345364091E-2</v>
      </c>
      <c r="F4508" s="12">
        <v>2.6265748485573399E-2</v>
      </c>
      <c r="G4508" s="12">
        <v>2.5056124047968299E-2</v>
      </c>
      <c r="H4508" s="12">
        <v>3.2984371085067403E-2</v>
      </c>
      <c r="I4508" s="12">
        <v>5.1149224894975899E-2</v>
      </c>
      <c r="J4508" s="12">
        <v>4.0611364682558403E-2</v>
      </c>
      <c r="K4508" s="12">
        <v>1.65623233087611E-2</v>
      </c>
      <c r="L4508" s="12">
        <v>4.0405981454545999E-2</v>
      </c>
      <c r="M4508" s="12">
        <v>4.3183796985022803E-2</v>
      </c>
    </row>
    <row r="4509" spans="1:13" x14ac:dyDescent="0.3">
      <c r="A4509" s="11" t="str">
        <f t="shared" si="71"/>
        <v>CONSUMO PER CAPITA (kg ó litros por individuo)GinebraRTO CENTRO</v>
      </c>
      <c r="B4509" s="11" t="s">
        <v>55</v>
      </c>
      <c r="C4509" s="11" t="s">
        <v>103</v>
      </c>
      <c r="D4509" s="11" t="s">
        <v>148</v>
      </c>
      <c r="E4509" s="12">
        <v>6.8557456037812603E-2</v>
      </c>
      <c r="F4509" s="12">
        <v>4.5604240979013798E-2</v>
      </c>
      <c r="G4509" s="12">
        <v>4.2541551330188797E-2</v>
      </c>
      <c r="H4509" s="12">
        <v>3.8093684238530601E-2</v>
      </c>
      <c r="I4509" s="12">
        <v>6.9175380743549994E-2</v>
      </c>
      <c r="J4509" s="12">
        <v>5.9401747930485901E-2</v>
      </c>
      <c r="K4509" s="12">
        <v>5.8138088323086097E-2</v>
      </c>
      <c r="L4509" s="12">
        <v>4.17860299561197E-2</v>
      </c>
      <c r="M4509" s="12">
        <v>6.7143224296606199E-2</v>
      </c>
    </row>
    <row r="4510" spans="1:13" x14ac:dyDescent="0.3">
      <c r="A4510" s="11" t="str">
        <f t="shared" si="71"/>
        <v>CONSUMO PER CAPITA (kg ó litros por individuo)GinebraNORTE-CENTRO</v>
      </c>
      <c r="B4510" s="11" t="s">
        <v>55</v>
      </c>
      <c r="C4510" s="11" t="s">
        <v>103</v>
      </c>
      <c r="D4510" s="11" t="s">
        <v>149</v>
      </c>
      <c r="E4510" s="12">
        <v>7.2663517414769896E-2</v>
      </c>
      <c r="F4510" s="12">
        <v>5.1244487584252901E-2</v>
      </c>
      <c r="G4510" s="12">
        <v>5.5535986819253098E-2</v>
      </c>
      <c r="H4510" s="12">
        <v>9.51369485717765E-2</v>
      </c>
      <c r="I4510" s="12">
        <v>0.13371775793662799</v>
      </c>
      <c r="J4510" s="12">
        <v>6.24122178986114E-2</v>
      </c>
      <c r="K4510" s="12">
        <v>5.1236832219806003E-2</v>
      </c>
      <c r="L4510" s="12">
        <v>5.6678393653124201E-2</v>
      </c>
      <c r="M4510" s="12">
        <v>6.6844620339817598E-2</v>
      </c>
    </row>
    <row r="4511" spans="1:13" x14ac:dyDescent="0.3">
      <c r="A4511" s="11" t="str">
        <f t="shared" si="71"/>
        <v>CONSUMO PER CAPITA (kg ó litros por individuo)GinebraNOROESTE</v>
      </c>
      <c r="B4511" s="11" t="s">
        <v>55</v>
      </c>
      <c r="C4511" s="11" t="s">
        <v>103</v>
      </c>
      <c r="D4511" s="11" t="s">
        <v>150</v>
      </c>
      <c r="E4511" s="12">
        <v>7.8465002578736398E-2</v>
      </c>
      <c r="F4511" s="12">
        <v>2.8639492772878802E-2</v>
      </c>
      <c r="G4511" s="12">
        <v>3.3775220880811703E-2</v>
      </c>
      <c r="H4511" s="12">
        <v>3.0441870752583901E-2</v>
      </c>
      <c r="I4511" s="12">
        <v>7.5426627536321705E-2</v>
      </c>
      <c r="J4511" s="12">
        <v>5.1579576009472598E-2</v>
      </c>
      <c r="K4511" s="12">
        <v>5.2523607337572699E-2</v>
      </c>
      <c r="L4511" s="12">
        <v>2.4655056083937799E-2</v>
      </c>
      <c r="M4511" s="12">
        <v>6.6189532475869894E-2</v>
      </c>
    </row>
    <row r="4512" spans="1:13" x14ac:dyDescent="0.3">
      <c r="A4512" s="11" t="str">
        <f t="shared" si="71"/>
        <v>CONSUMO PER CAPITA (kg ó litros por individuo)Ginebra&lt;2MIL</v>
      </c>
      <c r="B4512" s="11" t="s">
        <v>55</v>
      </c>
      <c r="C4512" s="11" t="s">
        <v>103</v>
      </c>
      <c r="D4512" s="11" t="s">
        <v>151</v>
      </c>
      <c r="E4512" s="12">
        <v>5.2228741362584097E-2</v>
      </c>
      <c r="F4512" s="12">
        <v>4.243355759965E-2</v>
      </c>
      <c r="G4512" s="12">
        <v>3.9821367204565999E-2</v>
      </c>
      <c r="H4512" s="12">
        <v>3.3975770273853803E-2</v>
      </c>
      <c r="I4512" s="12">
        <v>5.9185060256724001E-2</v>
      </c>
      <c r="J4512" s="12">
        <v>3.8300419294361301E-2</v>
      </c>
      <c r="K4512" s="12">
        <v>3.57120857202416E-2</v>
      </c>
      <c r="L4512" s="12">
        <v>3.4071775176969701E-2</v>
      </c>
      <c r="M4512" s="12">
        <v>5.3558069058695798E-2</v>
      </c>
    </row>
    <row r="4513" spans="1:13" x14ac:dyDescent="0.3">
      <c r="A4513" s="11" t="str">
        <f t="shared" si="71"/>
        <v>CONSUMO PER CAPITA (kg ó litros por individuo)Ginebra2-5MIL</v>
      </c>
      <c r="B4513" s="11" t="s">
        <v>55</v>
      </c>
      <c r="C4513" s="11" t="s">
        <v>103</v>
      </c>
      <c r="D4513" s="11" t="s">
        <v>152</v>
      </c>
      <c r="E4513" s="12">
        <v>5.5954990830448102E-2</v>
      </c>
      <c r="F4513" s="12">
        <v>4.4617340879804103E-2</v>
      </c>
      <c r="G4513" s="12">
        <v>2.7789843576336098E-2</v>
      </c>
      <c r="H4513" s="12">
        <v>3.9573649300136099E-2</v>
      </c>
      <c r="I4513" s="12">
        <v>7.4212156898329898E-2</v>
      </c>
      <c r="J4513" s="12">
        <v>3.8583639059214997E-2</v>
      </c>
      <c r="K4513" s="12">
        <v>2.2449399322309001E-2</v>
      </c>
      <c r="L4513" s="12">
        <v>1.94994204888621E-2</v>
      </c>
      <c r="M4513" s="12">
        <v>4.9033428756812499E-2</v>
      </c>
    </row>
    <row r="4514" spans="1:13" x14ac:dyDescent="0.3">
      <c r="A4514" s="11" t="str">
        <f t="shared" si="71"/>
        <v>CONSUMO PER CAPITA (kg ó litros por individuo)Ginebra5-10MIL</v>
      </c>
      <c r="B4514" s="11" t="s">
        <v>55</v>
      </c>
      <c r="C4514" s="11" t="s">
        <v>103</v>
      </c>
      <c r="D4514" s="11" t="s">
        <v>153</v>
      </c>
      <c r="E4514" s="12">
        <v>7.8466730270428206E-2</v>
      </c>
      <c r="F4514" s="12">
        <v>4.5300329126431199E-2</v>
      </c>
      <c r="G4514" s="12">
        <v>3.8427388509556203E-2</v>
      </c>
      <c r="H4514" s="12">
        <v>3.6019383838718499E-2</v>
      </c>
      <c r="I4514" s="12">
        <v>0.101589144818497</v>
      </c>
      <c r="J4514" s="12">
        <v>7.0228356761691299E-2</v>
      </c>
      <c r="K4514" s="12">
        <v>4.9073118184783701E-2</v>
      </c>
      <c r="L4514" s="12">
        <v>3.8976532685017599E-2</v>
      </c>
      <c r="M4514" s="12">
        <v>9.8677878245414505E-2</v>
      </c>
    </row>
    <row r="4515" spans="1:13" x14ac:dyDescent="0.3">
      <c r="A4515" s="11" t="str">
        <f t="shared" si="71"/>
        <v>CONSUMO PER CAPITA (kg ó litros por individuo)Ginebra10-30MIL</v>
      </c>
      <c r="B4515" s="11" t="s">
        <v>55</v>
      </c>
      <c r="C4515" s="11" t="s">
        <v>103</v>
      </c>
      <c r="D4515" s="11" t="s">
        <v>154</v>
      </c>
      <c r="E4515" s="12">
        <v>4.8427656528264397E-2</v>
      </c>
      <c r="F4515" s="12">
        <v>3.4763174392268802E-2</v>
      </c>
      <c r="G4515" s="12">
        <v>3.7994257442005797E-2</v>
      </c>
      <c r="H4515" s="12">
        <v>5.5655517162346603E-2</v>
      </c>
      <c r="I4515" s="12">
        <v>9.8956866010969105E-2</v>
      </c>
      <c r="J4515" s="12">
        <v>5.4924398929556799E-2</v>
      </c>
      <c r="K4515" s="12">
        <v>4.0104466194749701E-2</v>
      </c>
      <c r="L4515" s="12">
        <v>4.2596782545127401E-2</v>
      </c>
      <c r="M4515" s="12">
        <v>7.5241035280296201E-2</v>
      </c>
    </row>
    <row r="4516" spans="1:13" x14ac:dyDescent="0.3">
      <c r="A4516" s="11" t="str">
        <f t="shared" si="71"/>
        <v>CONSUMO PER CAPITA (kg ó litros por individuo)Ginebra30-100MIL</v>
      </c>
      <c r="B4516" s="11" t="s">
        <v>55</v>
      </c>
      <c r="C4516" s="11" t="s">
        <v>103</v>
      </c>
      <c r="D4516" s="11" t="s">
        <v>155</v>
      </c>
      <c r="E4516" s="12">
        <v>6.3550261801038094E-2</v>
      </c>
      <c r="F4516" s="12">
        <v>3.7226002041199399E-2</v>
      </c>
      <c r="G4516" s="12">
        <v>2.9140161504611101E-2</v>
      </c>
      <c r="H4516" s="12">
        <v>3.1121113564541999E-2</v>
      </c>
      <c r="I4516" s="12">
        <v>0.107525033689066</v>
      </c>
      <c r="J4516" s="12">
        <v>4.7633654101645898E-2</v>
      </c>
      <c r="K4516" s="12">
        <v>4.7230586228899002E-2</v>
      </c>
      <c r="L4516" s="12">
        <v>2.8658588848375299E-2</v>
      </c>
      <c r="M4516" s="12">
        <v>7.3035477267373194E-2</v>
      </c>
    </row>
    <row r="4517" spans="1:13" x14ac:dyDescent="0.3">
      <c r="A4517" s="11" t="str">
        <f t="shared" si="71"/>
        <v>CONSUMO PER CAPITA (kg ó litros por individuo)Ginebra100-200MIL</v>
      </c>
      <c r="B4517" s="11" t="s">
        <v>55</v>
      </c>
      <c r="C4517" s="11" t="s">
        <v>103</v>
      </c>
      <c r="D4517" s="11" t="s">
        <v>156</v>
      </c>
      <c r="E4517" s="12">
        <v>5.9718887032993002E-2</v>
      </c>
      <c r="F4517" s="12">
        <v>3.9892189335116401E-2</v>
      </c>
      <c r="G4517" s="12">
        <v>3.6962366006368402E-2</v>
      </c>
      <c r="H4517" s="12">
        <v>4.3631694326524799E-2</v>
      </c>
      <c r="I4517" s="12">
        <v>5.6232605826889402E-2</v>
      </c>
      <c r="J4517" s="12">
        <v>7.9197981084426106E-2</v>
      </c>
      <c r="K4517" s="12">
        <v>6.1406375255425201E-2</v>
      </c>
      <c r="L4517" s="12">
        <v>4.5729077351159698E-2</v>
      </c>
      <c r="M4517" s="12">
        <v>5.2742025562926599E-2</v>
      </c>
    </row>
    <row r="4518" spans="1:13" x14ac:dyDescent="0.3">
      <c r="A4518" s="11" t="str">
        <f t="shared" si="71"/>
        <v>CONSUMO PER CAPITA (kg ó litros por individuo)Ginebra200-500MIL</v>
      </c>
      <c r="B4518" s="11" t="s">
        <v>55</v>
      </c>
      <c r="C4518" s="11" t="s">
        <v>103</v>
      </c>
      <c r="D4518" s="11" t="s">
        <v>157</v>
      </c>
      <c r="E4518" s="12">
        <v>9.5406185140045896E-2</v>
      </c>
      <c r="F4518" s="12">
        <v>6.3823666849793403E-2</v>
      </c>
      <c r="G4518" s="12">
        <v>2.9449832358454501E-2</v>
      </c>
      <c r="H4518" s="12">
        <v>4.8500662236076901E-2</v>
      </c>
      <c r="I4518" s="12">
        <v>4.7285346813810698E-2</v>
      </c>
      <c r="J4518" s="12">
        <v>2.80489957374414E-2</v>
      </c>
      <c r="K4518" s="12">
        <v>5.5579058808653201E-2</v>
      </c>
      <c r="L4518" s="12">
        <v>3.0136467342510801E-2</v>
      </c>
      <c r="M4518" s="12">
        <v>4.8167043852557601E-2</v>
      </c>
    </row>
    <row r="4519" spans="1:13" x14ac:dyDescent="0.3">
      <c r="A4519" s="11" t="str">
        <f t="shared" si="71"/>
        <v>CONSUMO PER CAPITA (kg ó litros por individuo)Ginebra&gt;500MIL</v>
      </c>
      <c r="B4519" s="11" t="s">
        <v>55</v>
      </c>
      <c r="C4519" s="11" t="s">
        <v>103</v>
      </c>
      <c r="D4519" s="11" t="s">
        <v>158</v>
      </c>
      <c r="E4519" s="12">
        <v>5.9866896941257797E-2</v>
      </c>
      <c r="F4519" s="12">
        <v>3.9307529896867498E-2</v>
      </c>
      <c r="G4519" s="12">
        <v>3.6557702366025902E-2</v>
      </c>
      <c r="H4519" s="12">
        <v>4.19975498181561E-2</v>
      </c>
      <c r="I4519" s="12">
        <v>5.44405293237279E-2</v>
      </c>
      <c r="J4519" s="12">
        <v>6.2160029506529303E-2</v>
      </c>
      <c r="K4519" s="12">
        <v>3.2990342710519503E-2</v>
      </c>
      <c r="L4519" s="12">
        <v>4.8053473699217003E-2</v>
      </c>
      <c r="M4519" s="12">
        <v>5.4953428411741001E-2</v>
      </c>
    </row>
    <row r="4520" spans="1:13" x14ac:dyDescent="0.3">
      <c r="A4520" s="11" t="str">
        <f t="shared" si="71"/>
        <v>CONSUMO PER CAPITA (kg ó litros por individuo)GinebraDE 15 A 19 AÑOS</v>
      </c>
      <c r="B4520" s="11" t="s">
        <v>55</v>
      </c>
      <c r="C4520" s="11" t="s">
        <v>103</v>
      </c>
      <c r="D4520" s="11" t="s">
        <v>159</v>
      </c>
      <c r="E4520" s="12">
        <v>2.0988277186325999E-2</v>
      </c>
      <c r="F4520" s="12">
        <v>1.1217529718102699E-2</v>
      </c>
      <c r="G4520" s="12">
        <v>1.60838970122925E-2</v>
      </c>
      <c r="H4520" s="12">
        <v>3.3593593350155901E-3</v>
      </c>
      <c r="I4520" s="12">
        <v>0.104153939199783</v>
      </c>
      <c r="J4520" s="12">
        <v>3.1642890830132601E-2</v>
      </c>
      <c r="K4520" s="12">
        <v>4.5755134698092798E-3</v>
      </c>
      <c r="L4520" s="12" t="s">
        <v>134</v>
      </c>
      <c r="M4520" s="12">
        <v>4.0585751467635101E-2</v>
      </c>
    </row>
    <row r="4521" spans="1:13" x14ac:dyDescent="0.3">
      <c r="A4521" s="11" t="str">
        <f t="shared" si="71"/>
        <v>CONSUMO PER CAPITA (kg ó litros por individuo)GinebraDE 20 A 24 AÑOS</v>
      </c>
      <c r="B4521" s="11" t="s">
        <v>55</v>
      </c>
      <c r="C4521" s="11" t="s">
        <v>103</v>
      </c>
      <c r="D4521" s="11" t="s">
        <v>160</v>
      </c>
      <c r="E4521" s="12">
        <v>2.2673259700848599E-2</v>
      </c>
      <c r="F4521" s="12">
        <v>1.57681628636341E-2</v>
      </c>
      <c r="G4521" s="12">
        <v>9.3157845549361896E-3</v>
      </c>
      <c r="H4521" s="12">
        <v>1.1490674501902399E-2</v>
      </c>
      <c r="I4521" s="12">
        <v>1.8061036517132301E-2</v>
      </c>
      <c r="J4521" s="12">
        <v>3.9900620274436603E-2</v>
      </c>
      <c r="K4521" s="12">
        <v>5.7471948481419802E-2</v>
      </c>
      <c r="L4521" s="12">
        <v>1.33444462496455E-2</v>
      </c>
      <c r="M4521" s="12">
        <v>1.9139148110106401E-2</v>
      </c>
    </row>
    <row r="4522" spans="1:13" x14ac:dyDescent="0.3">
      <c r="A4522" s="11" t="str">
        <f t="shared" si="71"/>
        <v>CONSUMO PER CAPITA (kg ó litros por individuo)GinebraDE 25 A 34 AÑOS</v>
      </c>
      <c r="B4522" s="11" t="s">
        <v>55</v>
      </c>
      <c r="C4522" s="11" t="s">
        <v>103</v>
      </c>
      <c r="D4522" s="11" t="s">
        <v>161</v>
      </c>
      <c r="E4522" s="12">
        <v>8.6120582568496196E-2</v>
      </c>
      <c r="F4522" s="12">
        <v>6.7570298100006101E-2</v>
      </c>
      <c r="G4522" s="12">
        <v>2.5953788767750299E-2</v>
      </c>
      <c r="H4522" s="12">
        <v>3.3083555783015701E-2</v>
      </c>
      <c r="I4522" s="12">
        <v>5.7217505761094002E-2</v>
      </c>
      <c r="J4522" s="12">
        <v>4.0190016876858699E-2</v>
      </c>
      <c r="K4522" s="12">
        <v>2.3778099589826199E-2</v>
      </c>
      <c r="L4522" s="12">
        <v>2.6567113862377499E-2</v>
      </c>
      <c r="M4522" s="12">
        <v>2.8193845426350499E-2</v>
      </c>
    </row>
    <row r="4523" spans="1:13" x14ac:dyDescent="0.3">
      <c r="A4523" s="11" t="str">
        <f t="shared" si="71"/>
        <v>CONSUMO PER CAPITA (kg ó litros por individuo)GinebraDE 35 A 49 AÑOS</v>
      </c>
      <c r="B4523" s="11" t="s">
        <v>55</v>
      </c>
      <c r="C4523" s="11" t="s">
        <v>103</v>
      </c>
      <c r="D4523" s="11" t="s">
        <v>162</v>
      </c>
      <c r="E4523" s="12">
        <v>5.17777494925288E-2</v>
      </c>
      <c r="F4523" s="12">
        <v>3.1543967229205702E-2</v>
      </c>
      <c r="G4523" s="12">
        <v>1.9170042879330201E-2</v>
      </c>
      <c r="H4523" s="12">
        <v>2.1637762928070001E-2</v>
      </c>
      <c r="I4523" s="12">
        <v>5.1894384043273602E-2</v>
      </c>
      <c r="J4523" s="12">
        <v>4.0042739804926397E-2</v>
      </c>
      <c r="K4523" s="12">
        <v>2.7686199098479899E-2</v>
      </c>
      <c r="L4523" s="12">
        <v>2.6100517563430899E-2</v>
      </c>
      <c r="M4523" s="12">
        <v>4.4320915886099398E-2</v>
      </c>
    </row>
    <row r="4524" spans="1:13" x14ac:dyDescent="0.3">
      <c r="A4524" s="11" t="str">
        <f t="shared" si="71"/>
        <v>CONSUMO PER CAPITA (kg ó litros por individuo)GinebraDE 50 A 59 AÑOS</v>
      </c>
      <c r="B4524" s="11" t="s">
        <v>55</v>
      </c>
      <c r="C4524" s="11" t="s">
        <v>103</v>
      </c>
      <c r="D4524" s="11" t="s">
        <v>163</v>
      </c>
      <c r="E4524" s="12">
        <v>7.3181008165247002E-2</v>
      </c>
      <c r="F4524" s="12">
        <v>4.7827317557740702E-2</v>
      </c>
      <c r="G4524" s="12">
        <v>4.3630797890600703E-2</v>
      </c>
      <c r="H4524" s="12">
        <v>4.3946835116541003E-2</v>
      </c>
      <c r="I4524" s="12">
        <v>9.0494832311322396E-2</v>
      </c>
      <c r="J4524" s="12">
        <v>7.2896140047123095E-2</v>
      </c>
      <c r="K4524" s="12">
        <v>6.0990850907538897E-2</v>
      </c>
      <c r="L4524" s="12">
        <v>5.1079186825176003E-2</v>
      </c>
      <c r="M4524" s="12">
        <v>8.1663189912960094E-2</v>
      </c>
    </row>
    <row r="4525" spans="1:13" x14ac:dyDescent="0.3">
      <c r="A4525" s="11" t="str">
        <f t="shared" si="71"/>
        <v>CONSUMO PER CAPITA (kg ó litros por individuo)GinebraDE 60 A 75 AÑOS</v>
      </c>
      <c r="B4525" s="11" t="s">
        <v>55</v>
      </c>
      <c r="C4525" s="11" t="s">
        <v>103</v>
      </c>
      <c r="D4525" s="11" t="s">
        <v>164</v>
      </c>
      <c r="E4525" s="12">
        <v>8.3158862736629396E-2</v>
      </c>
      <c r="F4525" s="12">
        <v>5.2826596817319202E-2</v>
      </c>
      <c r="G4525" s="12">
        <v>6.2967009861192802E-2</v>
      </c>
      <c r="H4525" s="12">
        <v>9.2766162628410601E-2</v>
      </c>
      <c r="I4525" s="12">
        <v>0.124988927425351</v>
      </c>
      <c r="J4525" s="12">
        <v>7.06532723492556E-2</v>
      </c>
      <c r="K4525" s="12">
        <v>6.93396227914473E-2</v>
      </c>
      <c r="L4525" s="12">
        <v>6.3067671613224699E-2</v>
      </c>
      <c r="M4525" s="12">
        <v>0.11734785606445899</v>
      </c>
    </row>
    <row r="4526" spans="1:13" x14ac:dyDescent="0.3">
      <c r="A4526" s="11" t="str">
        <f t="shared" si="71"/>
        <v>CONSUMO PER CAPITA (kg ó litros por individuo)GinebraNIVEL ALTO</v>
      </c>
      <c r="B4526" s="11" t="s">
        <v>55</v>
      </c>
      <c r="C4526" s="11" t="s">
        <v>103</v>
      </c>
      <c r="D4526" s="11" t="s">
        <v>165</v>
      </c>
      <c r="E4526" s="12">
        <v>4.9033111426919303E-2</v>
      </c>
      <c r="F4526" s="12">
        <v>3.6046593453083399E-2</v>
      </c>
      <c r="G4526" s="12">
        <v>4.3049749939832398E-2</v>
      </c>
      <c r="H4526" s="12">
        <v>6.2657772945203902E-2</v>
      </c>
      <c r="I4526" s="12">
        <v>8.3200790043674894E-2</v>
      </c>
      <c r="J4526" s="12">
        <v>7.0808810758364996E-2</v>
      </c>
      <c r="K4526" s="12">
        <v>3.6142847788114198E-2</v>
      </c>
      <c r="L4526" s="12">
        <v>3.5747244171670897E-2</v>
      </c>
      <c r="M4526" s="12">
        <v>3.6325759795756599E-2</v>
      </c>
    </row>
    <row r="4527" spans="1:13" x14ac:dyDescent="0.3">
      <c r="A4527" s="11" t="str">
        <f t="shared" si="71"/>
        <v>CONSUMO PER CAPITA (kg ó litros por individuo)GinebraNIVEL MEDIO ALTO</v>
      </c>
      <c r="B4527" s="11" t="s">
        <v>55</v>
      </c>
      <c r="C4527" s="11" t="s">
        <v>103</v>
      </c>
      <c r="D4527" s="11" t="s">
        <v>166</v>
      </c>
      <c r="E4527" s="12">
        <v>8.0080120070590899E-2</v>
      </c>
      <c r="F4527" s="12">
        <v>3.8732685120456203E-2</v>
      </c>
      <c r="G4527" s="12">
        <v>3.8474835910646502E-2</v>
      </c>
      <c r="H4527" s="12">
        <v>3.7443854512966397E-2</v>
      </c>
      <c r="I4527" s="12">
        <v>9.6493435597223495E-2</v>
      </c>
      <c r="J4527" s="12">
        <v>4.4239242366852102E-2</v>
      </c>
      <c r="K4527" s="12">
        <v>3.6895719949022299E-2</v>
      </c>
      <c r="L4527" s="12">
        <v>3.8258533508282198E-2</v>
      </c>
      <c r="M4527" s="12">
        <v>7.0408337328432699E-2</v>
      </c>
    </row>
    <row r="4528" spans="1:13" x14ac:dyDescent="0.3">
      <c r="A4528" s="11" t="str">
        <f t="shared" si="71"/>
        <v>CONSUMO PER CAPITA (kg ó litros por individuo)GinebraNIVEL MEDIO</v>
      </c>
      <c r="B4528" s="11" t="s">
        <v>55</v>
      </c>
      <c r="C4528" s="11" t="s">
        <v>103</v>
      </c>
      <c r="D4528" s="11" t="s">
        <v>167</v>
      </c>
      <c r="E4528" s="12">
        <v>6.3549388784019598E-2</v>
      </c>
      <c r="F4528" s="12">
        <v>3.7341066035717303E-2</v>
      </c>
      <c r="G4528" s="12">
        <v>3.3602829549154903E-2</v>
      </c>
      <c r="H4528" s="12">
        <v>3.2119952408415198E-2</v>
      </c>
      <c r="I4528" s="12">
        <v>8.4992931342583997E-2</v>
      </c>
      <c r="J4528" s="12">
        <v>5.2614879707542299E-2</v>
      </c>
      <c r="K4528" s="12">
        <v>4.4128370787374797E-2</v>
      </c>
      <c r="L4528" s="12">
        <v>2.59836002890633E-2</v>
      </c>
      <c r="M4528" s="12">
        <v>8.5024743555426496E-2</v>
      </c>
    </row>
    <row r="4529" spans="1:13" x14ac:dyDescent="0.3">
      <c r="A4529" s="11" t="str">
        <f t="shared" si="71"/>
        <v>CONSUMO PER CAPITA (kg ó litros por individuo)GinebraNIVEL MEDIO BAJO</v>
      </c>
      <c r="B4529" s="11" t="s">
        <v>55</v>
      </c>
      <c r="C4529" s="11" t="s">
        <v>103</v>
      </c>
      <c r="D4529" s="11" t="s">
        <v>168</v>
      </c>
      <c r="E4529" s="12">
        <v>6.5538375227868803E-2</v>
      </c>
      <c r="F4529" s="12">
        <v>4.73585014141127E-2</v>
      </c>
      <c r="G4529" s="12">
        <v>3.6798385679196702E-2</v>
      </c>
      <c r="H4529" s="12">
        <v>4.29307246627905E-2</v>
      </c>
      <c r="I4529" s="12">
        <v>7.9746825179245806E-2</v>
      </c>
      <c r="J4529" s="12">
        <v>4.2748908572749302E-2</v>
      </c>
      <c r="K4529" s="12">
        <v>6.7347800274434197E-2</v>
      </c>
      <c r="L4529" s="12">
        <v>4.6206671812816701E-2</v>
      </c>
      <c r="M4529" s="12">
        <v>7.2600414577817102E-2</v>
      </c>
    </row>
    <row r="4530" spans="1:13" x14ac:dyDescent="0.3">
      <c r="A4530" s="11" t="str">
        <f t="shared" si="71"/>
        <v>CONSUMO PER CAPITA (kg ó litros por individuo)GinebraNIVEL BAJO</v>
      </c>
      <c r="B4530" s="11" t="s">
        <v>55</v>
      </c>
      <c r="C4530" s="11" t="s">
        <v>103</v>
      </c>
      <c r="D4530" s="11" t="s">
        <v>169</v>
      </c>
      <c r="E4530" s="12">
        <v>6.7884529751322503E-2</v>
      </c>
      <c r="F4530" s="12">
        <v>5.3273809218125801E-2</v>
      </c>
      <c r="G4530" s="12">
        <v>2.1450363168181299E-2</v>
      </c>
      <c r="H4530" s="12">
        <v>3.5404702247715199E-2</v>
      </c>
      <c r="I4530" s="12">
        <v>5.33978216675461E-2</v>
      </c>
      <c r="J4530" s="12">
        <v>4.8493159572838299E-2</v>
      </c>
      <c r="K4530" s="12">
        <v>4.0355154825809703E-2</v>
      </c>
      <c r="L4530" s="12">
        <v>4.3640702640246602E-2</v>
      </c>
      <c r="M4530" s="12">
        <v>6.0064811064715798E-2</v>
      </c>
    </row>
    <row r="4531" spans="1:13" x14ac:dyDescent="0.3">
      <c r="A4531" s="11" t="str">
        <f t="shared" si="71"/>
        <v>CONSUMO PER CAPITA (kg ó litros por individuo)GinebraHOMBRE</v>
      </c>
      <c r="B4531" s="11" t="s">
        <v>55</v>
      </c>
      <c r="C4531" s="11" t="s">
        <v>103</v>
      </c>
      <c r="D4531" s="11" t="s">
        <v>170</v>
      </c>
      <c r="E4531" s="12">
        <v>8.2821586965100502E-2</v>
      </c>
      <c r="F4531" s="12">
        <v>5.58446653880749E-2</v>
      </c>
      <c r="G4531" s="12">
        <v>4.6218319823341202E-2</v>
      </c>
      <c r="H4531" s="12">
        <v>5.7632981584289603E-2</v>
      </c>
      <c r="I4531" s="12">
        <v>0.10849276706354501</v>
      </c>
      <c r="J4531" s="12">
        <v>6.5130218848033702E-2</v>
      </c>
      <c r="K4531" s="12">
        <v>5.8948811235243599E-2</v>
      </c>
      <c r="L4531" s="12">
        <v>4.8407405958996397E-2</v>
      </c>
      <c r="M4531" s="12">
        <v>8.0591899665646394E-2</v>
      </c>
    </row>
    <row r="4532" spans="1:13" x14ac:dyDescent="0.3">
      <c r="A4532" s="11" t="str">
        <f t="shared" si="71"/>
        <v>CONSUMO PER CAPITA (kg ó litros por individuo)GinebraMUJER</v>
      </c>
      <c r="B4532" s="11" t="s">
        <v>55</v>
      </c>
      <c r="C4532" s="11" t="s">
        <v>103</v>
      </c>
      <c r="D4532" s="11" t="s">
        <v>171</v>
      </c>
      <c r="E4532" s="12">
        <v>4.5502517360925997E-2</v>
      </c>
      <c r="F4532" s="12">
        <v>2.9007739095857101E-2</v>
      </c>
      <c r="G4532" s="12">
        <v>2.2330947283380101E-2</v>
      </c>
      <c r="H4532" s="12">
        <v>2.6786723523859801E-2</v>
      </c>
      <c r="I4532" s="12">
        <v>4.8822643253700497E-2</v>
      </c>
      <c r="J4532" s="12">
        <v>4.1083387842169097E-2</v>
      </c>
      <c r="K4532" s="12">
        <v>2.90518859430264E-2</v>
      </c>
      <c r="L4532" s="12">
        <v>2.5785917081606099E-2</v>
      </c>
      <c r="M4532" s="12">
        <v>4.8385405409173E-2</v>
      </c>
    </row>
    <row r="4533" spans="1:13" x14ac:dyDescent="0.3">
      <c r="A4533" s="11" t="str">
        <f t="shared" si="71"/>
        <v>CONSUMO PER CAPITA (kg ó litros por individuo)RonT.ESPAÑA</v>
      </c>
      <c r="B4533" s="11" t="s">
        <v>55</v>
      </c>
      <c r="C4533" s="11" t="s">
        <v>104</v>
      </c>
      <c r="D4533" s="11" t="s">
        <v>142</v>
      </c>
      <c r="E4533" s="12">
        <v>3.2388723856995399E-2</v>
      </c>
      <c r="F4533" s="12">
        <v>1.8523792437640799E-2</v>
      </c>
      <c r="G4533" s="12">
        <v>1.7001460129806498E-2</v>
      </c>
      <c r="H4533" s="12">
        <v>1.73148188201139E-2</v>
      </c>
      <c r="I4533" s="12">
        <v>3.8375351198365298E-2</v>
      </c>
      <c r="J4533" s="12">
        <v>2.57463598434951E-2</v>
      </c>
      <c r="K4533" s="12">
        <v>1.8740129002411302E-2</v>
      </c>
      <c r="L4533" s="12">
        <v>1.8655849857114899E-2</v>
      </c>
      <c r="M4533" s="12">
        <v>2.91009101426421E-2</v>
      </c>
    </row>
    <row r="4534" spans="1:13" x14ac:dyDescent="0.3">
      <c r="A4534" s="11" t="str">
        <f t="shared" si="71"/>
        <v>CONSUMO PER CAPITA (kg ó litros por individuo)RonBCN AM</v>
      </c>
      <c r="B4534" s="11" t="s">
        <v>55</v>
      </c>
      <c r="C4534" s="11" t="s">
        <v>104</v>
      </c>
      <c r="D4534" s="11" t="s">
        <v>143</v>
      </c>
      <c r="E4534" s="12">
        <v>7.7899255662382504E-3</v>
      </c>
      <c r="F4534" s="12">
        <v>4.87463577393734E-3</v>
      </c>
      <c r="G4534" s="12">
        <v>7.6595848528366603E-3</v>
      </c>
      <c r="H4534" s="12">
        <v>9.8977184102930806E-3</v>
      </c>
      <c r="I4534" s="12">
        <v>3.3146439018170201E-2</v>
      </c>
      <c r="J4534" s="12">
        <v>3.7240992806704398E-3</v>
      </c>
      <c r="K4534" s="12">
        <v>1.68439601189504E-2</v>
      </c>
      <c r="L4534" s="12">
        <v>2.11708279563372E-2</v>
      </c>
      <c r="M4534" s="12">
        <v>3.22537234043309E-2</v>
      </c>
    </row>
    <row r="4535" spans="1:13" x14ac:dyDescent="0.3">
      <c r="A4535" s="11" t="str">
        <f t="shared" si="71"/>
        <v>CONSUMO PER CAPITA (kg ó litros por individuo)RonREST.CAT ARAGON</v>
      </c>
      <c r="B4535" s="11" t="s">
        <v>55</v>
      </c>
      <c r="C4535" s="11" t="s">
        <v>104</v>
      </c>
      <c r="D4535" s="11" t="s">
        <v>144</v>
      </c>
      <c r="E4535" s="12">
        <v>9.7629912647223295E-3</v>
      </c>
      <c r="F4535" s="12">
        <v>2.34869044281516E-2</v>
      </c>
      <c r="G4535" s="12">
        <v>1.0053076113719001E-2</v>
      </c>
      <c r="H4535" s="12">
        <v>8.5124299722977893E-3</v>
      </c>
      <c r="I4535" s="12">
        <v>4.0675792440332301E-2</v>
      </c>
      <c r="J4535" s="12">
        <v>2.41879599239226E-2</v>
      </c>
      <c r="K4535" s="12">
        <v>1.05562249370989E-2</v>
      </c>
      <c r="L4535" s="12">
        <v>8.4744825442812106E-3</v>
      </c>
      <c r="M4535" s="12">
        <v>8.4115346625765405E-3</v>
      </c>
    </row>
    <row r="4536" spans="1:13" x14ac:dyDescent="0.3">
      <c r="A4536" s="11" t="str">
        <f t="shared" si="71"/>
        <v>CONSUMO PER CAPITA (kg ó litros por individuo)RonLEVANTE</v>
      </c>
      <c r="B4536" s="11" t="s">
        <v>55</v>
      </c>
      <c r="C4536" s="11" t="s">
        <v>104</v>
      </c>
      <c r="D4536" s="11" t="s">
        <v>145</v>
      </c>
      <c r="E4536" s="12">
        <v>1.6002836160518501E-2</v>
      </c>
      <c r="F4536" s="12">
        <v>5.2573069098126504E-3</v>
      </c>
      <c r="G4536" s="12">
        <v>9.5822864150014106E-3</v>
      </c>
      <c r="H4536" s="12">
        <v>6.4022905081920203E-3</v>
      </c>
      <c r="I4536" s="12">
        <v>1.5603160648134599E-2</v>
      </c>
      <c r="J4536" s="12">
        <v>2.2346810125858301E-2</v>
      </c>
      <c r="K4536" s="12">
        <v>8.3389383770416207E-3</v>
      </c>
      <c r="L4536" s="12">
        <v>3.7666545985027798E-3</v>
      </c>
      <c r="M4536" s="12">
        <v>1.19302042991594E-2</v>
      </c>
    </row>
    <row r="4537" spans="1:13" x14ac:dyDescent="0.3">
      <c r="A4537" s="11" t="str">
        <f t="shared" ref="A4537:A4600" si="72">B4537&amp;C4537&amp;D4537</f>
        <v>CONSUMO PER CAPITA (kg ó litros por individuo)RonANDALUCIA</v>
      </c>
      <c r="B4537" s="11" t="s">
        <v>55</v>
      </c>
      <c r="C4537" s="11" t="s">
        <v>104</v>
      </c>
      <c r="D4537" s="11" t="s">
        <v>146</v>
      </c>
      <c r="E4537" s="12">
        <v>4.9395904288711497E-2</v>
      </c>
      <c r="F4537" s="12">
        <v>3.8929543558104102E-2</v>
      </c>
      <c r="G4537" s="12">
        <v>2.3982696522130701E-2</v>
      </c>
      <c r="H4537" s="12">
        <v>2.51473004963257E-2</v>
      </c>
      <c r="I4537" s="12">
        <v>3.7175658803214398E-2</v>
      </c>
      <c r="J4537" s="12">
        <v>3.2347908734181703E-2</v>
      </c>
      <c r="K4537" s="12">
        <v>2.6185311976195998E-2</v>
      </c>
      <c r="L4537" s="12">
        <v>2.4161355894383799E-2</v>
      </c>
      <c r="M4537" s="12">
        <v>2.8998260869777699E-2</v>
      </c>
    </row>
    <row r="4538" spans="1:13" x14ac:dyDescent="0.3">
      <c r="A4538" s="11" t="str">
        <f t="shared" si="72"/>
        <v>CONSUMO PER CAPITA (kg ó litros por individuo)RonMDD AM</v>
      </c>
      <c r="B4538" s="11" t="s">
        <v>55</v>
      </c>
      <c r="C4538" s="11" t="s">
        <v>104</v>
      </c>
      <c r="D4538" s="11" t="s">
        <v>147</v>
      </c>
      <c r="E4538" s="12">
        <v>4.2086106242152602E-2</v>
      </c>
      <c r="F4538" s="12">
        <v>1.00511819681138E-2</v>
      </c>
      <c r="G4538" s="12">
        <v>1.7172425203691801E-2</v>
      </c>
      <c r="H4538" s="12">
        <v>1.23897590827195E-2</v>
      </c>
      <c r="I4538" s="12">
        <v>2.9718955564963699E-2</v>
      </c>
      <c r="J4538" s="12">
        <v>1.17793532300355E-2</v>
      </c>
      <c r="K4538" s="12">
        <v>2.9345236543909998E-3</v>
      </c>
      <c r="L4538" s="12">
        <v>7.0895991017440102E-3</v>
      </c>
      <c r="M4538" s="12">
        <v>4.8789347836064499E-2</v>
      </c>
    </row>
    <row r="4539" spans="1:13" x14ac:dyDescent="0.3">
      <c r="A4539" s="11" t="str">
        <f t="shared" si="72"/>
        <v>CONSUMO PER CAPITA (kg ó litros por individuo)RonRTO CENTRO</v>
      </c>
      <c r="B4539" s="11" t="s">
        <v>55</v>
      </c>
      <c r="C4539" s="11" t="s">
        <v>104</v>
      </c>
      <c r="D4539" s="11" t="s">
        <v>148</v>
      </c>
      <c r="E4539" s="12">
        <v>5.81925892541569E-2</v>
      </c>
      <c r="F4539" s="12">
        <v>2.04863129712499E-2</v>
      </c>
      <c r="G4539" s="12">
        <v>2.5253012786510799E-2</v>
      </c>
      <c r="H4539" s="12">
        <v>3.44533364539924E-2</v>
      </c>
      <c r="I4539" s="12">
        <v>7.6569657510910799E-2</v>
      </c>
      <c r="J4539" s="12">
        <v>5.2809124131357202E-2</v>
      </c>
      <c r="K4539" s="12">
        <v>6.6163540882070396E-2</v>
      </c>
      <c r="L4539" s="12">
        <v>3.3519748425266699E-2</v>
      </c>
      <c r="M4539" s="12">
        <v>7.7486764338284594E-2</v>
      </c>
    </row>
    <row r="4540" spans="1:13" x14ac:dyDescent="0.3">
      <c r="A4540" s="11" t="str">
        <f t="shared" si="72"/>
        <v>CONSUMO PER CAPITA (kg ó litros por individuo)RonNORTE-CENTRO</v>
      </c>
      <c r="B4540" s="11" t="s">
        <v>55</v>
      </c>
      <c r="C4540" s="11" t="s">
        <v>104</v>
      </c>
      <c r="D4540" s="11" t="s">
        <v>149</v>
      </c>
      <c r="E4540" s="12">
        <v>4.6294667259021802E-2</v>
      </c>
      <c r="F4540" s="12">
        <v>1.6171236127613699E-2</v>
      </c>
      <c r="G4540" s="12">
        <v>3.6042342895113301E-2</v>
      </c>
      <c r="H4540" s="12">
        <v>2.4453012402424201E-2</v>
      </c>
      <c r="I4540" s="12">
        <v>6.2432465747219598E-2</v>
      </c>
      <c r="J4540" s="12">
        <v>2.4127167682024601E-2</v>
      </c>
      <c r="K4540" s="12">
        <v>1.3722964881387301E-2</v>
      </c>
      <c r="L4540" s="12">
        <v>5.4489221315698499E-2</v>
      </c>
      <c r="M4540" s="12">
        <v>1.9948232439274401E-2</v>
      </c>
    </row>
    <row r="4541" spans="1:13" x14ac:dyDescent="0.3">
      <c r="A4541" s="11" t="str">
        <f t="shared" si="72"/>
        <v>CONSUMO PER CAPITA (kg ó litros por individuo)RonNOROESTE</v>
      </c>
      <c r="B4541" s="11" t="s">
        <v>55</v>
      </c>
      <c r="C4541" s="11" t="s">
        <v>104</v>
      </c>
      <c r="D4541" s="11" t="s">
        <v>150</v>
      </c>
      <c r="E4541" s="12">
        <v>2.4744250691276101E-2</v>
      </c>
      <c r="F4541" s="12">
        <v>1.53185371128692E-2</v>
      </c>
      <c r="G4541" s="12">
        <v>5.3126888885720201E-3</v>
      </c>
      <c r="H4541" s="12">
        <v>2.0906837421094199E-2</v>
      </c>
      <c r="I4541" s="12">
        <v>2.9560608486802802E-2</v>
      </c>
      <c r="J4541" s="12">
        <v>3.5314509560996597E-2</v>
      </c>
      <c r="K4541" s="12">
        <v>1.30667083422425E-2</v>
      </c>
      <c r="L4541" s="12">
        <v>9.3777925540848104E-3</v>
      </c>
      <c r="M4541" s="12">
        <v>1.4947660991068999E-2</v>
      </c>
    </row>
    <row r="4542" spans="1:13" x14ac:dyDescent="0.3">
      <c r="A4542" s="11" t="str">
        <f t="shared" si="72"/>
        <v>CONSUMO PER CAPITA (kg ó litros por individuo)Ron&lt;2MIL</v>
      </c>
      <c r="B4542" s="11" t="s">
        <v>55</v>
      </c>
      <c r="C4542" s="11" t="s">
        <v>104</v>
      </c>
      <c r="D4542" s="11" t="s">
        <v>151</v>
      </c>
      <c r="E4542" s="12">
        <v>5.3804230887335699E-2</v>
      </c>
      <c r="F4542" s="12">
        <v>3.42736482023401E-2</v>
      </c>
      <c r="G4542" s="12">
        <v>3.9896067852497899E-2</v>
      </c>
      <c r="H4542" s="12">
        <v>2.73013067910347E-2</v>
      </c>
      <c r="I4542" s="12">
        <v>8.2115676844652805E-2</v>
      </c>
      <c r="J4542" s="12">
        <v>5.4358758578659301E-2</v>
      </c>
      <c r="K4542" s="12">
        <v>8.1012775666366402E-2</v>
      </c>
      <c r="L4542" s="12">
        <v>2.08268748714136E-2</v>
      </c>
      <c r="M4542" s="12">
        <v>7.2069977645461206E-2</v>
      </c>
    </row>
    <row r="4543" spans="1:13" x14ac:dyDescent="0.3">
      <c r="A4543" s="11" t="str">
        <f t="shared" si="72"/>
        <v>CONSUMO PER CAPITA (kg ó litros por individuo)Ron2-5MIL</v>
      </c>
      <c r="B4543" s="11" t="s">
        <v>55</v>
      </c>
      <c r="C4543" s="11" t="s">
        <v>104</v>
      </c>
      <c r="D4543" s="11" t="s">
        <v>152</v>
      </c>
      <c r="E4543" s="12">
        <v>2.25902526665877E-2</v>
      </c>
      <c r="F4543" s="12">
        <v>2.0664279875656801E-2</v>
      </c>
      <c r="G4543" s="12">
        <v>1.4512319913318099E-2</v>
      </c>
      <c r="H4543" s="12">
        <v>7.89087957535866E-3</v>
      </c>
      <c r="I4543" s="12">
        <v>1.8635502494731001E-2</v>
      </c>
      <c r="J4543" s="12">
        <v>1.7341794844584701E-2</v>
      </c>
      <c r="K4543" s="12">
        <v>2.6784287430045899E-2</v>
      </c>
      <c r="L4543" s="12">
        <v>1.6554971186135799E-2</v>
      </c>
      <c r="M4543" s="12">
        <v>1.00416648123859E-2</v>
      </c>
    </row>
    <row r="4544" spans="1:13" x14ac:dyDescent="0.3">
      <c r="A4544" s="11" t="str">
        <f t="shared" si="72"/>
        <v>CONSUMO PER CAPITA (kg ó litros por individuo)Ron5-10MIL</v>
      </c>
      <c r="B4544" s="11" t="s">
        <v>55</v>
      </c>
      <c r="C4544" s="11" t="s">
        <v>104</v>
      </c>
      <c r="D4544" s="11" t="s">
        <v>153</v>
      </c>
      <c r="E4544" s="12">
        <v>2.7855933473173802E-2</v>
      </c>
      <c r="F4544" s="12">
        <v>2.52057726409999E-2</v>
      </c>
      <c r="G4544" s="12">
        <v>1.11472355263937E-2</v>
      </c>
      <c r="H4544" s="12">
        <v>2.3570814291031E-2</v>
      </c>
      <c r="I4544" s="12">
        <v>2.0742803920606401E-2</v>
      </c>
      <c r="J4544" s="12">
        <v>5.2140835059322398E-2</v>
      </c>
      <c r="K4544" s="12">
        <v>2.1774907519749299E-2</v>
      </c>
      <c r="L4544" s="12">
        <v>2.2661204210297301E-2</v>
      </c>
      <c r="M4544" s="12">
        <v>2.5003849701805601E-2</v>
      </c>
    </row>
    <row r="4545" spans="1:13" x14ac:dyDescent="0.3">
      <c r="A4545" s="11" t="str">
        <f t="shared" si="72"/>
        <v>CONSUMO PER CAPITA (kg ó litros por individuo)Ron10-30MIL</v>
      </c>
      <c r="B4545" s="11" t="s">
        <v>55</v>
      </c>
      <c r="C4545" s="11" t="s">
        <v>104</v>
      </c>
      <c r="D4545" s="11" t="s">
        <v>154</v>
      </c>
      <c r="E4545" s="12">
        <v>2.7837902651857101E-2</v>
      </c>
      <c r="F4545" s="12">
        <v>1.5927034212396302E-2</v>
      </c>
      <c r="G4545" s="12">
        <v>1.47491661132278E-2</v>
      </c>
      <c r="H4545" s="12">
        <v>1.50570776899796E-2</v>
      </c>
      <c r="I4545" s="12">
        <v>5.2988793390473903E-2</v>
      </c>
      <c r="J4545" s="12">
        <v>2.8170784148276E-2</v>
      </c>
      <c r="K4545" s="12">
        <v>7.8173584143231608E-3</v>
      </c>
      <c r="L4545" s="12">
        <v>2.3355002972200702E-2</v>
      </c>
      <c r="M4545" s="12">
        <v>1.8007519888917699E-2</v>
      </c>
    </row>
    <row r="4546" spans="1:13" x14ac:dyDescent="0.3">
      <c r="A4546" s="11" t="str">
        <f t="shared" si="72"/>
        <v>CONSUMO PER CAPITA (kg ó litros por individuo)Ron30-100MIL</v>
      </c>
      <c r="B4546" s="11" t="s">
        <v>55</v>
      </c>
      <c r="C4546" s="11" t="s">
        <v>104</v>
      </c>
      <c r="D4546" s="11" t="s">
        <v>155</v>
      </c>
      <c r="E4546" s="12">
        <v>1.9294584717621001E-2</v>
      </c>
      <c r="F4546" s="12">
        <v>1.21866050697847E-2</v>
      </c>
      <c r="G4546" s="12">
        <v>2.1617168786443999E-2</v>
      </c>
      <c r="H4546" s="12">
        <v>1.21066971410846E-2</v>
      </c>
      <c r="I4546" s="12">
        <v>4.2432028236283503E-2</v>
      </c>
      <c r="J4546" s="12">
        <v>3.0334510354922999E-2</v>
      </c>
      <c r="K4546" s="12">
        <v>2.2513936597961502E-2</v>
      </c>
      <c r="L4546" s="12">
        <v>2.0626832267082101E-2</v>
      </c>
      <c r="M4546" s="12">
        <v>5.36619589689575E-2</v>
      </c>
    </row>
    <row r="4547" spans="1:13" x14ac:dyDescent="0.3">
      <c r="A4547" s="11" t="str">
        <f t="shared" si="72"/>
        <v>CONSUMO PER CAPITA (kg ó litros por individuo)Ron100-200MIL</v>
      </c>
      <c r="B4547" s="11" t="s">
        <v>55</v>
      </c>
      <c r="C4547" s="11" t="s">
        <v>104</v>
      </c>
      <c r="D4547" s="11" t="s">
        <v>156</v>
      </c>
      <c r="E4547" s="12">
        <v>5.20596260676097E-2</v>
      </c>
      <c r="F4547" s="12">
        <v>1.9212141248940301E-2</v>
      </c>
      <c r="G4547" s="12">
        <v>2.4005663591772301E-2</v>
      </c>
      <c r="H4547" s="12">
        <v>3.6851750952961601E-2</v>
      </c>
      <c r="I4547" s="12">
        <v>3.2427141651507001E-2</v>
      </c>
      <c r="J4547" s="12">
        <v>1.2929766389409399E-2</v>
      </c>
      <c r="K4547" s="12">
        <v>9.5254844735303303E-3</v>
      </c>
      <c r="L4547" s="12">
        <v>1.8274542468616699E-2</v>
      </c>
      <c r="M4547" s="12">
        <v>1.7484073547567699E-2</v>
      </c>
    </row>
    <row r="4548" spans="1:13" x14ac:dyDescent="0.3">
      <c r="A4548" s="11" t="str">
        <f t="shared" si="72"/>
        <v>CONSUMO PER CAPITA (kg ó litros por individuo)Ron200-500MIL</v>
      </c>
      <c r="B4548" s="11" t="s">
        <v>55</v>
      </c>
      <c r="C4548" s="11" t="s">
        <v>104</v>
      </c>
      <c r="D4548" s="11" t="s">
        <v>157</v>
      </c>
      <c r="E4548" s="12">
        <v>3.2932248424752203E-2</v>
      </c>
      <c r="F4548" s="12">
        <v>2.4849579699714901E-2</v>
      </c>
      <c r="G4548" s="12">
        <v>1.01315284359094E-2</v>
      </c>
      <c r="H4548" s="12">
        <v>1.73954081386688E-2</v>
      </c>
      <c r="I4548" s="12">
        <v>3.7276274140942901E-2</v>
      </c>
      <c r="J4548" s="12">
        <v>1.6991286711793199E-2</v>
      </c>
      <c r="K4548" s="12">
        <v>1.9956418800527401E-2</v>
      </c>
      <c r="L4548" s="12">
        <v>2.04555827084946E-2</v>
      </c>
      <c r="M4548" s="12">
        <v>2.7301503773941301E-2</v>
      </c>
    </row>
    <row r="4549" spans="1:13" x14ac:dyDescent="0.3">
      <c r="A4549" s="11" t="str">
        <f t="shared" si="72"/>
        <v>CONSUMO PER CAPITA (kg ó litros por individuo)Ron&gt;500MIL</v>
      </c>
      <c r="B4549" s="11" t="s">
        <v>55</v>
      </c>
      <c r="C4549" s="11" t="s">
        <v>104</v>
      </c>
      <c r="D4549" s="11" t="s">
        <v>158</v>
      </c>
      <c r="E4549" s="12">
        <v>4.0104596692746797E-2</v>
      </c>
      <c r="F4549" s="12">
        <v>1.4238287765243799E-2</v>
      </c>
      <c r="G4549" s="12">
        <v>1.04108986725924E-2</v>
      </c>
      <c r="H4549" s="12">
        <v>1.1028347488143299E-2</v>
      </c>
      <c r="I4549" s="12">
        <v>2.3087334860536698E-2</v>
      </c>
      <c r="J4549" s="12">
        <v>1.23669464554657E-2</v>
      </c>
      <c r="K4549" s="12">
        <v>4.8033649020214403E-3</v>
      </c>
      <c r="L4549" s="12">
        <v>8.2187313854543698E-3</v>
      </c>
      <c r="M4549" s="12">
        <v>1.3943293202150899E-2</v>
      </c>
    </row>
    <row r="4550" spans="1:13" x14ac:dyDescent="0.3">
      <c r="A4550" s="11" t="str">
        <f t="shared" si="72"/>
        <v>CONSUMO PER CAPITA (kg ó litros por individuo)RonDE 15 A 19 AÑOS</v>
      </c>
      <c r="B4550" s="11" t="s">
        <v>55</v>
      </c>
      <c r="C4550" s="11" t="s">
        <v>104</v>
      </c>
      <c r="D4550" s="11" t="s">
        <v>159</v>
      </c>
      <c r="E4550" s="12">
        <v>8.2869007333650508E-3</v>
      </c>
      <c r="F4550" s="12">
        <v>2.39555244796767E-2</v>
      </c>
      <c r="G4550" s="12" t="s">
        <v>134</v>
      </c>
      <c r="H4550" s="12">
        <v>4.28088216784543E-3</v>
      </c>
      <c r="I4550" s="12">
        <v>2.26399354737007E-2</v>
      </c>
      <c r="J4550" s="12">
        <v>2.0852861124518699E-3</v>
      </c>
      <c r="K4550" s="12" t="s">
        <v>134</v>
      </c>
      <c r="L4550" s="12" t="s">
        <v>134</v>
      </c>
      <c r="M4550" s="12">
        <v>4.6371658367993202E-2</v>
      </c>
    </row>
    <row r="4551" spans="1:13" x14ac:dyDescent="0.3">
      <c r="A4551" s="11" t="str">
        <f t="shared" si="72"/>
        <v>CONSUMO PER CAPITA (kg ó litros por individuo)RonDE 20 A 24 AÑOS</v>
      </c>
      <c r="B4551" s="11" t="s">
        <v>55</v>
      </c>
      <c r="C4551" s="11" t="s">
        <v>104</v>
      </c>
      <c r="D4551" s="11" t="s">
        <v>160</v>
      </c>
      <c r="E4551" s="12">
        <v>3.2739611459337598E-2</v>
      </c>
      <c r="F4551" s="12">
        <v>1.42798990595872E-2</v>
      </c>
      <c r="G4551" s="12">
        <v>1.22845769389975E-2</v>
      </c>
      <c r="H4551" s="12">
        <v>2.32800857138943E-2</v>
      </c>
      <c r="I4551" s="12">
        <v>5.3694840207253403E-2</v>
      </c>
      <c r="J4551" s="12">
        <v>9.1681027445053801E-3</v>
      </c>
      <c r="K4551" s="12">
        <v>1.5817781175298799E-2</v>
      </c>
      <c r="L4551" s="12">
        <v>4.5665158620750899E-2</v>
      </c>
      <c r="M4551" s="12">
        <v>4.03643880634941E-2</v>
      </c>
    </row>
    <row r="4552" spans="1:13" x14ac:dyDescent="0.3">
      <c r="A4552" s="11" t="str">
        <f t="shared" si="72"/>
        <v>CONSUMO PER CAPITA (kg ó litros por individuo)RonDE 25 A 34 AÑOS</v>
      </c>
      <c r="B4552" s="11" t="s">
        <v>55</v>
      </c>
      <c r="C4552" s="11" t="s">
        <v>104</v>
      </c>
      <c r="D4552" s="11" t="s">
        <v>161</v>
      </c>
      <c r="E4552" s="12">
        <v>4.14250510049241E-2</v>
      </c>
      <c r="F4552" s="12">
        <v>2.3487569949806199E-2</v>
      </c>
      <c r="G4552" s="12">
        <v>1.2460404506378401E-2</v>
      </c>
      <c r="H4552" s="12">
        <v>7.0380384196894099E-3</v>
      </c>
      <c r="I4552" s="12">
        <v>2.0401859242971301E-2</v>
      </c>
      <c r="J4552" s="12">
        <v>1.26256547411626E-2</v>
      </c>
      <c r="K4552" s="12">
        <v>1.22786285658836E-2</v>
      </c>
      <c r="L4552" s="12">
        <v>1.16922949251525E-2</v>
      </c>
      <c r="M4552" s="12">
        <v>1.8820390410297899E-2</v>
      </c>
    </row>
    <row r="4553" spans="1:13" x14ac:dyDescent="0.3">
      <c r="A4553" s="11" t="str">
        <f t="shared" si="72"/>
        <v>CONSUMO PER CAPITA (kg ó litros por individuo)RonDE 35 A 49 AÑOS</v>
      </c>
      <c r="B4553" s="11" t="s">
        <v>55</v>
      </c>
      <c r="C4553" s="11" t="s">
        <v>104</v>
      </c>
      <c r="D4553" s="11" t="s">
        <v>162</v>
      </c>
      <c r="E4553" s="12">
        <v>3.5587657577286803E-2</v>
      </c>
      <c r="F4553" s="12">
        <v>1.3792215461363401E-2</v>
      </c>
      <c r="G4553" s="12">
        <v>2.3245946838311701E-2</v>
      </c>
      <c r="H4553" s="12">
        <v>2.1507264226685498E-2</v>
      </c>
      <c r="I4553" s="12">
        <v>3.7936465376380901E-2</v>
      </c>
      <c r="J4553" s="12">
        <v>2.44859016799365E-2</v>
      </c>
      <c r="K4553" s="12">
        <v>2.1637760541103199E-2</v>
      </c>
      <c r="L4553" s="12">
        <v>1.9447069937316101E-2</v>
      </c>
      <c r="M4553" s="12">
        <v>1.7192503426240398E-2</v>
      </c>
    </row>
    <row r="4554" spans="1:13" x14ac:dyDescent="0.3">
      <c r="A4554" s="11" t="str">
        <f t="shared" si="72"/>
        <v>CONSUMO PER CAPITA (kg ó litros por individuo)RonDE 50 A 59 AÑOS</v>
      </c>
      <c r="B4554" s="11" t="s">
        <v>55</v>
      </c>
      <c r="C4554" s="11" t="s">
        <v>104</v>
      </c>
      <c r="D4554" s="11" t="s">
        <v>163</v>
      </c>
      <c r="E4554" s="12">
        <v>2.7233637136745498E-2</v>
      </c>
      <c r="F4554" s="12">
        <v>2.4944797514182101E-2</v>
      </c>
      <c r="G4554" s="12">
        <v>1.55397631402572E-2</v>
      </c>
      <c r="H4554" s="12">
        <v>1.2737684243686299E-2</v>
      </c>
      <c r="I4554" s="12">
        <v>3.1316240297099701E-2</v>
      </c>
      <c r="J4554" s="12">
        <v>3.1332192151051597E-2</v>
      </c>
      <c r="K4554" s="12">
        <v>1.5583898792988901E-2</v>
      </c>
      <c r="L4554" s="12">
        <v>1.469910416855E-2</v>
      </c>
      <c r="M4554" s="12">
        <v>4.2531068869299499E-2</v>
      </c>
    </row>
    <row r="4555" spans="1:13" x14ac:dyDescent="0.3">
      <c r="A4555" s="11" t="str">
        <f t="shared" si="72"/>
        <v>CONSUMO PER CAPITA (kg ó litros por individuo)RonDE 60 A 75 AÑOS</v>
      </c>
      <c r="B4555" s="11" t="s">
        <v>55</v>
      </c>
      <c r="C4555" s="11" t="s">
        <v>104</v>
      </c>
      <c r="D4555" s="11" t="s">
        <v>164</v>
      </c>
      <c r="E4555" s="12">
        <v>3.4136705958907602E-2</v>
      </c>
      <c r="F4555" s="12">
        <v>1.5583739827190799E-2</v>
      </c>
      <c r="G4555" s="12">
        <v>1.97462451531993E-2</v>
      </c>
      <c r="H4555" s="12">
        <v>2.46052424108394E-2</v>
      </c>
      <c r="I4555" s="12">
        <v>5.6515264970337299E-2</v>
      </c>
      <c r="J4555" s="12">
        <v>4.2797552104863003E-2</v>
      </c>
      <c r="K4555" s="12">
        <v>2.8410066142450299E-2</v>
      </c>
      <c r="L4555" s="12">
        <v>2.2930522602955999E-2</v>
      </c>
      <c r="M4555" s="12">
        <v>2.9974262952258999E-2</v>
      </c>
    </row>
    <row r="4556" spans="1:13" x14ac:dyDescent="0.3">
      <c r="A4556" s="11" t="str">
        <f t="shared" si="72"/>
        <v>CONSUMO PER CAPITA (kg ó litros por individuo)RonNIVEL ALTO</v>
      </c>
      <c r="B4556" s="11" t="s">
        <v>55</v>
      </c>
      <c r="C4556" s="11" t="s">
        <v>104</v>
      </c>
      <c r="D4556" s="11" t="s">
        <v>165</v>
      </c>
      <c r="E4556" s="12">
        <v>4.1399157686946499E-2</v>
      </c>
      <c r="F4556" s="12">
        <v>1.5848191319569299E-2</v>
      </c>
      <c r="G4556" s="12">
        <v>1.8379639477678299E-2</v>
      </c>
      <c r="H4556" s="12">
        <v>2.16207318260094E-2</v>
      </c>
      <c r="I4556" s="12">
        <v>3.7372732248043099E-2</v>
      </c>
      <c r="J4556" s="12">
        <v>1.3980228268419499E-2</v>
      </c>
      <c r="K4556" s="12">
        <v>1.41377762793366E-2</v>
      </c>
      <c r="L4556" s="12">
        <v>1.25833340907433E-2</v>
      </c>
      <c r="M4556" s="12">
        <v>1.6975765044520499E-2</v>
      </c>
    </row>
    <row r="4557" spans="1:13" x14ac:dyDescent="0.3">
      <c r="A4557" s="11" t="str">
        <f t="shared" si="72"/>
        <v>CONSUMO PER CAPITA (kg ó litros por individuo)RonNIVEL MEDIO ALTO</v>
      </c>
      <c r="B4557" s="11" t="s">
        <v>55</v>
      </c>
      <c r="C4557" s="11" t="s">
        <v>104</v>
      </c>
      <c r="D4557" s="11" t="s">
        <v>166</v>
      </c>
      <c r="E4557" s="12">
        <v>3.02884884266734E-2</v>
      </c>
      <c r="F4557" s="12">
        <v>1.6825297593028199E-2</v>
      </c>
      <c r="G4557" s="12">
        <v>1.6080258580671001E-2</v>
      </c>
      <c r="H4557" s="12">
        <v>1.21629463011672E-2</v>
      </c>
      <c r="I4557" s="12">
        <v>2.77896903695131E-2</v>
      </c>
      <c r="J4557" s="12">
        <v>1.5156712942785901E-2</v>
      </c>
      <c r="K4557" s="12">
        <v>6.9477643612887996E-3</v>
      </c>
      <c r="L4557" s="12">
        <v>1.20923783805059E-2</v>
      </c>
      <c r="M4557" s="12">
        <v>4.2281234557981898E-2</v>
      </c>
    </row>
    <row r="4558" spans="1:13" x14ac:dyDescent="0.3">
      <c r="A4558" s="11" t="str">
        <f t="shared" si="72"/>
        <v>CONSUMO PER CAPITA (kg ó litros por individuo)RonNIVEL MEDIO</v>
      </c>
      <c r="B4558" s="11" t="s">
        <v>55</v>
      </c>
      <c r="C4558" s="11" t="s">
        <v>104</v>
      </c>
      <c r="D4558" s="11" t="s">
        <v>167</v>
      </c>
      <c r="E4558" s="12">
        <v>2.8645892694933499E-2</v>
      </c>
      <c r="F4558" s="12">
        <v>2.2123441198700401E-2</v>
      </c>
      <c r="G4558" s="12">
        <v>1.06169213027847E-2</v>
      </c>
      <c r="H4558" s="12">
        <v>1.13658219611568E-2</v>
      </c>
      <c r="I4558" s="12">
        <v>4.0421280238439002E-2</v>
      </c>
      <c r="J4558" s="12">
        <v>3.6780915382447002E-2</v>
      </c>
      <c r="K4558" s="12">
        <v>1.77023783744409E-2</v>
      </c>
      <c r="L4558" s="12">
        <v>2.0031525237121501E-2</v>
      </c>
      <c r="M4558" s="12">
        <v>2.2980892812428301E-2</v>
      </c>
    </row>
    <row r="4559" spans="1:13" x14ac:dyDescent="0.3">
      <c r="A4559" s="11" t="str">
        <f t="shared" si="72"/>
        <v>CONSUMO PER CAPITA (kg ó litros por individuo)RonNIVEL MEDIO BAJO</v>
      </c>
      <c r="B4559" s="11" t="s">
        <v>55</v>
      </c>
      <c r="C4559" s="11" t="s">
        <v>104</v>
      </c>
      <c r="D4559" s="11" t="s">
        <v>168</v>
      </c>
      <c r="E4559" s="12">
        <v>3.6235122638541999E-2</v>
      </c>
      <c r="F4559" s="12">
        <v>2.3393792172886702E-2</v>
      </c>
      <c r="G4559" s="12">
        <v>1.92119209037095E-2</v>
      </c>
      <c r="H4559" s="12">
        <v>1.40171139464876E-2</v>
      </c>
      <c r="I4559" s="12">
        <v>3.62347285570042E-2</v>
      </c>
      <c r="J4559" s="12">
        <v>2.0893876459643201E-2</v>
      </c>
      <c r="K4559" s="12">
        <v>1.1914297490762E-2</v>
      </c>
      <c r="L4559" s="12">
        <v>1.7922623739530501E-2</v>
      </c>
      <c r="M4559" s="12">
        <v>2.67113824056225E-2</v>
      </c>
    </row>
    <row r="4560" spans="1:13" x14ac:dyDescent="0.3">
      <c r="A4560" s="11" t="str">
        <f t="shared" si="72"/>
        <v>CONSUMO PER CAPITA (kg ó litros por individuo)RonNIVEL BAJO</v>
      </c>
      <c r="B4560" s="11" t="s">
        <v>55</v>
      </c>
      <c r="C4560" s="11" t="s">
        <v>104</v>
      </c>
      <c r="D4560" s="11" t="s">
        <v>169</v>
      </c>
      <c r="E4560" s="12">
        <v>2.64160971077044E-2</v>
      </c>
      <c r="F4560" s="12">
        <v>1.5084952359617199E-2</v>
      </c>
      <c r="G4560" s="12">
        <v>2.1803785631873102E-2</v>
      </c>
      <c r="H4560" s="12">
        <v>2.54444008205779E-2</v>
      </c>
      <c r="I4560" s="12">
        <v>4.57102471628641E-2</v>
      </c>
      <c r="J4560" s="12">
        <v>3.5679519898737203E-2</v>
      </c>
      <c r="K4560" s="12">
        <v>3.7297244299832E-2</v>
      </c>
      <c r="L4560" s="12">
        <v>2.80825164024237E-2</v>
      </c>
      <c r="M4560" s="12">
        <v>4.0885549380761103E-2</v>
      </c>
    </row>
    <row r="4561" spans="1:13" x14ac:dyDescent="0.3">
      <c r="A4561" s="11" t="str">
        <f t="shared" si="72"/>
        <v>CONSUMO PER CAPITA (kg ó litros por individuo)RonHOMBRE</v>
      </c>
      <c r="B4561" s="11" t="s">
        <v>55</v>
      </c>
      <c r="C4561" s="11" t="s">
        <v>104</v>
      </c>
      <c r="D4561" s="11" t="s">
        <v>170</v>
      </c>
      <c r="E4561" s="12">
        <v>3.8075473082234801E-2</v>
      </c>
      <c r="F4561" s="12">
        <v>2.4233109539985701E-2</v>
      </c>
      <c r="G4561" s="12">
        <v>2.6463778614720199E-2</v>
      </c>
      <c r="H4561" s="12">
        <v>2.60840689680631E-2</v>
      </c>
      <c r="I4561" s="12">
        <v>5.5557177976444598E-2</v>
      </c>
      <c r="J4561" s="12">
        <v>3.15502672120734E-2</v>
      </c>
      <c r="K4561" s="12">
        <v>2.5355893726129699E-2</v>
      </c>
      <c r="L4561" s="12">
        <v>2.43619633701012E-2</v>
      </c>
      <c r="M4561" s="12">
        <v>4.1174624172657298E-2</v>
      </c>
    </row>
    <row r="4562" spans="1:13" x14ac:dyDescent="0.3">
      <c r="A4562" s="11" t="str">
        <f t="shared" si="72"/>
        <v>CONSUMO PER CAPITA (kg ó litros por individuo)RonMUJER</v>
      </c>
      <c r="B4562" s="11" t="s">
        <v>55</v>
      </c>
      <c r="C4562" s="11" t="s">
        <v>104</v>
      </c>
      <c r="D4562" s="11" t="s">
        <v>171</v>
      </c>
      <c r="E4562" s="12">
        <v>2.67697429632641E-2</v>
      </c>
      <c r="F4562" s="12">
        <v>1.2882460017999701E-2</v>
      </c>
      <c r="G4562" s="12">
        <v>7.6594603145614497E-3</v>
      </c>
      <c r="H4562" s="12">
        <v>8.6569407679741393E-3</v>
      </c>
      <c r="I4562" s="12">
        <v>2.1407971715347501E-2</v>
      </c>
      <c r="J4562" s="12">
        <v>2.00174007313038E-2</v>
      </c>
      <c r="K4562" s="12">
        <v>1.21927485850385E-2</v>
      </c>
      <c r="L4562" s="12">
        <v>1.3008810128851101E-2</v>
      </c>
      <c r="M4562" s="12">
        <v>1.7151801233007202E-2</v>
      </c>
    </row>
    <row r="4563" spans="1:13" x14ac:dyDescent="0.3">
      <c r="A4563" s="11" t="str">
        <f t="shared" si="72"/>
        <v>CONSUMO PER CAPITA (kg ó litros por individuo)AnisT.ESPAÑA</v>
      </c>
      <c r="B4563" s="11" t="s">
        <v>55</v>
      </c>
      <c r="C4563" s="11" t="s">
        <v>105</v>
      </c>
      <c r="D4563" s="11" t="s">
        <v>142</v>
      </c>
      <c r="E4563" s="12">
        <v>1.1727510490098399E-3</v>
      </c>
      <c r="F4563" s="12">
        <v>2.4296716052747101E-3</v>
      </c>
      <c r="G4563" s="12">
        <v>1.97537561833812E-3</v>
      </c>
      <c r="H4563" s="12">
        <v>1.3954172311423901E-3</v>
      </c>
      <c r="I4563" s="12">
        <v>2.20997197483017E-3</v>
      </c>
      <c r="J4563" s="12">
        <v>1.9939934358982501E-3</v>
      </c>
      <c r="K4563" s="12">
        <v>1.66425142749293E-3</v>
      </c>
      <c r="L4563" s="12">
        <v>7.78970732798078E-4</v>
      </c>
      <c r="M4563" s="12">
        <v>2.4714942751428701E-2</v>
      </c>
    </row>
    <row r="4564" spans="1:13" x14ac:dyDescent="0.3">
      <c r="A4564" s="11" t="str">
        <f t="shared" si="72"/>
        <v>CONSUMO PER CAPITA (kg ó litros por individuo)AnisBCN AM</v>
      </c>
      <c r="B4564" s="11" t="s">
        <v>55</v>
      </c>
      <c r="C4564" s="11" t="s">
        <v>105</v>
      </c>
      <c r="D4564" s="11" t="s">
        <v>143</v>
      </c>
      <c r="E4564" s="12" t="s">
        <v>134</v>
      </c>
      <c r="F4564" s="12">
        <v>1.3843098705018799E-4</v>
      </c>
      <c r="G4564" s="12">
        <v>2.7516900941341699E-3</v>
      </c>
      <c r="H4564" s="12">
        <v>5.5556057524857303E-4</v>
      </c>
      <c r="I4564" s="12">
        <v>3.2920988274907502E-3</v>
      </c>
      <c r="J4564" s="12">
        <v>1.7498576016290501E-4</v>
      </c>
      <c r="K4564" s="12">
        <v>7.2745039131677102E-5</v>
      </c>
      <c r="L4564" s="12" t="s">
        <v>134</v>
      </c>
      <c r="M4564" s="12">
        <v>5.2541670252154605E-4</v>
      </c>
    </row>
    <row r="4565" spans="1:13" x14ac:dyDescent="0.3">
      <c r="A4565" s="11" t="str">
        <f t="shared" si="72"/>
        <v>CONSUMO PER CAPITA (kg ó litros por individuo)AnisREST.CAT ARAGON</v>
      </c>
      <c r="B4565" s="11" t="s">
        <v>55</v>
      </c>
      <c r="C4565" s="11" t="s">
        <v>105</v>
      </c>
      <c r="D4565" s="11" t="s">
        <v>144</v>
      </c>
      <c r="E4565" s="12">
        <v>2.0545846509209499E-4</v>
      </c>
      <c r="F4565" s="12">
        <v>3.9257143992372998E-3</v>
      </c>
      <c r="G4565" s="12">
        <v>1.14165804782191E-4</v>
      </c>
      <c r="H4565" s="12">
        <v>2.05093508167248E-4</v>
      </c>
      <c r="I4565" s="12">
        <v>1.39706186315848E-3</v>
      </c>
      <c r="J4565" s="12">
        <v>5.3463358134432801E-5</v>
      </c>
      <c r="K4565" s="12">
        <v>2.9364018361948802E-3</v>
      </c>
      <c r="L4565" s="12">
        <v>8.8078264540436503E-4</v>
      </c>
      <c r="M4565" s="12">
        <v>3.1271470389044199E-3</v>
      </c>
    </row>
    <row r="4566" spans="1:13" x14ac:dyDescent="0.3">
      <c r="A4566" s="11" t="str">
        <f t="shared" si="72"/>
        <v>CONSUMO PER CAPITA (kg ó litros por individuo)AnisLEVANTE</v>
      </c>
      <c r="B4566" s="11" t="s">
        <v>55</v>
      </c>
      <c r="C4566" s="11" t="s">
        <v>105</v>
      </c>
      <c r="D4566" s="11" t="s">
        <v>145</v>
      </c>
      <c r="E4566" s="12">
        <v>2.2252158011756801E-3</v>
      </c>
      <c r="F4566" s="12">
        <v>2.4099552714691602E-3</v>
      </c>
      <c r="G4566" s="12">
        <v>1.24583127026595E-3</v>
      </c>
      <c r="H4566" s="12">
        <v>5.5628027044312095E-4</v>
      </c>
      <c r="I4566" s="12">
        <v>6.8010184361125899E-4</v>
      </c>
      <c r="J4566" s="12">
        <v>2.4807640230893298E-3</v>
      </c>
      <c r="K4566" s="12">
        <v>7.7046342569018003E-4</v>
      </c>
      <c r="L4566" s="12">
        <v>3.5667677986166602E-4</v>
      </c>
      <c r="M4566" s="12">
        <v>0.14675130026289299</v>
      </c>
    </row>
    <row r="4567" spans="1:13" x14ac:dyDescent="0.3">
      <c r="A4567" s="11" t="str">
        <f t="shared" si="72"/>
        <v>CONSUMO PER CAPITA (kg ó litros por individuo)AnisANDALUCIA</v>
      </c>
      <c r="B4567" s="11" t="s">
        <v>55</v>
      </c>
      <c r="C4567" s="11" t="s">
        <v>105</v>
      </c>
      <c r="D4567" s="11" t="s">
        <v>146</v>
      </c>
      <c r="E4567" s="12">
        <v>1.5095317536335099E-3</v>
      </c>
      <c r="F4567" s="12">
        <v>5.06399749277835E-3</v>
      </c>
      <c r="G4567" s="12">
        <v>6.7486827836837201E-3</v>
      </c>
      <c r="H4567" s="12">
        <v>2.7852021590077198E-3</v>
      </c>
      <c r="I4567" s="12">
        <v>2.4108571116082298E-3</v>
      </c>
      <c r="J4567" s="12">
        <v>6.0108280087062902E-3</v>
      </c>
      <c r="K4567" s="12">
        <v>4.6321569028123302E-3</v>
      </c>
      <c r="L4567" s="12">
        <v>1.74051142214795E-3</v>
      </c>
      <c r="M4567" s="12">
        <v>3.85869859207483E-3</v>
      </c>
    </row>
    <row r="4568" spans="1:13" x14ac:dyDescent="0.3">
      <c r="A4568" s="11" t="str">
        <f t="shared" si="72"/>
        <v>CONSUMO PER CAPITA (kg ó litros por individuo)AnisMDD AM</v>
      </c>
      <c r="B4568" s="11" t="s">
        <v>55</v>
      </c>
      <c r="C4568" s="11" t="s">
        <v>105</v>
      </c>
      <c r="D4568" s="11" t="s">
        <v>147</v>
      </c>
      <c r="E4568" s="12">
        <v>1.2521079958059101E-3</v>
      </c>
      <c r="F4568" s="12">
        <v>2.9673960122883502E-4</v>
      </c>
      <c r="G4568" s="12">
        <v>4.9640042757095003E-4</v>
      </c>
      <c r="H4568" s="12">
        <v>1.2107446952944699E-3</v>
      </c>
      <c r="I4568" s="12">
        <v>1.57263229122803E-3</v>
      </c>
      <c r="J4568" s="12">
        <v>7.99232202383586E-4</v>
      </c>
      <c r="K4568" s="12">
        <v>3.8326223213307001E-5</v>
      </c>
      <c r="L4568" s="12">
        <v>8.3187039470193603E-4</v>
      </c>
      <c r="M4568" s="12" t="s">
        <v>134</v>
      </c>
    </row>
    <row r="4569" spans="1:13" x14ac:dyDescent="0.3">
      <c r="A4569" s="11" t="str">
        <f t="shared" si="72"/>
        <v>CONSUMO PER CAPITA (kg ó litros por individuo)AnisRTO CENTRO</v>
      </c>
      <c r="B4569" s="11" t="s">
        <v>55</v>
      </c>
      <c r="C4569" s="11" t="s">
        <v>105</v>
      </c>
      <c r="D4569" s="11" t="s">
        <v>148</v>
      </c>
      <c r="E4569" s="12">
        <v>1.3921252320419099E-3</v>
      </c>
      <c r="F4569" s="12">
        <v>2.2308819164087499E-4</v>
      </c>
      <c r="G4569" s="12">
        <v>5.9182347969061796E-4</v>
      </c>
      <c r="H4569" s="12">
        <v>5.1651720396240098E-3</v>
      </c>
      <c r="I4569" s="12">
        <v>8.7021619840467902E-3</v>
      </c>
      <c r="J4569" s="12">
        <v>1.46422124377494E-3</v>
      </c>
      <c r="K4569" s="12">
        <v>1.7218213906568299E-3</v>
      </c>
      <c r="L4569" s="12">
        <v>1.39345113572578E-3</v>
      </c>
      <c r="M4569" s="12">
        <v>1.4256279714621099E-4</v>
      </c>
    </row>
    <row r="4570" spans="1:13" x14ac:dyDescent="0.3">
      <c r="A4570" s="11" t="str">
        <f t="shared" si="72"/>
        <v>CONSUMO PER CAPITA (kg ó litros por individuo)AnisNORTE-CENTRO</v>
      </c>
      <c r="B4570" s="11" t="s">
        <v>55</v>
      </c>
      <c r="C4570" s="11" t="s">
        <v>105</v>
      </c>
      <c r="D4570" s="11" t="s">
        <v>149</v>
      </c>
      <c r="E4570" s="12" t="s">
        <v>134</v>
      </c>
      <c r="F4570" s="12">
        <v>4.4251259882007801E-3</v>
      </c>
      <c r="G4570" s="12">
        <v>1.15565762324016E-4</v>
      </c>
      <c r="H4570" s="12" t="s">
        <v>134</v>
      </c>
      <c r="I4570" s="12">
        <v>5.3546600943035804E-4</v>
      </c>
      <c r="J4570" s="12">
        <v>9.3857982286927298E-4</v>
      </c>
      <c r="K4570" s="12" t="s">
        <v>134</v>
      </c>
      <c r="L4570" s="12" t="s">
        <v>134</v>
      </c>
      <c r="M4570" s="12">
        <v>2.2875193516250299E-3</v>
      </c>
    </row>
    <row r="4571" spans="1:13" x14ac:dyDescent="0.3">
      <c r="A4571" s="11" t="str">
        <f t="shared" si="72"/>
        <v>CONSUMO PER CAPITA (kg ó litros por individuo)AnisNOROESTE</v>
      </c>
      <c r="B4571" s="11" t="s">
        <v>55</v>
      </c>
      <c r="C4571" s="11" t="s">
        <v>105</v>
      </c>
      <c r="D4571" s="11" t="s">
        <v>150</v>
      </c>
      <c r="E4571" s="12">
        <v>2.0883981040798901E-3</v>
      </c>
      <c r="F4571" s="12">
        <v>1.5533847824954699E-4</v>
      </c>
      <c r="G4571" s="12" t="s">
        <v>134</v>
      </c>
      <c r="H4571" s="12" t="s">
        <v>134</v>
      </c>
      <c r="I4571" s="12">
        <v>1.42989899517891E-4</v>
      </c>
      <c r="J4571" s="12">
        <v>2.6167071287308498E-4</v>
      </c>
      <c r="K4571" s="12">
        <v>4.6767354600683002E-4</v>
      </c>
      <c r="L4571" s="12">
        <v>9.7760461173149201E-5</v>
      </c>
      <c r="M4571" s="12" t="s">
        <v>134</v>
      </c>
    </row>
    <row r="4572" spans="1:13" x14ac:dyDescent="0.3">
      <c r="A4572" s="11" t="str">
        <f t="shared" si="72"/>
        <v>CONSUMO PER CAPITA (kg ó litros por individuo)Anis&lt;2MIL</v>
      </c>
      <c r="B4572" s="11" t="s">
        <v>55</v>
      </c>
      <c r="C4572" s="11" t="s">
        <v>105</v>
      </c>
      <c r="D4572" s="11" t="s">
        <v>151</v>
      </c>
      <c r="E4572" s="12">
        <v>2.2083255018677402E-3</v>
      </c>
      <c r="F4572" s="12">
        <v>7.3432257283818497E-3</v>
      </c>
      <c r="G4572" s="12">
        <v>8.6890332869947505E-4</v>
      </c>
      <c r="H4572" s="12">
        <v>4.6824893587676703E-4</v>
      </c>
      <c r="I4572" s="12">
        <v>7.7700183669037804E-4</v>
      </c>
      <c r="J4572" s="12">
        <v>5.3361990919764104E-4</v>
      </c>
      <c r="K4572" s="12">
        <v>3.9128870026977798E-4</v>
      </c>
      <c r="L4572" s="12" t="s">
        <v>134</v>
      </c>
      <c r="M4572" s="12">
        <v>2.34001229534948E-4</v>
      </c>
    </row>
    <row r="4573" spans="1:13" x14ac:dyDescent="0.3">
      <c r="A4573" s="11" t="str">
        <f t="shared" si="72"/>
        <v>CONSUMO PER CAPITA (kg ó litros por individuo)Anis2-5MIL</v>
      </c>
      <c r="B4573" s="11" t="s">
        <v>55</v>
      </c>
      <c r="C4573" s="11" t="s">
        <v>105</v>
      </c>
      <c r="D4573" s="11" t="s">
        <v>152</v>
      </c>
      <c r="E4573" s="12">
        <v>8.7056727947631897E-4</v>
      </c>
      <c r="F4573" s="12">
        <v>1.32389665272118E-3</v>
      </c>
      <c r="G4573" s="12">
        <v>1.76262607715346E-3</v>
      </c>
      <c r="H4573" s="12">
        <v>3.5638386757514402E-3</v>
      </c>
      <c r="I4573" s="12">
        <v>5.1237949639049499E-3</v>
      </c>
      <c r="J4573" s="12">
        <v>1.65607593223697E-3</v>
      </c>
      <c r="K4573" s="12">
        <v>2.60981857529257E-3</v>
      </c>
      <c r="L4573" s="12">
        <v>1.8048024051287E-3</v>
      </c>
      <c r="M4573" s="12">
        <v>1.5567478318932501E-3</v>
      </c>
    </row>
    <row r="4574" spans="1:13" x14ac:dyDescent="0.3">
      <c r="A4574" s="11" t="str">
        <f t="shared" si="72"/>
        <v>CONSUMO PER CAPITA (kg ó litros por individuo)Anis5-10MIL</v>
      </c>
      <c r="B4574" s="11" t="s">
        <v>55</v>
      </c>
      <c r="C4574" s="11" t="s">
        <v>105</v>
      </c>
      <c r="D4574" s="11" t="s">
        <v>153</v>
      </c>
      <c r="E4574" s="12">
        <v>8.3630919489981301E-4</v>
      </c>
      <c r="F4574" s="12">
        <v>1.4567855683396999E-3</v>
      </c>
      <c r="G4574" s="12">
        <v>2.3773725390247601E-3</v>
      </c>
      <c r="H4574" s="12">
        <v>1.8557866975396501E-3</v>
      </c>
      <c r="I4574" s="12">
        <v>4.7277960028412397E-3</v>
      </c>
      <c r="J4574" s="12">
        <v>1.3306318928889499E-3</v>
      </c>
      <c r="K4574" s="12">
        <v>2.9658925197889699E-4</v>
      </c>
      <c r="L4574" s="12">
        <v>4.7901090658334797E-5</v>
      </c>
      <c r="M4574" s="12">
        <v>3.7814975572723298E-3</v>
      </c>
    </row>
    <row r="4575" spans="1:13" x14ac:dyDescent="0.3">
      <c r="A4575" s="11" t="str">
        <f t="shared" si="72"/>
        <v>CONSUMO PER CAPITA (kg ó litros por individuo)Anis10-30MIL</v>
      </c>
      <c r="B4575" s="11" t="s">
        <v>55</v>
      </c>
      <c r="C4575" s="11" t="s">
        <v>105</v>
      </c>
      <c r="D4575" s="11" t="s">
        <v>154</v>
      </c>
      <c r="E4575" s="12">
        <v>2.6550393896224799E-5</v>
      </c>
      <c r="F4575" s="12">
        <v>9.3548248473911805E-4</v>
      </c>
      <c r="G4575" s="12">
        <v>2.2464627600030799E-3</v>
      </c>
      <c r="H4575" s="12">
        <v>8.01244477564983E-4</v>
      </c>
      <c r="I4575" s="12">
        <v>3.00398331199969E-3</v>
      </c>
      <c r="J4575" s="12">
        <v>3.2603173283938902E-3</v>
      </c>
      <c r="K4575" s="12">
        <v>4.5438047177630801E-3</v>
      </c>
      <c r="L4575" s="12">
        <v>2.44120937420487E-3</v>
      </c>
      <c r="M4575" s="12">
        <v>0.124841395148761</v>
      </c>
    </row>
    <row r="4576" spans="1:13" x14ac:dyDescent="0.3">
      <c r="A4576" s="11" t="str">
        <f t="shared" si="72"/>
        <v>CONSUMO PER CAPITA (kg ó litros por individuo)Anis30-100MIL</v>
      </c>
      <c r="B4576" s="11" t="s">
        <v>55</v>
      </c>
      <c r="C4576" s="11" t="s">
        <v>105</v>
      </c>
      <c r="D4576" s="11" t="s">
        <v>155</v>
      </c>
      <c r="E4576" s="12">
        <v>1.74092953374553E-3</v>
      </c>
      <c r="F4576" s="12">
        <v>5.7971918336325199E-3</v>
      </c>
      <c r="G4576" s="12">
        <v>4.0083592469481099E-3</v>
      </c>
      <c r="H4576" s="12">
        <v>3.9083255214566104E-3</v>
      </c>
      <c r="I4576" s="12">
        <v>1.06581371599362E-3</v>
      </c>
      <c r="J4576" s="12">
        <v>4.1305977878466297E-3</v>
      </c>
      <c r="K4576" s="12">
        <v>2.44529897368145E-3</v>
      </c>
      <c r="L4576" s="12">
        <v>1.38521529179994E-4</v>
      </c>
      <c r="M4576" s="12">
        <v>3.8967993464719998E-3</v>
      </c>
    </row>
    <row r="4577" spans="1:13" x14ac:dyDescent="0.3">
      <c r="A4577" s="11" t="str">
        <f t="shared" si="72"/>
        <v>CONSUMO PER CAPITA (kg ó litros por individuo)Anis100-200MIL</v>
      </c>
      <c r="B4577" s="11" t="s">
        <v>55</v>
      </c>
      <c r="C4577" s="11" t="s">
        <v>105</v>
      </c>
      <c r="D4577" s="11" t="s">
        <v>156</v>
      </c>
      <c r="E4577" s="12" t="s">
        <v>134</v>
      </c>
      <c r="F4577" s="12">
        <v>2.2818508247138801E-4</v>
      </c>
      <c r="G4577" s="12">
        <v>3.2983938619348503E-4</v>
      </c>
      <c r="H4577" s="12" t="s">
        <v>134</v>
      </c>
      <c r="I4577" s="12">
        <v>1.3318796447658299E-4</v>
      </c>
      <c r="J4577" s="12">
        <v>3.0387698549265999E-4</v>
      </c>
      <c r="K4577" s="12" t="s">
        <v>134</v>
      </c>
      <c r="L4577" s="12" t="s">
        <v>134</v>
      </c>
      <c r="M4577" s="12">
        <v>1.47282454169402E-4</v>
      </c>
    </row>
    <row r="4578" spans="1:13" x14ac:dyDescent="0.3">
      <c r="A4578" s="11" t="str">
        <f t="shared" si="72"/>
        <v>CONSUMO PER CAPITA (kg ó litros por individuo)Anis200-500MIL</v>
      </c>
      <c r="B4578" s="11" t="s">
        <v>55</v>
      </c>
      <c r="C4578" s="11" t="s">
        <v>105</v>
      </c>
      <c r="D4578" s="11" t="s">
        <v>157</v>
      </c>
      <c r="E4578" s="12">
        <v>2.6369343735225502E-3</v>
      </c>
      <c r="F4578" s="12">
        <v>1.63770161263891E-3</v>
      </c>
      <c r="G4578" s="12">
        <v>1.01419876425294E-3</v>
      </c>
      <c r="H4578" s="12">
        <v>7.6740796922106905E-5</v>
      </c>
      <c r="I4578" s="12" t="s">
        <v>134</v>
      </c>
      <c r="J4578" s="12">
        <v>1.15664544222736E-3</v>
      </c>
      <c r="K4578" s="12">
        <v>2.7900843297751801E-4</v>
      </c>
      <c r="L4578" s="12">
        <v>6.6272753906597502E-5</v>
      </c>
      <c r="M4578" s="12" t="s">
        <v>134</v>
      </c>
    </row>
    <row r="4579" spans="1:13" x14ac:dyDescent="0.3">
      <c r="A4579" s="11" t="str">
        <f t="shared" si="72"/>
        <v>CONSUMO PER CAPITA (kg ó litros por individuo)Anis&gt;500MIL</v>
      </c>
      <c r="B4579" s="11" t="s">
        <v>55</v>
      </c>
      <c r="C4579" s="11" t="s">
        <v>105</v>
      </c>
      <c r="D4579" s="11" t="s">
        <v>158</v>
      </c>
      <c r="E4579" s="12">
        <v>1.1712622689651899E-3</v>
      </c>
      <c r="F4579" s="12">
        <v>9.4902350251945499E-4</v>
      </c>
      <c r="G4579" s="12">
        <v>1.19430161446962E-3</v>
      </c>
      <c r="H4579" s="12">
        <v>5.9772467199586299E-5</v>
      </c>
      <c r="I4579" s="12">
        <v>3.8314895745705201E-3</v>
      </c>
      <c r="J4579" s="12">
        <v>6.3411902622649498E-4</v>
      </c>
      <c r="K4579" s="12">
        <v>4.2053999665876398E-4</v>
      </c>
      <c r="L4579" s="12">
        <v>1.0194917639771001E-3</v>
      </c>
      <c r="M4579" s="12">
        <v>4.0820208251021702E-3</v>
      </c>
    </row>
    <row r="4580" spans="1:13" x14ac:dyDescent="0.3">
      <c r="A4580" s="11" t="str">
        <f t="shared" si="72"/>
        <v>CONSUMO PER CAPITA (kg ó litros por individuo)AnisDE 15 A 19 AÑOS</v>
      </c>
      <c r="B4580" s="11" t="s">
        <v>55</v>
      </c>
      <c r="C4580" s="11" t="s">
        <v>105</v>
      </c>
      <c r="D4580" s="11" t="s">
        <v>159</v>
      </c>
      <c r="E4580" s="12" t="s">
        <v>134</v>
      </c>
      <c r="F4580" s="12" t="s">
        <v>134</v>
      </c>
      <c r="G4580" s="12" t="s">
        <v>134</v>
      </c>
      <c r="H4580" s="12" t="s">
        <v>134</v>
      </c>
      <c r="I4580" s="12">
        <v>2.47054039620791E-3</v>
      </c>
      <c r="J4580" s="12" t="s">
        <v>134</v>
      </c>
      <c r="K4580" s="12" t="s">
        <v>134</v>
      </c>
      <c r="L4580" s="12" t="s">
        <v>134</v>
      </c>
      <c r="M4580" s="12" t="s">
        <v>134</v>
      </c>
    </row>
    <row r="4581" spans="1:13" x14ac:dyDescent="0.3">
      <c r="A4581" s="11" t="str">
        <f t="shared" si="72"/>
        <v>CONSUMO PER CAPITA (kg ó litros por individuo)AnisDE 20 A 24 AÑOS</v>
      </c>
      <c r="B4581" s="11" t="s">
        <v>55</v>
      </c>
      <c r="C4581" s="11" t="s">
        <v>105</v>
      </c>
      <c r="D4581" s="11" t="s">
        <v>160</v>
      </c>
      <c r="E4581" s="12" t="s">
        <v>134</v>
      </c>
      <c r="F4581" s="12">
        <v>2.1100609109082701E-4</v>
      </c>
      <c r="G4581" s="12">
        <v>1.9083964819158401E-3</v>
      </c>
      <c r="H4581" s="12">
        <v>3.6689946208847998E-3</v>
      </c>
      <c r="I4581" s="12" t="s">
        <v>134</v>
      </c>
      <c r="J4581" s="12">
        <v>4.3742994199476096E-3</v>
      </c>
      <c r="K4581" s="12" t="s">
        <v>134</v>
      </c>
      <c r="L4581" s="12">
        <v>1.6191776165892101E-3</v>
      </c>
      <c r="M4581" s="12">
        <v>0.32412984063126099</v>
      </c>
    </row>
    <row r="4582" spans="1:13" x14ac:dyDescent="0.3">
      <c r="A4582" s="11" t="str">
        <f t="shared" si="72"/>
        <v>CONSUMO PER CAPITA (kg ó litros por individuo)AnisDE 25 A 34 AÑOS</v>
      </c>
      <c r="B4582" s="11" t="s">
        <v>55</v>
      </c>
      <c r="C4582" s="11" t="s">
        <v>105</v>
      </c>
      <c r="D4582" s="11" t="s">
        <v>161</v>
      </c>
      <c r="E4582" s="12">
        <v>2.34392557524269E-3</v>
      </c>
      <c r="F4582" s="12">
        <v>2.60969035469818E-4</v>
      </c>
      <c r="G4582" s="12">
        <v>1.0626369742401101E-3</v>
      </c>
      <c r="H4582" s="12">
        <v>1.4953971476727901E-3</v>
      </c>
      <c r="I4582" s="12">
        <v>5.97034103705285E-3</v>
      </c>
      <c r="J4582" s="12">
        <v>4.2328465386772202E-3</v>
      </c>
      <c r="K4582" s="12">
        <v>8.2389416991059605E-4</v>
      </c>
      <c r="L4582" s="12">
        <v>8.8716730023326903E-4</v>
      </c>
      <c r="M4582" s="12">
        <v>2.8364493425729401E-3</v>
      </c>
    </row>
    <row r="4583" spans="1:13" x14ac:dyDescent="0.3">
      <c r="A4583" s="11" t="str">
        <f t="shared" si="72"/>
        <v>CONSUMO PER CAPITA (kg ó litros por individuo)AnisDE 35 A 49 AÑOS</v>
      </c>
      <c r="B4583" s="11" t="s">
        <v>55</v>
      </c>
      <c r="C4583" s="11" t="s">
        <v>105</v>
      </c>
      <c r="D4583" s="11" t="s">
        <v>162</v>
      </c>
      <c r="E4583" s="12">
        <v>7.4716590313804797E-6</v>
      </c>
      <c r="F4583" s="12">
        <v>1.2980546399260599E-3</v>
      </c>
      <c r="G4583" s="12">
        <v>1.23288220780109E-4</v>
      </c>
      <c r="H4583" s="12">
        <v>1.7838396146173899E-3</v>
      </c>
      <c r="I4583" s="12">
        <v>1.2636909305782399E-4</v>
      </c>
      <c r="J4583" s="12">
        <v>1.48308889685467E-3</v>
      </c>
      <c r="K4583" s="12">
        <v>8.4454755532823095E-4</v>
      </c>
      <c r="L4583" s="12">
        <v>6.7603179050587799E-4</v>
      </c>
      <c r="M4583" s="12">
        <v>2.0123683824209101E-3</v>
      </c>
    </row>
    <row r="4584" spans="1:13" x14ac:dyDescent="0.3">
      <c r="A4584" s="11" t="str">
        <f t="shared" si="72"/>
        <v>CONSUMO PER CAPITA (kg ó litros por individuo)AnisDE 50 A 59 AÑOS</v>
      </c>
      <c r="B4584" s="11" t="s">
        <v>55</v>
      </c>
      <c r="C4584" s="11" t="s">
        <v>105</v>
      </c>
      <c r="D4584" s="11" t="s">
        <v>163</v>
      </c>
      <c r="E4584" s="12">
        <v>1.5535307360031499E-3</v>
      </c>
      <c r="F4584" s="12">
        <v>4.4790023704383598E-3</v>
      </c>
      <c r="G4584" s="12">
        <v>4.0594757664100803E-3</v>
      </c>
      <c r="H4584" s="12">
        <v>5.4579578410271403E-4</v>
      </c>
      <c r="I4584" s="12">
        <v>3.63283985815718E-3</v>
      </c>
      <c r="J4584" s="12">
        <v>2.0741255567157898E-3</v>
      </c>
      <c r="K4584" s="12">
        <v>3.38036934793487E-3</v>
      </c>
      <c r="L4584" s="12">
        <v>5.7101044490097798E-4</v>
      </c>
      <c r="M4584" s="12">
        <v>4.4189307748308797E-3</v>
      </c>
    </row>
    <row r="4585" spans="1:13" x14ac:dyDescent="0.3">
      <c r="A4585" s="11" t="str">
        <f t="shared" si="72"/>
        <v>CONSUMO PER CAPITA (kg ó litros por individuo)AnisDE 60 A 75 AÑOS</v>
      </c>
      <c r="B4585" s="11" t="s">
        <v>55</v>
      </c>
      <c r="C4585" s="11" t="s">
        <v>105</v>
      </c>
      <c r="D4585" s="11" t="s">
        <v>164</v>
      </c>
      <c r="E4585" s="12">
        <v>2.3131033912378398E-3</v>
      </c>
      <c r="F4585" s="12">
        <v>4.8661840209077902E-3</v>
      </c>
      <c r="G4585" s="12">
        <v>3.6970450842581902E-3</v>
      </c>
      <c r="H4585" s="12">
        <v>1.3264550771243E-3</v>
      </c>
      <c r="I4585" s="12">
        <v>1.8251817273847099E-3</v>
      </c>
      <c r="J4585" s="12">
        <v>1.0648185999145401E-3</v>
      </c>
      <c r="K4585" s="12">
        <v>2.7127888843074999E-3</v>
      </c>
      <c r="L4585" s="12">
        <v>9.97033102182926E-4</v>
      </c>
      <c r="M4585" s="12">
        <v>1.17045631839942E-3</v>
      </c>
    </row>
    <row r="4586" spans="1:13" x14ac:dyDescent="0.3">
      <c r="A4586" s="11" t="str">
        <f t="shared" si="72"/>
        <v>CONSUMO PER CAPITA (kg ó litros por individuo)AnisNIVEL ALTO</v>
      </c>
      <c r="B4586" s="11" t="s">
        <v>55</v>
      </c>
      <c r="C4586" s="11" t="s">
        <v>105</v>
      </c>
      <c r="D4586" s="11" t="s">
        <v>165</v>
      </c>
      <c r="E4586" s="12">
        <v>8.8411778135132004E-4</v>
      </c>
      <c r="F4586" s="12">
        <v>3.0349607584037701E-3</v>
      </c>
      <c r="G4586" s="12">
        <v>1.1248513647365099E-3</v>
      </c>
      <c r="H4586" s="12">
        <v>1.06726277888427E-3</v>
      </c>
      <c r="I4586" s="12">
        <v>1.0220595186928999E-3</v>
      </c>
      <c r="J4586" s="12">
        <v>1.5615253021776E-3</v>
      </c>
      <c r="K4586" s="12">
        <v>3.3616315612736798E-4</v>
      </c>
      <c r="L4586" s="12">
        <v>9.5119640648452797E-4</v>
      </c>
      <c r="M4586" s="12">
        <v>0.101561557835069</v>
      </c>
    </row>
    <row r="4587" spans="1:13" x14ac:dyDescent="0.3">
      <c r="A4587" s="11" t="str">
        <f t="shared" si="72"/>
        <v>CONSUMO PER CAPITA (kg ó litros por individuo)AnisNIVEL MEDIO ALTO</v>
      </c>
      <c r="B4587" s="11" t="s">
        <v>55</v>
      </c>
      <c r="C4587" s="11" t="s">
        <v>105</v>
      </c>
      <c r="D4587" s="11" t="s">
        <v>166</v>
      </c>
      <c r="E4587" s="12">
        <v>2.0482018487331301E-3</v>
      </c>
      <c r="F4587" s="12">
        <v>1.1715414077270001E-3</v>
      </c>
      <c r="G4587" s="12">
        <v>4.9867119609573905E-4</v>
      </c>
      <c r="H4587" s="12">
        <v>1.8081975606656399E-4</v>
      </c>
      <c r="I4587" s="12">
        <v>6.8248745694148201E-4</v>
      </c>
      <c r="J4587" s="12">
        <v>9.3411456063985799E-4</v>
      </c>
      <c r="K4587" s="12">
        <v>1.44414008081573E-3</v>
      </c>
      <c r="L4587" s="12">
        <v>2.5869019131014998E-5</v>
      </c>
      <c r="M4587" s="12">
        <v>1.02509708009249E-4</v>
      </c>
    </row>
    <row r="4588" spans="1:13" x14ac:dyDescent="0.3">
      <c r="A4588" s="11" t="str">
        <f t="shared" si="72"/>
        <v>CONSUMO PER CAPITA (kg ó litros por individuo)AnisNIVEL MEDIO</v>
      </c>
      <c r="B4588" s="11" t="s">
        <v>55</v>
      </c>
      <c r="C4588" s="11" t="s">
        <v>105</v>
      </c>
      <c r="D4588" s="11" t="s">
        <v>167</v>
      </c>
      <c r="E4588" s="12">
        <v>2.51169165048431E-3</v>
      </c>
      <c r="F4588" s="12">
        <v>2.8715673209994E-3</v>
      </c>
      <c r="G4588" s="12">
        <v>1.4130176997097701E-3</v>
      </c>
      <c r="H4588" s="12">
        <v>3.3500406089037197E-4</v>
      </c>
      <c r="I4588" s="12">
        <v>6.2256159273051397E-4</v>
      </c>
      <c r="J4588" s="12">
        <v>2.2589845284213201E-3</v>
      </c>
      <c r="K4588" s="12">
        <v>2.2221087616934899E-3</v>
      </c>
      <c r="L4588" s="12">
        <v>9.2442002374970502E-4</v>
      </c>
      <c r="M4588" s="12">
        <v>3.4018154302658701E-3</v>
      </c>
    </row>
    <row r="4589" spans="1:13" x14ac:dyDescent="0.3">
      <c r="A4589" s="11" t="str">
        <f t="shared" si="72"/>
        <v>CONSUMO PER CAPITA (kg ó litros por individuo)AnisNIVEL MEDIO BAJO</v>
      </c>
      <c r="B4589" s="11" t="s">
        <v>55</v>
      </c>
      <c r="C4589" s="11" t="s">
        <v>105</v>
      </c>
      <c r="D4589" s="11" t="s">
        <v>168</v>
      </c>
      <c r="E4589" s="12">
        <v>1.4814889037796E-5</v>
      </c>
      <c r="F4589" s="12">
        <v>1.9697441845958098E-3</v>
      </c>
      <c r="G4589" s="12">
        <v>9.8271676634169601E-5</v>
      </c>
      <c r="H4589" s="12">
        <v>2.9780347998279002E-3</v>
      </c>
      <c r="I4589" s="12">
        <v>2.2500526304716699E-3</v>
      </c>
      <c r="J4589" s="12">
        <v>2.88916259184477E-3</v>
      </c>
      <c r="K4589" s="12">
        <v>3.4000159023526398E-3</v>
      </c>
      <c r="L4589" s="12">
        <v>1.00066204550001E-3</v>
      </c>
      <c r="M4589" s="12">
        <v>4.0027243054802097E-3</v>
      </c>
    </row>
    <row r="4590" spans="1:13" x14ac:dyDescent="0.3">
      <c r="A4590" s="11" t="str">
        <f t="shared" si="72"/>
        <v>CONSUMO PER CAPITA (kg ó litros por individuo)AnisNIVEL BAJO</v>
      </c>
      <c r="B4590" s="11" t="s">
        <v>55</v>
      </c>
      <c r="C4590" s="11" t="s">
        <v>105</v>
      </c>
      <c r="D4590" s="11" t="s">
        <v>169</v>
      </c>
      <c r="E4590" s="12">
        <v>1.55224041520147E-4</v>
      </c>
      <c r="F4590" s="12">
        <v>2.4789650758408601E-3</v>
      </c>
      <c r="G4590" s="12">
        <v>5.68986930743822E-3</v>
      </c>
      <c r="H4590" s="12">
        <v>2.6804499331685699E-3</v>
      </c>
      <c r="I4590" s="12">
        <v>6.1814066818542002E-3</v>
      </c>
      <c r="J4590" s="12">
        <v>2.2378429015866702E-3</v>
      </c>
      <c r="K4590" s="12">
        <v>1.34085197286484E-3</v>
      </c>
      <c r="L4590" s="12">
        <v>8.0209094868566896E-4</v>
      </c>
      <c r="M4590" s="12">
        <v>1.83526925085742E-3</v>
      </c>
    </row>
    <row r="4591" spans="1:13" x14ac:dyDescent="0.3">
      <c r="A4591" s="11" t="str">
        <f t="shared" si="72"/>
        <v>CONSUMO PER CAPITA (kg ó litros por individuo)AnisHOMBRE</v>
      </c>
      <c r="B4591" s="11" t="s">
        <v>55</v>
      </c>
      <c r="C4591" s="11" t="s">
        <v>105</v>
      </c>
      <c r="D4591" s="11" t="s">
        <v>170</v>
      </c>
      <c r="E4591" s="12">
        <v>1.24532357028089E-3</v>
      </c>
      <c r="F4591" s="12">
        <v>1.08001394523937E-3</v>
      </c>
      <c r="G4591" s="12">
        <v>1.0293149469082299E-3</v>
      </c>
      <c r="H4591" s="12">
        <v>1.79015483783889E-3</v>
      </c>
      <c r="I4591" s="12">
        <v>2.3929280901837501E-3</v>
      </c>
      <c r="J4591" s="12">
        <v>2.0250250652247598E-3</v>
      </c>
      <c r="K4591" s="12">
        <v>1.9280336414546199E-3</v>
      </c>
      <c r="L4591" s="12">
        <v>7.7066472583932799E-4</v>
      </c>
      <c r="M4591" s="12">
        <v>2.5978043756037798E-3</v>
      </c>
    </row>
    <row r="4592" spans="1:13" x14ac:dyDescent="0.3">
      <c r="A4592" s="11" t="str">
        <f t="shared" si="72"/>
        <v>CONSUMO PER CAPITA (kg ó litros por individuo)AnisMUJER</v>
      </c>
      <c r="B4592" s="11" t="s">
        <v>55</v>
      </c>
      <c r="C4592" s="11" t="s">
        <v>105</v>
      </c>
      <c r="D4592" s="11" t="s">
        <v>171</v>
      </c>
      <c r="E4592" s="12">
        <v>1.10104311508346E-3</v>
      </c>
      <c r="F4592" s="12">
        <v>3.7632591349897101E-3</v>
      </c>
      <c r="G4592" s="12">
        <v>2.9094070502096001E-3</v>
      </c>
      <c r="H4592" s="12">
        <v>1.00569231688649E-3</v>
      </c>
      <c r="I4592" s="12">
        <v>2.0293001343185098E-3</v>
      </c>
      <c r="J4592" s="12">
        <v>1.9633613186829102E-3</v>
      </c>
      <c r="K4592" s="12">
        <v>1.40319711800353E-3</v>
      </c>
      <c r="L4592" s="12">
        <v>7.8719092358419101E-4</v>
      </c>
      <c r="M4592" s="12">
        <v>4.66038356214067E-2</v>
      </c>
    </row>
    <row r="4593" spans="1:13" x14ac:dyDescent="0.3">
      <c r="A4593" s="11" t="str">
        <f t="shared" si="72"/>
        <v>CONSUMO PER CAPITA (kg ó litros por individuo)Otras EspirituosasT.ESPAÑA</v>
      </c>
      <c r="B4593" s="11" t="s">
        <v>55</v>
      </c>
      <c r="C4593" s="11" t="s">
        <v>106</v>
      </c>
      <c r="D4593" s="11" t="s">
        <v>142</v>
      </c>
      <c r="E4593" s="12">
        <v>0.36670098402343598</v>
      </c>
      <c r="F4593" s="12">
        <v>0.18016624906165599</v>
      </c>
      <c r="G4593" s="12">
        <v>0.181988033163894</v>
      </c>
      <c r="H4593" s="12">
        <v>0.20128751615349599</v>
      </c>
      <c r="I4593" s="12">
        <v>0.36044046734857799</v>
      </c>
      <c r="J4593" s="12">
        <v>0.14638041220790801</v>
      </c>
      <c r="K4593" s="12">
        <v>0.118729467297864</v>
      </c>
      <c r="L4593" s="12">
        <v>0.18227966991736699</v>
      </c>
      <c r="M4593" s="12">
        <v>0.30492452227773098</v>
      </c>
    </row>
    <row r="4594" spans="1:13" x14ac:dyDescent="0.3">
      <c r="A4594" s="11" t="str">
        <f t="shared" si="72"/>
        <v>CONSUMO PER CAPITA (kg ó litros por individuo)Otras EspirituosasBCN AM</v>
      </c>
      <c r="B4594" s="11" t="s">
        <v>55</v>
      </c>
      <c r="C4594" s="11" t="s">
        <v>106</v>
      </c>
      <c r="D4594" s="11" t="s">
        <v>143</v>
      </c>
      <c r="E4594" s="12">
        <v>0.39370820981968102</v>
      </c>
      <c r="F4594" s="12">
        <v>0.12812602924831401</v>
      </c>
      <c r="G4594" s="12">
        <v>0.12566133120204201</v>
      </c>
      <c r="H4594" s="12">
        <v>0.29362973796979103</v>
      </c>
      <c r="I4594" s="12">
        <v>0.313146960709762</v>
      </c>
      <c r="J4594" s="12">
        <v>0.14984413423485601</v>
      </c>
      <c r="K4594" s="12">
        <v>0.10505474890961999</v>
      </c>
      <c r="L4594" s="12">
        <v>0.20202546731620699</v>
      </c>
      <c r="M4594" s="12">
        <v>0.37106434909841801</v>
      </c>
    </row>
    <row r="4595" spans="1:13" x14ac:dyDescent="0.3">
      <c r="A4595" s="11" t="str">
        <f t="shared" si="72"/>
        <v>CONSUMO PER CAPITA (kg ó litros por individuo)Otras EspirituosasREST.CAT ARAGON</v>
      </c>
      <c r="B4595" s="11" t="s">
        <v>55</v>
      </c>
      <c r="C4595" s="11" t="s">
        <v>106</v>
      </c>
      <c r="D4595" s="11" t="s">
        <v>144</v>
      </c>
      <c r="E4595" s="12">
        <v>0.54613242807455697</v>
      </c>
      <c r="F4595" s="12">
        <v>0.20698423057682799</v>
      </c>
      <c r="G4595" s="12">
        <v>0.29816064118438601</v>
      </c>
      <c r="H4595" s="12">
        <v>0.33342406189915103</v>
      </c>
      <c r="I4595" s="12">
        <v>0.49249988607825501</v>
      </c>
      <c r="J4595" s="12">
        <v>0.18352857808137901</v>
      </c>
      <c r="K4595" s="12">
        <v>0.24161541483092999</v>
      </c>
      <c r="L4595" s="12">
        <v>0.29177902604635397</v>
      </c>
      <c r="M4595" s="12">
        <v>0.45896598578004599</v>
      </c>
    </row>
    <row r="4596" spans="1:13" x14ac:dyDescent="0.3">
      <c r="A4596" s="11" t="str">
        <f t="shared" si="72"/>
        <v>CONSUMO PER CAPITA (kg ó litros por individuo)Otras EspirituosasLEVANTE</v>
      </c>
      <c r="B4596" s="11" t="s">
        <v>55</v>
      </c>
      <c r="C4596" s="11" t="s">
        <v>106</v>
      </c>
      <c r="D4596" s="11" t="s">
        <v>145</v>
      </c>
      <c r="E4596" s="12">
        <v>0.40863293637390102</v>
      </c>
      <c r="F4596" s="12">
        <v>0.26430455413765003</v>
      </c>
      <c r="G4596" s="12">
        <v>0.290349790982879</v>
      </c>
      <c r="H4596" s="12">
        <v>0.19474730123298301</v>
      </c>
      <c r="I4596" s="12">
        <v>0.33864449781293299</v>
      </c>
      <c r="J4596" s="12">
        <v>0.19399334643042301</v>
      </c>
      <c r="K4596" s="12">
        <v>7.5525305727611805E-2</v>
      </c>
      <c r="L4596" s="12">
        <v>0.14428073775036901</v>
      </c>
      <c r="M4596" s="12">
        <v>0.253077670127418</v>
      </c>
    </row>
    <row r="4597" spans="1:13" x14ac:dyDescent="0.3">
      <c r="A4597" s="11" t="str">
        <f t="shared" si="72"/>
        <v>CONSUMO PER CAPITA (kg ó litros por individuo)Otras EspirituosasANDALUCIA</v>
      </c>
      <c r="B4597" s="11" t="s">
        <v>55</v>
      </c>
      <c r="C4597" s="11" t="s">
        <v>106</v>
      </c>
      <c r="D4597" s="11" t="s">
        <v>146</v>
      </c>
      <c r="E4597" s="12">
        <v>0.283994057672873</v>
      </c>
      <c r="F4597" s="12">
        <v>0.130035535388001</v>
      </c>
      <c r="G4597" s="12">
        <v>9.3702473887760804E-2</v>
      </c>
      <c r="H4597" s="12">
        <v>0.142556373638141</v>
      </c>
      <c r="I4597" s="12">
        <v>0.34486466110522601</v>
      </c>
      <c r="J4597" s="12">
        <v>8.6347518397712195E-2</v>
      </c>
      <c r="K4597" s="12">
        <v>6.5864315315930302E-2</v>
      </c>
      <c r="L4597" s="12">
        <v>0.118329046220045</v>
      </c>
      <c r="M4597" s="12">
        <v>0.234798035635573</v>
      </c>
    </row>
    <row r="4598" spans="1:13" x14ac:dyDescent="0.3">
      <c r="A4598" s="11" t="str">
        <f t="shared" si="72"/>
        <v>CONSUMO PER CAPITA (kg ó litros por individuo)Otras EspirituosasMDD AM</v>
      </c>
      <c r="B4598" s="11" t="s">
        <v>55</v>
      </c>
      <c r="C4598" s="11" t="s">
        <v>106</v>
      </c>
      <c r="D4598" s="11" t="s">
        <v>147</v>
      </c>
      <c r="E4598" s="12">
        <v>0.37601965573355201</v>
      </c>
      <c r="F4598" s="12">
        <v>0.20793540735508301</v>
      </c>
      <c r="G4598" s="12">
        <v>0.169034025919125</v>
      </c>
      <c r="H4598" s="12">
        <v>0.17957250129694199</v>
      </c>
      <c r="I4598" s="12">
        <v>0.30717463740612999</v>
      </c>
      <c r="J4598" s="12">
        <v>0.10869306778479999</v>
      </c>
      <c r="K4598" s="12">
        <v>0.113567662841574</v>
      </c>
      <c r="L4598" s="12">
        <v>0.284450782717589</v>
      </c>
      <c r="M4598" s="12">
        <v>0.260700872112479</v>
      </c>
    </row>
    <row r="4599" spans="1:13" x14ac:dyDescent="0.3">
      <c r="A4599" s="11" t="str">
        <f t="shared" si="72"/>
        <v>CONSUMO PER CAPITA (kg ó litros por individuo)Otras EspirituosasRTO CENTRO</v>
      </c>
      <c r="B4599" s="11" t="s">
        <v>55</v>
      </c>
      <c r="C4599" s="11" t="s">
        <v>106</v>
      </c>
      <c r="D4599" s="11" t="s">
        <v>148</v>
      </c>
      <c r="E4599" s="12">
        <v>0.25004474782539898</v>
      </c>
      <c r="F4599" s="12">
        <v>0.14239926340536499</v>
      </c>
      <c r="G4599" s="12">
        <v>0.147082995024161</v>
      </c>
      <c r="H4599" s="12">
        <v>0.100922813397209</v>
      </c>
      <c r="I4599" s="12">
        <v>0.29494594303215699</v>
      </c>
      <c r="J4599" s="12">
        <v>0.12690181991463201</v>
      </c>
      <c r="K4599" s="12">
        <v>8.7978099533098097E-2</v>
      </c>
      <c r="L4599" s="12">
        <v>0.110796450045531</v>
      </c>
      <c r="M4599" s="12">
        <v>0.22873497257233799</v>
      </c>
    </row>
    <row r="4600" spans="1:13" x14ac:dyDescent="0.3">
      <c r="A4600" s="11" t="str">
        <f t="shared" si="72"/>
        <v>CONSUMO PER CAPITA (kg ó litros por individuo)Otras EspirituosasNORTE-CENTRO</v>
      </c>
      <c r="B4600" s="11" t="s">
        <v>55</v>
      </c>
      <c r="C4600" s="11" t="s">
        <v>106</v>
      </c>
      <c r="D4600" s="11" t="s">
        <v>149</v>
      </c>
      <c r="E4600" s="12">
        <v>0.297605688522465</v>
      </c>
      <c r="F4600" s="12">
        <v>0.20683327023194301</v>
      </c>
      <c r="G4600" s="12">
        <v>0.15354848650745001</v>
      </c>
      <c r="H4600" s="12">
        <v>0.26375281710737097</v>
      </c>
      <c r="I4600" s="12">
        <v>0.46805885977158601</v>
      </c>
      <c r="J4600" s="12">
        <v>0.22729753556059401</v>
      </c>
      <c r="K4600" s="12">
        <v>0.14048152138235501</v>
      </c>
      <c r="L4600" s="12">
        <v>0.19126489606268199</v>
      </c>
      <c r="M4600" s="12">
        <v>0.29275735959954102</v>
      </c>
    </row>
    <row r="4601" spans="1:13" x14ac:dyDescent="0.3">
      <c r="A4601" s="11" t="str">
        <f t="shared" ref="A4601:A4664" si="73">B4601&amp;C4601&amp;D4601</f>
        <v>CONSUMO PER CAPITA (kg ó litros por individuo)Otras EspirituosasNOROESTE</v>
      </c>
      <c r="B4601" s="11" t="s">
        <v>55</v>
      </c>
      <c r="C4601" s="11" t="s">
        <v>106</v>
      </c>
      <c r="D4601" s="11" t="s">
        <v>150</v>
      </c>
      <c r="E4601" s="12">
        <v>0.37431368928804698</v>
      </c>
      <c r="F4601" s="12">
        <v>0.13470340879289</v>
      </c>
      <c r="G4601" s="12">
        <v>0.165112613816914</v>
      </c>
      <c r="H4601" s="12">
        <v>0.12845772152179499</v>
      </c>
      <c r="I4601" s="12">
        <v>0.32595877495820602</v>
      </c>
      <c r="J4601" s="12">
        <v>0.13262123284294999</v>
      </c>
      <c r="K4601" s="12">
        <v>0.166223923058408</v>
      </c>
      <c r="L4601" s="12">
        <v>0.122453930069283</v>
      </c>
      <c r="M4601" s="12">
        <v>0.41929660834884402</v>
      </c>
    </row>
    <row r="4602" spans="1:13" x14ac:dyDescent="0.3">
      <c r="A4602" s="11" t="str">
        <f t="shared" si="73"/>
        <v>CONSUMO PER CAPITA (kg ó litros por individuo)Otras Espirituosas&lt;2MIL</v>
      </c>
      <c r="B4602" s="11" t="s">
        <v>55</v>
      </c>
      <c r="C4602" s="11" t="s">
        <v>106</v>
      </c>
      <c r="D4602" s="11" t="s">
        <v>151</v>
      </c>
      <c r="E4602" s="12">
        <v>0.68855322999177104</v>
      </c>
      <c r="F4602" s="12">
        <v>0.29233494873906302</v>
      </c>
      <c r="G4602" s="12">
        <v>0.504376980474599</v>
      </c>
      <c r="H4602" s="12">
        <v>0.50462280581293795</v>
      </c>
      <c r="I4602" s="12">
        <v>0.65951911005030595</v>
      </c>
      <c r="J4602" s="12">
        <v>0.28957514161662301</v>
      </c>
      <c r="K4602" s="12">
        <v>0.45167099640818797</v>
      </c>
      <c r="L4602" s="12">
        <v>0.62735447293880098</v>
      </c>
      <c r="M4602" s="12">
        <v>0.712088976970633</v>
      </c>
    </row>
    <row r="4603" spans="1:13" x14ac:dyDescent="0.3">
      <c r="A4603" s="11" t="str">
        <f t="shared" si="73"/>
        <v>CONSUMO PER CAPITA (kg ó litros por individuo)Otras Espirituosas2-5MIL</v>
      </c>
      <c r="B4603" s="11" t="s">
        <v>55</v>
      </c>
      <c r="C4603" s="11" t="s">
        <v>106</v>
      </c>
      <c r="D4603" s="11" t="s">
        <v>152</v>
      </c>
      <c r="E4603" s="12">
        <v>0.21056643255098001</v>
      </c>
      <c r="F4603" s="12">
        <v>7.4973494290517195E-2</v>
      </c>
      <c r="G4603" s="12">
        <v>9.6333349983061103E-2</v>
      </c>
      <c r="H4603" s="12">
        <v>8.2386990847803002E-2</v>
      </c>
      <c r="I4603" s="12">
        <v>0.205672796962627</v>
      </c>
      <c r="J4603" s="12">
        <v>7.3381851554563796E-2</v>
      </c>
      <c r="K4603" s="12">
        <v>6.4845467272102705E-2</v>
      </c>
      <c r="L4603" s="12">
        <v>8.8131600857147094E-2</v>
      </c>
      <c r="M4603" s="12">
        <v>0.168797360580967</v>
      </c>
    </row>
    <row r="4604" spans="1:13" x14ac:dyDescent="0.3">
      <c r="A4604" s="11" t="str">
        <f t="shared" si="73"/>
        <v>CONSUMO PER CAPITA (kg ó litros por individuo)Otras Espirituosas5-10MIL</v>
      </c>
      <c r="B4604" s="11" t="s">
        <v>55</v>
      </c>
      <c r="C4604" s="11" t="s">
        <v>106</v>
      </c>
      <c r="D4604" s="11" t="s">
        <v>153</v>
      </c>
      <c r="E4604" s="12">
        <v>0.245176480244538</v>
      </c>
      <c r="F4604" s="12">
        <v>0.13248003391191299</v>
      </c>
      <c r="G4604" s="12">
        <v>0.14863166299334299</v>
      </c>
      <c r="H4604" s="12">
        <v>0.146924503691991</v>
      </c>
      <c r="I4604" s="12">
        <v>0.420086304752184</v>
      </c>
      <c r="J4604" s="12">
        <v>0.123263407486272</v>
      </c>
      <c r="K4604" s="12">
        <v>7.4718808743494097E-2</v>
      </c>
      <c r="L4604" s="12">
        <v>7.7519589844630393E-2</v>
      </c>
      <c r="M4604" s="12">
        <v>0.21178857292811401</v>
      </c>
    </row>
    <row r="4605" spans="1:13" x14ac:dyDescent="0.3">
      <c r="A4605" s="11" t="str">
        <f t="shared" si="73"/>
        <v>CONSUMO PER CAPITA (kg ó litros por individuo)Otras Espirituosas10-30MIL</v>
      </c>
      <c r="B4605" s="11" t="s">
        <v>55</v>
      </c>
      <c r="C4605" s="11" t="s">
        <v>106</v>
      </c>
      <c r="D4605" s="11" t="s">
        <v>154</v>
      </c>
      <c r="E4605" s="12">
        <v>0.34788063600326702</v>
      </c>
      <c r="F4605" s="12">
        <v>0.120380529592252</v>
      </c>
      <c r="G4605" s="12">
        <v>0.13531918150480399</v>
      </c>
      <c r="H4605" s="12">
        <v>0.207399331135947</v>
      </c>
      <c r="I4605" s="12">
        <v>0.38602273465772302</v>
      </c>
      <c r="J4605" s="12">
        <v>0.11405839932949299</v>
      </c>
      <c r="K4605" s="12">
        <v>9.5314940769412299E-2</v>
      </c>
      <c r="L4605" s="12">
        <v>0.14704117417668</v>
      </c>
      <c r="M4605" s="12">
        <v>0.331815988763146</v>
      </c>
    </row>
    <row r="4606" spans="1:13" x14ac:dyDescent="0.3">
      <c r="A4606" s="11" t="str">
        <f t="shared" si="73"/>
        <v>CONSUMO PER CAPITA (kg ó litros por individuo)Otras Espirituosas30-100MIL</v>
      </c>
      <c r="B4606" s="11" t="s">
        <v>55</v>
      </c>
      <c r="C4606" s="11" t="s">
        <v>106</v>
      </c>
      <c r="D4606" s="11" t="s">
        <v>155</v>
      </c>
      <c r="E4606" s="12">
        <v>0.30210219205876698</v>
      </c>
      <c r="F4606" s="12">
        <v>0.189302009897485</v>
      </c>
      <c r="G4606" s="12">
        <v>0.17872743672618899</v>
      </c>
      <c r="H4606" s="12">
        <v>0.17730451497206901</v>
      </c>
      <c r="I4606" s="12">
        <v>0.30611647048900198</v>
      </c>
      <c r="J4606" s="12">
        <v>0.14308237075889399</v>
      </c>
      <c r="K4606" s="12">
        <v>9.5922648160649604E-2</v>
      </c>
      <c r="L4606" s="12">
        <v>0.17446749780116799</v>
      </c>
      <c r="M4606" s="12">
        <v>0.22580793128283</v>
      </c>
    </row>
    <row r="4607" spans="1:13" x14ac:dyDescent="0.3">
      <c r="A4607" s="11" t="str">
        <f t="shared" si="73"/>
        <v>CONSUMO PER CAPITA (kg ó litros por individuo)Otras Espirituosas100-200MIL</v>
      </c>
      <c r="B4607" s="11" t="s">
        <v>55</v>
      </c>
      <c r="C4607" s="11" t="s">
        <v>106</v>
      </c>
      <c r="D4607" s="11" t="s">
        <v>156</v>
      </c>
      <c r="E4607" s="12">
        <v>0.31953553126335099</v>
      </c>
      <c r="F4607" s="12">
        <v>0.14126055925171399</v>
      </c>
      <c r="G4607" s="12">
        <v>0.143543913125941</v>
      </c>
      <c r="H4607" s="12">
        <v>0.130073189358651</v>
      </c>
      <c r="I4607" s="12">
        <v>0.37347083830019001</v>
      </c>
      <c r="J4607" s="12">
        <v>0.17239089618553199</v>
      </c>
      <c r="K4607" s="12">
        <v>9.0650418932572099E-2</v>
      </c>
      <c r="L4607" s="12">
        <v>0.135358493199873</v>
      </c>
      <c r="M4607" s="12">
        <v>0.28611226154606001</v>
      </c>
    </row>
    <row r="4608" spans="1:13" x14ac:dyDescent="0.3">
      <c r="A4608" s="11" t="str">
        <f t="shared" si="73"/>
        <v>CONSUMO PER CAPITA (kg ó litros por individuo)Otras Espirituosas200-500MIL</v>
      </c>
      <c r="B4608" s="11" t="s">
        <v>55</v>
      </c>
      <c r="C4608" s="11" t="s">
        <v>106</v>
      </c>
      <c r="D4608" s="11" t="s">
        <v>157</v>
      </c>
      <c r="E4608" s="12">
        <v>0.48608064006941398</v>
      </c>
      <c r="F4608" s="12">
        <v>0.313528370859325</v>
      </c>
      <c r="G4608" s="12">
        <v>0.21739198801163001</v>
      </c>
      <c r="H4608" s="12">
        <v>0.25072533508177602</v>
      </c>
      <c r="I4608" s="12">
        <v>0.36722102208094598</v>
      </c>
      <c r="J4608" s="12">
        <v>0.17327717811450899</v>
      </c>
      <c r="K4608" s="12">
        <v>0.12925553945943299</v>
      </c>
      <c r="L4608" s="12">
        <v>0.12029985759328</v>
      </c>
      <c r="M4608" s="12">
        <v>0.40731984426783102</v>
      </c>
    </row>
    <row r="4609" spans="1:13" x14ac:dyDescent="0.3">
      <c r="A4609" s="11" t="str">
        <f t="shared" si="73"/>
        <v>CONSUMO PER CAPITA (kg ó litros por individuo)Otras Espirituosas&gt;500MIL</v>
      </c>
      <c r="B4609" s="11" t="s">
        <v>55</v>
      </c>
      <c r="C4609" s="11" t="s">
        <v>106</v>
      </c>
      <c r="D4609" s="11" t="s">
        <v>158</v>
      </c>
      <c r="E4609" s="12">
        <v>0.41009328302910503</v>
      </c>
      <c r="F4609" s="12">
        <v>0.177349301567745</v>
      </c>
      <c r="G4609" s="12">
        <v>0.17207340236691901</v>
      </c>
      <c r="H4609" s="12">
        <v>0.199890456855668</v>
      </c>
      <c r="I4609" s="12">
        <v>0.31302590225793098</v>
      </c>
      <c r="J4609" s="12">
        <v>0.13906499682548301</v>
      </c>
      <c r="K4609" s="12">
        <v>0.10899030363179001</v>
      </c>
      <c r="L4609" s="12">
        <v>0.23949178324552001</v>
      </c>
      <c r="M4609" s="12">
        <v>0.263863987428963</v>
      </c>
    </row>
    <row r="4610" spans="1:13" x14ac:dyDescent="0.3">
      <c r="A4610" s="11" t="str">
        <f t="shared" si="73"/>
        <v>CONSUMO PER CAPITA (kg ó litros por individuo)Otras EspirituosasDE 15 A 19 AÑOS</v>
      </c>
      <c r="B4610" s="11" t="s">
        <v>55</v>
      </c>
      <c r="C4610" s="11" t="s">
        <v>106</v>
      </c>
      <c r="D4610" s="11" t="s">
        <v>159</v>
      </c>
      <c r="E4610" s="12">
        <v>0.102847394644848</v>
      </c>
      <c r="F4610" s="12">
        <v>5.53412258212874E-2</v>
      </c>
      <c r="G4610" s="12">
        <v>9.5574017547328902E-2</v>
      </c>
      <c r="H4610" s="12">
        <v>3.9950305661613603E-2</v>
      </c>
      <c r="I4610" s="12">
        <v>0.22708702569217201</v>
      </c>
      <c r="J4610" s="12">
        <v>5.9692697810012303E-2</v>
      </c>
      <c r="K4610" s="12" t="s">
        <v>134</v>
      </c>
      <c r="L4610" s="12" t="s">
        <v>134</v>
      </c>
      <c r="M4610" s="12">
        <v>9.2172799212513201E-2</v>
      </c>
    </row>
    <row r="4611" spans="1:13" x14ac:dyDescent="0.3">
      <c r="A4611" s="11" t="str">
        <f t="shared" si="73"/>
        <v>CONSUMO PER CAPITA (kg ó litros por individuo)Otras EspirituosasDE 20 A 24 AÑOS</v>
      </c>
      <c r="B4611" s="11" t="s">
        <v>55</v>
      </c>
      <c r="C4611" s="11" t="s">
        <v>106</v>
      </c>
      <c r="D4611" s="11" t="s">
        <v>160</v>
      </c>
      <c r="E4611" s="12">
        <v>0.34850466469720698</v>
      </c>
      <c r="F4611" s="12">
        <v>0.12881576287024499</v>
      </c>
      <c r="G4611" s="12">
        <v>0.124117091047812</v>
      </c>
      <c r="H4611" s="12">
        <v>0.17559809714239999</v>
      </c>
      <c r="I4611" s="12">
        <v>0.22143236691745299</v>
      </c>
      <c r="J4611" s="12">
        <v>7.8550939611715997E-2</v>
      </c>
      <c r="K4611" s="12">
        <v>2.93310448360487E-2</v>
      </c>
      <c r="L4611" s="12">
        <v>0.156534776853788</v>
      </c>
      <c r="M4611" s="12">
        <v>0.21226818372193601</v>
      </c>
    </row>
    <row r="4612" spans="1:13" x14ac:dyDescent="0.3">
      <c r="A4612" s="11" t="str">
        <f t="shared" si="73"/>
        <v>CONSUMO PER CAPITA (kg ó litros por individuo)Otras EspirituosasDE 25 A 34 AÑOS</v>
      </c>
      <c r="B4612" s="11" t="s">
        <v>55</v>
      </c>
      <c r="C4612" s="11" t="s">
        <v>106</v>
      </c>
      <c r="D4612" s="11" t="s">
        <v>161</v>
      </c>
      <c r="E4612" s="12">
        <v>0.38044095825736102</v>
      </c>
      <c r="F4612" s="12">
        <v>0.25171983580170398</v>
      </c>
      <c r="G4612" s="12">
        <v>0.18113318785583901</v>
      </c>
      <c r="H4612" s="12">
        <v>0.147071815534766</v>
      </c>
      <c r="I4612" s="12">
        <v>0.31848400327355803</v>
      </c>
      <c r="J4612" s="12">
        <v>9.5710984769677904E-2</v>
      </c>
      <c r="K4612" s="12">
        <v>0.12821261223484101</v>
      </c>
      <c r="L4612" s="12">
        <v>0.16605505138766</v>
      </c>
      <c r="M4612" s="12">
        <v>0.22640499578708601</v>
      </c>
    </row>
    <row r="4613" spans="1:13" x14ac:dyDescent="0.3">
      <c r="A4613" s="11" t="str">
        <f t="shared" si="73"/>
        <v>CONSUMO PER CAPITA (kg ó litros por individuo)Otras EspirituosasDE 35 A 49 AÑOS</v>
      </c>
      <c r="B4613" s="11" t="s">
        <v>55</v>
      </c>
      <c r="C4613" s="11" t="s">
        <v>106</v>
      </c>
      <c r="D4613" s="11" t="s">
        <v>162</v>
      </c>
      <c r="E4613" s="12">
        <v>0.331159155703451</v>
      </c>
      <c r="F4613" s="12">
        <v>0.12270203495264501</v>
      </c>
      <c r="G4613" s="12">
        <v>9.38673281977081E-2</v>
      </c>
      <c r="H4613" s="12">
        <v>0.154234341884848</v>
      </c>
      <c r="I4613" s="12">
        <v>0.27361883635533402</v>
      </c>
      <c r="J4613" s="12">
        <v>9.3266984661470306E-2</v>
      </c>
      <c r="K4613" s="12">
        <v>7.2125043957059001E-2</v>
      </c>
      <c r="L4613" s="12">
        <v>0.11784613830146599</v>
      </c>
      <c r="M4613" s="12">
        <v>0.23702883453672799</v>
      </c>
    </row>
    <row r="4614" spans="1:13" x14ac:dyDescent="0.3">
      <c r="A4614" s="11" t="str">
        <f t="shared" si="73"/>
        <v>CONSUMO PER CAPITA (kg ó litros por individuo)Otras EspirituosasDE 50 A 59 AÑOS</v>
      </c>
      <c r="B4614" s="11" t="s">
        <v>55</v>
      </c>
      <c r="C4614" s="11" t="s">
        <v>106</v>
      </c>
      <c r="D4614" s="11" t="s">
        <v>163</v>
      </c>
      <c r="E4614" s="12">
        <v>0.509394105521075</v>
      </c>
      <c r="F4614" s="12">
        <v>0.23867318896086401</v>
      </c>
      <c r="G4614" s="12">
        <v>0.160612410017553</v>
      </c>
      <c r="H4614" s="12">
        <v>0.205857712125146</v>
      </c>
      <c r="I4614" s="12">
        <v>0.43632180696648198</v>
      </c>
      <c r="J4614" s="12">
        <v>0.183496844313153</v>
      </c>
      <c r="K4614" s="12">
        <v>0.140717673212541</v>
      </c>
      <c r="L4614" s="12">
        <v>0.17429541530134901</v>
      </c>
      <c r="M4614" s="12">
        <v>0.39986999306141002</v>
      </c>
    </row>
    <row r="4615" spans="1:13" x14ac:dyDescent="0.3">
      <c r="A4615" s="11" t="str">
        <f t="shared" si="73"/>
        <v>CONSUMO PER CAPITA (kg ó litros por individuo)Otras EspirituosasDE 60 A 75 AÑOS</v>
      </c>
      <c r="B4615" s="11" t="s">
        <v>55</v>
      </c>
      <c r="C4615" s="11" t="s">
        <v>106</v>
      </c>
      <c r="D4615" s="11" t="s">
        <v>164</v>
      </c>
      <c r="E4615" s="12">
        <v>0.36497363969361901</v>
      </c>
      <c r="F4615" s="12">
        <v>0.211466607367264</v>
      </c>
      <c r="G4615" s="12">
        <v>0.35507783183298602</v>
      </c>
      <c r="H4615" s="12">
        <v>0.34704363856891202</v>
      </c>
      <c r="I4615" s="12">
        <v>0.512097238579035</v>
      </c>
      <c r="J4615" s="12">
        <v>0.25931616815219499</v>
      </c>
      <c r="K4615" s="12">
        <v>0.212946590284327</v>
      </c>
      <c r="L4615" s="12">
        <v>0.34014234353206801</v>
      </c>
      <c r="M4615" s="12">
        <v>0.44676993910194501</v>
      </c>
    </row>
    <row r="4616" spans="1:13" x14ac:dyDescent="0.3">
      <c r="A4616" s="11" t="str">
        <f t="shared" si="73"/>
        <v>CONSUMO PER CAPITA (kg ó litros por individuo)Otras EspirituosasNIVEL ALTO</v>
      </c>
      <c r="B4616" s="11" t="s">
        <v>55</v>
      </c>
      <c r="C4616" s="11" t="s">
        <v>106</v>
      </c>
      <c r="D4616" s="11" t="s">
        <v>165</v>
      </c>
      <c r="E4616" s="12">
        <v>0.34970480414326</v>
      </c>
      <c r="F4616" s="12">
        <v>0.12924083155192601</v>
      </c>
      <c r="G4616" s="12">
        <v>0.13308519130369101</v>
      </c>
      <c r="H4616" s="12">
        <v>0.15164818242397399</v>
      </c>
      <c r="I4616" s="12">
        <v>0.344678493318271</v>
      </c>
      <c r="J4616" s="12">
        <v>0.12515508858579799</v>
      </c>
      <c r="K4616" s="12">
        <v>8.4851658304158403E-2</v>
      </c>
      <c r="L4616" s="12">
        <v>0.17075855323130401</v>
      </c>
      <c r="M4616" s="12">
        <v>0.238826660554844</v>
      </c>
    </row>
    <row r="4617" spans="1:13" x14ac:dyDescent="0.3">
      <c r="A4617" s="11" t="str">
        <f t="shared" si="73"/>
        <v>CONSUMO PER CAPITA (kg ó litros por individuo)Otras EspirituosasNIVEL MEDIO ALTO</v>
      </c>
      <c r="B4617" s="11" t="s">
        <v>55</v>
      </c>
      <c r="C4617" s="11" t="s">
        <v>106</v>
      </c>
      <c r="D4617" s="11" t="s">
        <v>166</v>
      </c>
      <c r="E4617" s="12">
        <v>0.36896789498972699</v>
      </c>
      <c r="F4617" s="12">
        <v>0.12954687442693499</v>
      </c>
      <c r="G4617" s="12">
        <v>0.14875785005125799</v>
      </c>
      <c r="H4617" s="12">
        <v>0.14986495839713701</v>
      </c>
      <c r="I4617" s="12">
        <v>0.38266628906060801</v>
      </c>
      <c r="J4617" s="12">
        <v>9.5957131962105105E-2</v>
      </c>
      <c r="K4617" s="12">
        <v>0.13928213728456601</v>
      </c>
      <c r="L4617" s="12">
        <v>0.20143194883454901</v>
      </c>
      <c r="M4617" s="12">
        <v>0.35547325326611001</v>
      </c>
    </row>
    <row r="4618" spans="1:13" x14ac:dyDescent="0.3">
      <c r="A4618" s="11" t="str">
        <f t="shared" si="73"/>
        <v>CONSUMO PER CAPITA (kg ó litros por individuo)Otras EspirituosasNIVEL MEDIO</v>
      </c>
      <c r="B4618" s="11" t="s">
        <v>55</v>
      </c>
      <c r="C4618" s="11" t="s">
        <v>106</v>
      </c>
      <c r="D4618" s="11" t="s">
        <v>167</v>
      </c>
      <c r="E4618" s="12">
        <v>0.43121793077300802</v>
      </c>
      <c r="F4618" s="12">
        <v>0.20591005456</v>
      </c>
      <c r="G4618" s="12">
        <v>0.222300826306601</v>
      </c>
      <c r="H4618" s="12">
        <v>0.24187904150954601</v>
      </c>
      <c r="I4618" s="12">
        <v>0.37628269038892898</v>
      </c>
      <c r="J4618" s="12">
        <v>0.20788101191247799</v>
      </c>
      <c r="K4618" s="12">
        <v>0.118470272869237</v>
      </c>
      <c r="L4618" s="12">
        <v>0.15671446008872</v>
      </c>
      <c r="M4618" s="12">
        <v>0.29914252411129899</v>
      </c>
    </row>
    <row r="4619" spans="1:13" x14ac:dyDescent="0.3">
      <c r="A4619" s="11" t="str">
        <f t="shared" si="73"/>
        <v>CONSUMO PER CAPITA (kg ó litros por individuo)Otras EspirituosasNIVEL MEDIO BAJO</v>
      </c>
      <c r="B4619" s="11" t="s">
        <v>55</v>
      </c>
      <c r="C4619" s="11" t="s">
        <v>106</v>
      </c>
      <c r="D4619" s="11" t="s">
        <v>168</v>
      </c>
      <c r="E4619" s="12">
        <v>0.33663321586963701</v>
      </c>
      <c r="F4619" s="12">
        <v>0.123667432114211</v>
      </c>
      <c r="G4619" s="12">
        <v>0.205746913415191</v>
      </c>
      <c r="H4619" s="12">
        <v>0.20625340143507501</v>
      </c>
      <c r="I4619" s="12">
        <v>0.37055188215241602</v>
      </c>
      <c r="J4619" s="12">
        <v>9.9106799984958596E-2</v>
      </c>
      <c r="K4619" s="12">
        <v>0.12915899472231099</v>
      </c>
      <c r="L4619" s="12">
        <v>0.13572098540047001</v>
      </c>
      <c r="M4619" s="12">
        <v>0.28569227847261902</v>
      </c>
    </row>
    <row r="4620" spans="1:13" x14ac:dyDescent="0.3">
      <c r="A4620" s="11" t="str">
        <f t="shared" si="73"/>
        <v>CONSUMO PER CAPITA (kg ó litros por individuo)Otras EspirituosasNIVEL BAJO</v>
      </c>
      <c r="B4620" s="11" t="s">
        <v>55</v>
      </c>
      <c r="C4620" s="11" t="s">
        <v>106</v>
      </c>
      <c r="D4620" s="11" t="s">
        <v>169</v>
      </c>
      <c r="E4620" s="12">
        <v>0.33035665221063898</v>
      </c>
      <c r="F4620" s="12">
        <v>0.27388195006268901</v>
      </c>
      <c r="G4620" s="12">
        <v>0.19233385309437101</v>
      </c>
      <c r="H4620" s="12">
        <v>0.237018832120203</v>
      </c>
      <c r="I4620" s="12">
        <v>0.33689126809148601</v>
      </c>
      <c r="J4620" s="12">
        <v>0.16508411551871899</v>
      </c>
      <c r="K4620" s="12">
        <v>0.132350283256923</v>
      </c>
      <c r="L4620" s="12">
        <v>0.24033800413679901</v>
      </c>
      <c r="M4620" s="12">
        <v>0.35673915193625899</v>
      </c>
    </row>
    <row r="4621" spans="1:13" x14ac:dyDescent="0.3">
      <c r="A4621" s="11" t="str">
        <f t="shared" si="73"/>
        <v>CONSUMO PER CAPITA (kg ó litros por individuo)Otras EspirituosasHOMBRE</v>
      </c>
      <c r="B4621" s="11" t="s">
        <v>55</v>
      </c>
      <c r="C4621" s="11" t="s">
        <v>106</v>
      </c>
      <c r="D4621" s="11" t="s">
        <v>170</v>
      </c>
      <c r="E4621" s="12">
        <v>0.32381849204965302</v>
      </c>
      <c r="F4621" s="12">
        <v>0.184954491637495</v>
      </c>
      <c r="G4621" s="12">
        <v>0.15816144818338601</v>
      </c>
      <c r="H4621" s="12">
        <v>0.21020660474158301</v>
      </c>
      <c r="I4621" s="12">
        <v>0.33777508937836898</v>
      </c>
      <c r="J4621" s="12">
        <v>0.136087776761143</v>
      </c>
      <c r="K4621" s="12">
        <v>0.113251754498864</v>
      </c>
      <c r="L4621" s="12">
        <v>0.174666951535809</v>
      </c>
      <c r="M4621" s="12">
        <v>0.31523669839655899</v>
      </c>
    </row>
    <row r="4622" spans="1:13" x14ac:dyDescent="0.3">
      <c r="A4622" s="11" t="str">
        <f t="shared" si="73"/>
        <v>CONSUMO PER CAPITA (kg ó litros por individuo)Otras EspirituosasMUJER</v>
      </c>
      <c r="B4622" s="11" t="s">
        <v>55</v>
      </c>
      <c r="C4622" s="11" t="s">
        <v>106</v>
      </c>
      <c r="D4622" s="11" t="s">
        <v>171</v>
      </c>
      <c r="E4622" s="12">
        <v>0.40907264554839901</v>
      </c>
      <c r="F4622" s="12">
        <v>0.17543485544440099</v>
      </c>
      <c r="G4622" s="12">
        <v>0.20551148265479899</v>
      </c>
      <c r="H4622" s="12">
        <v>0.19248165397148501</v>
      </c>
      <c r="I4622" s="12">
        <v>0.38282259499132498</v>
      </c>
      <c r="J4622" s="12">
        <v>0.15654011467861101</v>
      </c>
      <c r="K4622" s="12">
        <v>0.124150682249294</v>
      </c>
      <c r="L4622" s="12">
        <v>0.18981366050703499</v>
      </c>
      <c r="M4622" s="12">
        <v>0.29471870528394301</v>
      </c>
    </row>
    <row r="4623" spans="1:13" x14ac:dyDescent="0.3">
      <c r="A4623" s="11" t="str">
        <f t="shared" si="73"/>
        <v>CONSUMO PER CAPITA (kg ó litros por individuo)T.Zumo+Horchata+MostoT.ESPAÑA</v>
      </c>
      <c r="B4623" s="11" t="s">
        <v>55</v>
      </c>
      <c r="C4623" s="11" t="s">
        <v>107</v>
      </c>
      <c r="D4623" s="11" t="s">
        <v>142</v>
      </c>
      <c r="E4623" s="12">
        <v>0.474682727431883</v>
      </c>
      <c r="F4623" s="12">
        <v>0.228000653512059</v>
      </c>
      <c r="G4623" s="12">
        <v>0.224262020236177</v>
      </c>
      <c r="H4623" s="12">
        <v>0.27418314518700598</v>
      </c>
      <c r="I4623" s="12">
        <v>0.44023665249697402</v>
      </c>
      <c r="J4623" s="12">
        <v>0.20432248003678999</v>
      </c>
      <c r="K4623" s="12">
        <v>0.22276366313505999</v>
      </c>
      <c r="L4623" s="12">
        <v>0.24554009894053999</v>
      </c>
      <c r="M4623" s="12">
        <v>0.394035721000637</v>
      </c>
    </row>
    <row r="4624" spans="1:13" x14ac:dyDescent="0.3">
      <c r="A4624" s="11" t="str">
        <f t="shared" si="73"/>
        <v>CONSUMO PER CAPITA (kg ó litros por individuo)T.Zumo+Horchata+MostoBCN AM</v>
      </c>
      <c r="B4624" s="11" t="s">
        <v>55</v>
      </c>
      <c r="C4624" s="11" t="s">
        <v>107</v>
      </c>
      <c r="D4624" s="11" t="s">
        <v>143</v>
      </c>
      <c r="E4624" s="12">
        <v>0.62164845822230597</v>
      </c>
      <c r="F4624" s="12">
        <v>0.28872076322358697</v>
      </c>
      <c r="G4624" s="12">
        <v>0.36259638354486901</v>
      </c>
      <c r="H4624" s="12">
        <v>0.34943503606274801</v>
      </c>
      <c r="I4624" s="12">
        <v>0.59479016206313096</v>
      </c>
      <c r="J4624" s="12">
        <v>0.27558340020226202</v>
      </c>
      <c r="K4624" s="12">
        <v>0.34224625417611299</v>
      </c>
      <c r="L4624" s="12">
        <v>0.409489533345537</v>
      </c>
      <c r="M4624" s="12">
        <v>0.72204136648954598</v>
      </c>
    </row>
    <row r="4625" spans="1:13" x14ac:dyDescent="0.3">
      <c r="A4625" s="11" t="str">
        <f t="shared" si="73"/>
        <v>CONSUMO PER CAPITA (kg ó litros por individuo)T.Zumo+Horchata+MostoREST.CAT ARAGON</v>
      </c>
      <c r="B4625" s="11" t="s">
        <v>55</v>
      </c>
      <c r="C4625" s="11" t="s">
        <v>107</v>
      </c>
      <c r="D4625" s="11" t="s">
        <v>144</v>
      </c>
      <c r="E4625" s="12">
        <v>0.34703816798265402</v>
      </c>
      <c r="F4625" s="12">
        <v>0.13033678882177699</v>
      </c>
      <c r="G4625" s="12">
        <v>0.14319430060397001</v>
      </c>
      <c r="H4625" s="12">
        <v>0.19202477377020899</v>
      </c>
      <c r="I4625" s="12">
        <v>0.39523842834200101</v>
      </c>
      <c r="J4625" s="12">
        <v>0.12346330421031899</v>
      </c>
      <c r="K4625" s="12">
        <v>0.13536802467197501</v>
      </c>
      <c r="L4625" s="12">
        <v>0.17458629589080901</v>
      </c>
      <c r="M4625" s="12">
        <v>0.303323427356266</v>
      </c>
    </row>
    <row r="4626" spans="1:13" x14ac:dyDescent="0.3">
      <c r="A4626" s="11" t="str">
        <f t="shared" si="73"/>
        <v>CONSUMO PER CAPITA (kg ó litros por individuo)T.Zumo+Horchata+MostoLEVANTE</v>
      </c>
      <c r="B4626" s="11" t="s">
        <v>55</v>
      </c>
      <c r="C4626" s="11" t="s">
        <v>107</v>
      </c>
      <c r="D4626" s="11" t="s">
        <v>145</v>
      </c>
      <c r="E4626" s="12">
        <v>0.41452710930022302</v>
      </c>
      <c r="F4626" s="12">
        <v>0.13243385346432901</v>
      </c>
      <c r="G4626" s="12">
        <v>0.120472713692485</v>
      </c>
      <c r="H4626" s="12">
        <v>0.19972615080987599</v>
      </c>
      <c r="I4626" s="12">
        <v>0.339568471119022</v>
      </c>
      <c r="J4626" s="12">
        <v>0.10049323184549799</v>
      </c>
      <c r="K4626" s="12">
        <v>0.105551543227865</v>
      </c>
      <c r="L4626" s="12">
        <v>0.18896000884368899</v>
      </c>
      <c r="M4626" s="12">
        <v>0.36186948806875702</v>
      </c>
    </row>
    <row r="4627" spans="1:13" x14ac:dyDescent="0.3">
      <c r="A4627" s="11" t="str">
        <f t="shared" si="73"/>
        <v>CONSUMO PER CAPITA (kg ó litros por individuo)T.Zumo+Horchata+MostoANDALUCIA</v>
      </c>
      <c r="B4627" s="11" t="s">
        <v>55</v>
      </c>
      <c r="C4627" s="11" t="s">
        <v>107</v>
      </c>
      <c r="D4627" s="11" t="s">
        <v>146</v>
      </c>
      <c r="E4627" s="12">
        <v>0.42523420998962103</v>
      </c>
      <c r="F4627" s="12">
        <v>0.21363070810472501</v>
      </c>
      <c r="G4627" s="12">
        <v>0.16183540683311901</v>
      </c>
      <c r="H4627" s="12">
        <v>0.217404543887109</v>
      </c>
      <c r="I4627" s="12">
        <v>0.36210771674272202</v>
      </c>
      <c r="J4627" s="12">
        <v>0.17900608179551</v>
      </c>
      <c r="K4627" s="12">
        <v>0.17525673301933001</v>
      </c>
      <c r="L4627" s="12">
        <v>0.148885007909483</v>
      </c>
      <c r="M4627" s="12">
        <v>0.26769739168197698</v>
      </c>
    </row>
    <row r="4628" spans="1:13" x14ac:dyDescent="0.3">
      <c r="A4628" s="11" t="str">
        <f t="shared" si="73"/>
        <v>CONSUMO PER CAPITA (kg ó litros por individuo)T.Zumo+Horchata+MostoMDD AM</v>
      </c>
      <c r="B4628" s="11" t="s">
        <v>55</v>
      </c>
      <c r="C4628" s="11" t="s">
        <v>107</v>
      </c>
      <c r="D4628" s="11" t="s">
        <v>147</v>
      </c>
      <c r="E4628" s="12">
        <v>0.52899370325693795</v>
      </c>
      <c r="F4628" s="12">
        <v>0.22711721320058301</v>
      </c>
      <c r="G4628" s="12">
        <v>0.25673875826300002</v>
      </c>
      <c r="H4628" s="12">
        <v>0.27942365216989701</v>
      </c>
      <c r="I4628" s="12">
        <v>0.41321206298563801</v>
      </c>
      <c r="J4628" s="12">
        <v>0.259455533302619</v>
      </c>
      <c r="K4628" s="12">
        <v>0.253017948384473</v>
      </c>
      <c r="L4628" s="12">
        <v>0.26452031104421603</v>
      </c>
      <c r="M4628" s="12">
        <v>0.390701839696111</v>
      </c>
    </row>
    <row r="4629" spans="1:13" x14ac:dyDescent="0.3">
      <c r="A4629" s="11" t="str">
        <f t="shared" si="73"/>
        <v>CONSUMO PER CAPITA (kg ó litros por individuo)T.Zumo+Horchata+MostoRTO CENTRO</v>
      </c>
      <c r="B4629" s="11" t="s">
        <v>55</v>
      </c>
      <c r="C4629" s="11" t="s">
        <v>107</v>
      </c>
      <c r="D4629" s="11" t="s">
        <v>148</v>
      </c>
      <c r="E4629" s="12">
        <v>0.38832509143159399</v>
      </c>
      <c r="F4629" s="12">
        <v>0.19030586256220899</v>
      </c>
      <c r="G4629" s="12">
        <v>0.23932974820404901</v>
      </c>
      <c r="H4629" s="12">
        <v>0.24552470105563101</v>
      </c>
      <c r="I4629" s="12">
        <v>0.36805379370665497</v>
      </c>
      <c r="J4629" s="12">
        <v>0.15752199413423501</v>
      </c>
      <c r="K4629" s="12">
        <v>0.19824101877955799</v>
      </c>
      <c r="L4629" s="12">
        <v>0.199991658020574</v>
      </c>
      <c r="M4629" s="12">
        <v>0.289639091903512</v>
      </c>
    </row>
    <row r="4630" spans="1:13" x14ac:dyDescent="0.3">
      <c r="A4630" s="11" t="str">
        <f t="shared" si="73"/>
        <v>CONSUMO PER CAPITA (kg ó litros por individuo)T.Zumo+Horchata+MostoNORTE-CENTRO</v>
      </c>
      <c r="B4630" s="11" t="s">
        <v>55</v>
      </c>
      <c r="C4630" s="11" t="s">
        <v>107</v>
      </c>
      <c r="D4630" s="11" t="s">
        <v>149</v>
      </c>
      <c r="E4630" s="12">
        <v>0.70883080756434502</v>
      </c>
      <c r="F4630" s="12">
        <v>0.428671102499667</v>
      </c>
      <c r="G4630" s="12">
        <v>0.35103199419316999</v>
      </c>
      <c r="H4630" s="12">
        <v>0.49459908423161902</v>
      </c>
      <c r="I4630" s="12">
        <v>0.72546081985320898</v>
      </c>
      <c r="J4630" s="12">
        <v>0.375558063881754</v>
      </c>
      <c r="K4630" s="12">
        <v>0.47033118820943398</v>
      </c>
      <c r="L4630" s="12">
        <v>0.46353292083541697</v>
      </c>
      <c r="M4630" s="12">
        <v>0.63783840358421795</v>
      </c>
    </row>
    <row r="4631" spans="1:13" x14ac:dyDescent="0.3">
      <c r="A4631" s="11" t="str">
        <f t="shared" si="73"/>
        <v>CONSUMO PER CAPITA (kg ó litros por individuo)T.Zumo+Horchata+MostoNOROESTE</v>
      </c>
      <c r="B4631" s="11" t="s">
        <v>55</v>
      </c>
      <c r="C4631" s="11" t="s">
        <v>107</v>
      </c>
      <c r="D4631" s="11" t="s">
        <v>150</v>
      </c>
      <c r="E4631" s="12">
        <v>0.49092845739805802</v>
      </c>
      <c r="F4631" s="12">
        <v>0.33769197569892201</v>
      </c>
      <c r="G4631" s="12">
        <v>0.326853037997971</v>
      </c>
      <c r="H4631" s="12">
        <v>0.37078728456891202</v>
      </c>
      <c r="I4631" s="12">
        <v>0.52015254358586704</v>
      </c>
      <c r="J4631" s="12">
        <v>0.28049153106255698</v>
      </c>
      <c r="K4631" s="12">
        <v>0.26359320400877301</v>
      </c>
      <c r="L4631" s="12">
        <v>0.28865743501668301</v>
      </c>
      <c r="M4631" s="12">
        <v>0.38467991875633201</v>
      </c>
    </row>
    <row r="4632" spans="1:13" x14ac:dyDescent="0.3">
      <c r="A4632" s="11" t="str">
        <f t="shared" si="73"/>
        <v>CONSUMO PER CAPITA (kg ó litros por individuo)T.Zumo+Horchata+Mosto&lt;2MIL</v>
      </c>
      <c r="B4632" s="11" t="s">
        <v>55</v>
      </c>
      <c r="C4632" s="11" t="s">
        <v>107</v>
      </c>
      <c r="D4632" s="11" t="s">
        <v>151</v>
      </c>
      <c r="E4632" s="12">
        <v>0.326796366474917</v>
      </c>
      <c r="F4632" s="12">
        <v>0.12730840796908899</v>
      </c>
      <c r="G4632" s="12">
        <v>0.157642805163206</v>
      </c>
      <c r="H4632" s="12">
        <v>0.17715459799289801</v>
      </c>
      <c r="I4632" s="12">
        <v>0.56322633467656003</v>
      </c>
      <c r="J4632" s="12">
        <v>0.18960462756173899</v>
      </c>
      <c r="K4632" s="12">
        <v>0.22480861052543499</v>
      </c>
      <c r="L4632" s="12">
        <v>0.20070888332328499</v>
      </c>
      <c r="M4632" s="12">
        <v>0.23406953271262801</v>
      </c>
    </row>
    <row r="4633" spans="1:13" x14ac:dyDescent="0.3">
      <c r="A4633" s="11" t="str">
        <f t="shared" si="73"/>
        <v>CONSUMO PER CAPITA (kg ó litros por individuo)T.Zumo+Horchata+Mosto2-5MIL</v>
      </c>
      <c r="B4633" s="11" t="s">
        <v>55</v>
      </c>
      <c r="C4633" s="11" t="s">
        <v>107</v>
      </c>
      <c r="D4633" s="11" t="s">
        <v>152</v>
      </c>
      <c r="E4633" s="12">
        <v>0.27358530702675199</v>
      </c>
      <c r="F4633" s="12">
        <v>0.18075101413077399</v>
      </c>
      <c r="G4633" s="12">
        <v>0.14111539762022399</v>
      </c>
      <c r="H4633" s="12">
        <v>0.12773568650112699</v>
      </c>
      <c r="I4633" s="12">
        <v>0.261541897236785</v>
      </c>
      <c r="J4633" s="12">
        <v>9.7954071472200699E-2</v>
      </c>
      <c r="K4633" s="12">
        <v>9.7236040438955798E-2</v>
      </c>
      <c r="L4633" s="12">
        <v>0.11994041560890201</v>
      </c>
      <c r="M4633" s="12">
        <v>0.12974131214860399</v>
      </c>
    </row>
    <row r="4634" spans="1:13" x14ac:dyDescent="0.3">
      <c r="A4634" s="11" t="str">
        <f t="shared" si="73"/>
        <v>CONSUMO PER CAPITA (kg ó litros por individuo)T.Zumo+Horchata+Mosto5-10MIL</v>
      </c>
      <c r="B4634" s="11" t="s">
        <v>55</v>
      </c>
      <c r="C4634" s="11" t="s">
        <v>107</v>
      </c>
      <c r="D4634" s="11" t="s">
        <v>153</v>
      </c>
      <c r="E4634" s="12">
        <v>0.32363645807772601</v>
      </c>
      <c r="F4634" s="12">
        <v>0.18542426185248401</v>
      </c>
      <c r="G4634" s="12">
        <v>0.15190756192296101</v>
      </c>
      <c r="H4634" s="12">
        <v>0.27160147901045001</v>
      </c>
      <c r="I4634" s="12">
        <v>0.35342400931241602</v>
      </c>
      <c r="J4634" s="12">
        <v>0.118429199438082</v>
      </c>
      <c r="K4634" s="12">
        <v>0.16222281176786499</v>
      </c>
      <c r="L4634" s="12">
        <v>0.22861836835548199</v>
      </c>
      <c r="M4634" s="12">
        <v>0.30803338594102903</v>
      </c>
    </row>
    <row r="4635" spans="1:13" x14ac:dyDescent="0.3">
      <c r="A4635" s="11" t="str">
        <f t="shared" si="73"/>
        <v>CONSUMO PER CAPITA (kg ó litros por individuo)T.Zumo+Horchata+Mosto10-30MIL</v>
      </c>
      <c r="B4635" s="11" t="s">
        <v>55</v>
      </c>
      <c r="C4635" s="11" t="s">
        <v>107</v>
      </c>
      <c r="D4635" s="11" t="s">
        <v>154</v>
      </c>
      <c r="E4635" s="12">
        <v>0.48634862593900302</v>
      </c>
      <c r="F4635" s="12">
        <v>0.23571207888225201</v>
      </c>
      <c r="G4635" s="12">
        <v>0.19746517095532601</v>
      </c>
      <c r="H4635" s="12">
        <v>0.25554572579909102</v>
      </c>
      <c r="I4635" s="12">
        <v>0.335305351554048</v>
      </c>
      <c r="J4635" s="12">
        <v>0.14849534434536099</v>
      </c>
      <c r="K4635" s="12">
        <v>0.15755824556720699</v>
      </c>
      <c r="L4635" s="12">
        <v>0.180177000570162</v>
      </c>
      <c r="M4635" s="12">
        <v>0.36983898662589398</v>
      </c>
    </row>
    <row r="4636" spans="1:13" x14ac:dyDescent="0.3">
      <c r="A4636" s="11" t="str">
        <f t="shared" si="73"/>
        <v>CONSUMO PER CAPITA (kg ó litros por individuo)T.Zumo+Horchata+Mosto30-100MIL</v>
      </c>
      <c r="B4636" s="11" t="s">
        <v>55</v>
      </c>
      <c r="C4636" s="11" t="s">
        <v>107</v>
      </c>
      <c r="D4636" s="11" t="s">
        <v>155</v>
      </c>
      <c r="E4636" s="12">
        <v>0.46162916587235497</v>
      </c>
      <c r="F4636" s="12">
        <v>0.25640607281723099</v>
      </c>
      <c r="G4636" s="12">
        <v>0.26839795067842398</v>
      </c>
      <c r="H4636" s="12">
        <v>0.31137880394429801</v>
      </c>
      <c r="I4636" s="12">
        <v>0.56143278581005795</v>
      </c>
      <c r="J4636" s="12">
        <v>0.26088283810195101</v>
      </c>
      <c r="K4636" s="12">
        <v>0.27976780361604497</v>
      </c>
      <c r="L4636" s="12">
        <v>0.22681139716325399</v>
      </c>
      <c r="M4636" s="12">
        <v>0.44565826247286</v>
      </c>
    </row>
    <row r="4637" spans="1:13" x14ac:dyDescent="0.3">
      <c r="A4637" s="11" t="str">
        <f t="shared" si="73"/>
        <v>CONSUMO PER CAPITA (kg ó litros por individuo)T.Zumo+Horchata+Mosto100-200MIL</v>
      </c>
      <c r="B4637" s="11" t="s">
        <v>55</v>
      </c>
      <c r="C4637" s="11" t="s">
        <v>107</v>
      </c>
      <c r="D4637" s="11" t="s">
        <v>156</v>
      </c>
      <c r="E4637" s="12">
        <v>0.54261423729764002</v>
      </c>
      <c r="F4637" s="12">
        <v>0.23071976376283099</v>
      </c>
      <c r="G4637" s="12">
        <v>0.26052003455947598</v>
      </c>
      <c r="H4637" s="12">
        <v>0.31714165620405099</v>
      </c>
      <c r="I4637" s="12">
        <v>0.44934056444871101</v>
      </c>
      <c r="J4637" s="12">
        <v>0.25128119948307698</v>
      </c>
      <c r="K4637" s="12">
        <v>0.253416985784503</v>
      </c>
      <c r="L4637" s="12">
        <v>0.29261243886897897</v>
      </c>
      <c r="M4637" s="12">
        <v>0.45461576092960898</v>
      </c>
    </row>
    <row r="4638" spans="1:13" x14ac:dyDescent="0.3">
      <c r="A4638" s="11" t="str">
        <f t="shared" si="73"/>
        <v>CONSUMO PER CAPITA (kg ó litros por individuo)T.Zumo+Horchata+Mosto200-500MIL</v>
      </c>
      <c r="B4638" s="11" t="s">
        <v>55</v>
      </c>
      <c r="C4638" s="11" t="s">
        <v>107</v>
      </c>
      <c r="D4638" s="11" t="s">
        <v>157</v>
      </c>
      <c r="E4638" s="12">
        <v>0.61997712537019301</v>
      </c>
      <c r="F4638" s="12">
        <v>0.26388894767568299</v>
      </c>
      <c r="G4638" s="12">
        <v>0.209201969910906</v>
      </c>
      <c r="H4638" s="12">
        <v>0.24293445122767399</v>
      </c>
      <c r="I4638" s="12">
        <v>0.41968944002709402</v>
      </c>
      <c r="J4638" s="12">
        <v>0.203236466915797</v>
      </c>
      <c r="K4638" s="12">
        <v>0.237991726015502</v>
      </c>
      <c r="L4638" s="12">
        <v>0.26092830659627397</v>
      </c>
      <c r="M4638" s="12">
        <v>0.44329559418202602</v>
      </c>
    </row>
    <row r="4639" spans="1:13" x14ac:dyDescent="0.3">
      <c r="A4639" s="11" t="str">
        <f t="shared" si="73"/>
        <v>CONSUMO PER CAPITA (kg ó litros por individuo)T.Zumo+Horchata+Mosto&gt;500MIL</v>
      </c>
      <c r="B4639" s="11" t="s">
        <v>55</v>
      </c>
      <c r="C4639" s="11" t="s">
        <v>107</v>
      </c>
      <c r="D4639" s="11" t="s">
        <v>158</v>
      </c>
      <c r="E4639" s="12">
        <v>0.52979420303538105</v>
      </c>
      <c r="F4639" s="12">
        <v>0.22972947766373</v>
      </c>
      <c r="G4639" s="12">
        <v>0.27872889216632601</v>
      </c>
      <c r="H4639" s="12">
        <v>0.33664816575872197</v>
      </c>
      <c r="I4639" s="12">
        <v>0.483346894284232</v>
      </c>
      <c r="J4639" s="12">
        <v>0.25533310173326801</v>
      </c>
      <c r="K4639" s="12">
        <v>0.26857045797846901</v>
      </c>
      <c r="L4639" s="12">
        <v>0.369217162594765</v>
      </c>
      <c r="M4639" s="12">
        <v>0.47847478057888099</v>
      </c>
    </row>
    <row r="4640" spans="1:13" x14ac:dyDescent="0.3">
      <c r="A4640" s="11" t="str">
        <f t="shared" si="73"/>
        <v>CONSUMO PER CAPITA (kg ó litros por individuo)T.Zumo+Horchata+MostoDE 15 A 19 AÑOS</v>
      </c>
      <c r="B4640" s="11" t="s">
        <v>55</v>
      </c>
      <c r="C4640" s="11" t="s">
        <v>107</v>
      </c>
      <c r="D4640" s="11" t="s">
        <v>159</v>
      </c>
      <c r="E4640" s="12">
        <v>0.19837335103574899</v>
      </c>
      <c r="F4640" s="12">
        <v>6.4606796024534702E-2</v>
      </c>
      <c r="G4640" s="12">
        <v>2.1068326289653199E-2</v>
      </c>
      <c r="H4640" s="12">
        <v>8.0596742327655194E-2</v>
      </c>
      <c r="I4640" s="12">
        <v>0.171297176549772</v>
      </c>
      <c r="J4640" s="12">
        <v>3.5160841248465302E-2</v>
      </c>
      <c r="K4640" s="12">
        <v>6.1469147976800101E-2</v>
      </c>
      <c r="L4640" s="12">
        <v>7.9118598713981594E-2</v>
      </c>
      <c r="M4640" s="12">
        <v>0.10372085156894199</v>
      </c>
    </row>
    <row r="4641" spans="1:13" x14ac:dyDescent="0.3">
      <c r="A4641" s="11" t="str">
        <f t="shared" si="73"/>
        <v>CONSUMO PER CAPITA (kg ó litros por individuo)T.Zumo+Horchata+MostoDE 20 A 24 AÑOS</v>
      </c>
      <c r="B4641" s="11" t="s">
        <v>55</v>
      </c>
      <c r="C4641" s="11" t="s">
        <v>107</v>
      </c>
      <c r="D4641" s="11" t="s">
        <v>160</v>
      </c>
      <c r="E4641" s="12">
        <v>0.182970795101669</v>
      </c>
      <c r="F4641" s="12">
        <v>0.132676900105171</v>
      </c>
      <c r="G4641" s="12">
        <v>8.9076720022543202E-2</v>
      </c>
      <c r="H4641" s="12">
        <v>0.11337980536983</v>
      </c>
      <c r="I4641" s="12">
        <v>0.135026282862383</v>
      </c>
      <c r="J4641" s="12">
        <v>0.122879063730274</v>
      </c>
      <c r="K4641" s="12">
        <v>5.4123961069739698E-2</v>
      </c>
      <c r="L4641" s="12">
        <v>0.106791610888987</v>
      </c>
      <c r="M4641" s="12">
        <v>0.211515597135532</v>
      </c>
    </row>
    <row r="4642" spans="1:13" x14ac:dyDescent="0.3">
      <c r="A4642" s="11" t="str">
        <f t="shared" si="73"/>
        <v>CONSUMO PER CAPITA (kg ó litros por individuo)T.Zumo+Horchata+MostoDE 25 A 34 AÑOS</v>
      </c>
      <c r="B4642" s="11" t="s">
        <v>55</v>
      </c>
      <c r="C4642" s="11" t="s">
        <v>107</v>
      </c>
      <c r="D4642" s="11" t="s">
        <v>161</v>
      </c>
      <c r="E4642" s="12">
        <v>0.25268208757042498</v>
      </c>
      <c r="F4642" s="12">
        <v>0.104027679626486</v>
      </c>
      <c r="G4642" s="12">
        <v>9.34263901588408E-2</v>
      </c>
      <c r="H4642" s="12">
        <v>0.11473491383313</v>
      </c>
      <c r="I4642" s="12">
        <v>0.19385390644682499</v>
      </c>
      <c r="J4642" s="12">
        <v>0.103580908705738</v>
      </c>
      <c r="K4642" s="12">
        <v>9.3104503625461896E-2</v>
      </c>
      <c r="L4642" s="12">
        <v>9.7248852912712097E-2</v>
      </c>
      <c r="M4642" s="12">
        <v>0.17248286439108201</v>
      </c>
    </row>
    <row r="4643" spans="1:13" x14ac:dyDescent="0.3">
      <c r="A4643" s="11" t="str">
        <f t="shared" si="73"/>
        <v>CONSUMO PER CAPITA (kg ó litros por individuo)T.Zumo+Horchata+MostoDE 35 A 49 AÑOS</v>
      </c>
      <c r="B4643" s="11" t="s">
        <v>55</v>
      </c>
      <c r="C4643" s="11" t="s">
        <v>107</v>
      </c>
      <c r="D4643" s="11" t="s">
        <v>162</v>
      </c>
      <c r="E4643" s="12">
        <v>0.39810081930559899</v>
      </c>
      <c r="F4643" s="12">
        <v>0.197642559994193</v>
      </c>
      <c r="G4643" s="12">
        <v>0.148665256073782</v>
      </c>
      <c r="H4643" s="12">
        <v>0.18018167968513901</v>
      </c>
      <c r="I4643" s="12">
        <v>0.36048641761960998</v>
      </c>
      <c r="J4643" s="12">
        <v>0.14474571988572299</v>
      </c>
      <c r="K4643" s="12">
        <v>0.16265954953421199</v>
      </c>
      <c r="L4643" s="12">
        <v>0.145596317405702</v>
      </c>
      <c r="M4643" s="12">
        <v>0.238797988042769</v>
      </c>
    </row>
    <row r="4644" spans="1:13" x14ac:dyDescent="0.3">
      <c r="A4644" s="11" t="str">
        <f t="shared" si="73"/>
        <v>CONSUMO PER CAPITA (kg ó litros por individuo)T.Zumo+Horchata+MostoDE 50 A 59 AÑOS</v>
      </c>
      <c r="B4644" s="11" t="s">
        <v>55</v>
      </c>
      <c r="C4644" s="11" t="s">
        <v>107</v>
      </c>
      <c r="D4644" s="11" t="s">
        <v>163</v>
      </c>
      <c r="E4644" s="12">
        <v>0.69271251146221702</v>
      </c>
      <c r="F4644" s="12">
        <v>0.33254599862066397</v>
      </c>
      <c r="G4644" s="12">
        <v>0.36260403709300398</v>
      </c>
      <c r="H4644" s="12">
        <v>0.42707967044303702</v>
      </c>
      <c r="I4644" s="12">
        <v>0.61521072217945005</v>
      </c>
      <c r="J4644" s="12">
        <v>0.26382579853955701</v>
      </c>
      <c r="K4644" s="12">
        <v>0.31656793452780302</v>
      </c>
      <c r="L4644" s="12">
        <v>0.38818715229505901</v>
      </c>
      <c r="M4644" s="12">
        <v>0.62353662159383005</v>
      </c>
    </row>
    <row r="4645" spans="1:13" x14ac:dyDescent="0.3">
      <c r="A4645" s="11" t="str">
        <f t="shared" si="73"/>
        <v>CONSUMO PER CAPITA (kg ó litros por individuo)T.Zumo+Horchata+MostoDE 60 A 75 AÑOS</v>
      </c>
      <c r="B4645" s="11" t="s">
        <v>55</v>
      </c>
      <c r="C4645" s="11" t="s">
        <v>107</v>
      </c>
      <c r="D4645" s="11" t="s">
        <v>164</v>
      </c>
      <c r="E4645" s="12">
        <v>0.69301815418302204</v>
      </c>
      <c r="F4645" s="12">
        <v>0.33175379802041799</v>
      </c>
      <c r="G4645" s="12">
        <v>0.383248885216254</v>
      </c>
      <c r="H4645" s="12">
        <v>0.46678988557370799</v>
      </c>
      <c r="I4645" s="12">
        <v>0.71577665303795801</v>
      </c>
      <c r="J4645" s="12">
        <v>0.36647315078878101</v>
      </c>
      <c r="K4645" s="12">
        <v>0.39513395327982798</v>
      </c>
      <c r="L4645" s="12">
        <v>0.42908166869848102</v>
      </c>
      <c r="M4645" s="12">
        <v>0.666397604374801</v>
      </c>
    </row>
    <row r="4646" spans="1:13" x14ac:dyDescent="0.3">
      <c r="A4646" s="11" t="str">
        <f t="shared" si="73"/>
        <v>CONSUMO PER CAPITA (kg ó litros por individuo)T.Zumo+Horchata+MostoNIVEL ALTO</v>
      </c>
      <c r="B4646" s="11" t="s">
        <v>55</v>
      </c>
      <c r="C4646" s="11" t="s">
        <v>107</v>
      </c>
      <c r="D4646" s="11" t="s">
        <v>165</v>
      </c>
      <c r="E4646" s="12">
        <v>0.49561732369398398</v>
      </c>
      <c r="F4646" s="12">
        <v>0.223441733042019</v>
      </c>
      <c r="G4646" s="12">
        <v>0.22479164012728201</v>
      </c>
      <c r="H4646" s="12">
        <v>0.305252958025443</v>
      </c>
      <c r="I4646" s="12">
        <v>0.452193759265069</v>
      </c>
      <c r="J4646" s="12">
        <v>0.24975856967595</v>
      </c>
      <c r="K4646" s="12">
        <v>0.201901389689875</v>
      </c>
      <c r="L4646" s="12">
        <v>0.25840011830794302</v>
      </c>
      <c r="M4646" s="12">
        <v>0.35155073172976498</v>
      </c>
    </row>
    <row r="4647" spans="1:13" x14ac:dyDescent="0.3">
      <c r="A4647" s="11" t="str">
        <f t="shared" si="73"/>
        <v>CONSUMO PER CAPITA (kg ó litros por individuo)T.Zumo+Horchata+MostoNIVEL MEDIO ALTO</v>
      </c>
      <c r="B4647" s="11" t="s">
        <v>55</v>
      </c>
      <c r="C4647" s="11" t="s">
        <v>107</v>
      </c>
      <c r="D4647" s="11" t="s">
        <v>166</v>
      </c>
      <c r="E4647" s="12">
        <v>0.44704501793169199</v>
      </c>
      <c r="F4647" s="12">
        <v>0.21075267601167599</v>
      </c>
      <c r="G4647" s="12">
        <v>0.20503088162511199</v>
      </c>
      <c r="H4647" s="12">
        <v>0.21967452616549099</v>
      </c>
      <c r="I4647" s="12">
        <v>0.41691164148035498</v>
      </c>
      <c r="J4647" s="12">
        <v>0.15671059082831201</v>
      </c>
      <c r="K4647" s="12">
        <v>0.236235628229512</v>
      </c>
      <c r="L4647" s="12">
        <v>0.27498931576978902</v>
      </c>
      <c r="M4647" s="12">
        <v>0.493319664649991</v>
      </c>
    </row>
    <row r="4648" spans="1:13" x14ac:dyDescent="0.3">
      <c r="A4648" s="11" t="str">
        <f t="shared" si="73"/>
        <v>CONSUMO PER CAPITA (kg ó litros por individuo)T.Zumo+Horchata+MostoNIVEL MEDIO</v>
      </c>
      <c r="B4648" s="11" t="s">
        <v>55</v>
      </c>
      <c r="C4648" s="11" t="s">
        <v>107</v>
      </c>
      <c r="D4648" s="11" t="s">
        <v>167</v>
      </c>
      <c r="E4648" s="12">
        <v>0.434095931598528</v>
      </c>
      <c r="F4648" s="12">
        <v>0.18851111462866499</v>
      </c>
      <c r="G4648" s="12">
        <v>0.181779896138652</v>
      </c>
      <c r="H4648" s="12">
        <v>0.215532837338832</v>
      </c>
      <c r="I4648" s="12">
        <v>0.44917621407215702</v>
      </c>
      <c r="J4648" s="12">
        <v>0.168442143418461</v>
      </c>
      <c r="K4648" s="12">
        <v>0.19638909359669901</v>
      </c>
      <c r="L4648" s="12">
        <v>0.19672531189040299</v>
      </c>
      <c r="M4648" s="12">
        <v>0.33348476946985101</v>
      </c>
    </row>
    <row r="4649" spans="1:13" x14ac:dyDescent="0.3">
      <c r="A4649" s="11" t="str">
        <f t="shared" si="73"/>
        <v>CONSUMO PER CAPITA (kg ó litros por individuo)T.Zumo+Horchata+MostoNIVEL MEDIO BAJO</v>
      </c>
      <c r="B4649" s="11" t="s">
        <v>55</v>
      </c>
      <c r="C4649" s="11" t="s">
        <v>107</v>
      </c>
      <c r="D4649" s="11" t="s">
        <v>168</v>
      </c>
      <c r="E4649" s="12">
        <v>0.45942304280086599</v>
      </c>
      <c r="F4649" s="12">
        <v>0.23235436307110499</v>
      </c>
      <c r="G4649" s="12">
        <v>0.25193502934585599</v>
      </c>
      <c r="H4649" s="12">
        <v>0.28074915210642998</v>
      </c>
      <c r="I4649" s="12">
        <v>0.37670828998753703</v>
      </c>
      <c r="J4649" s="12">
        <v>0.196342565791157</v>
      </c>
      <c r="K4649" s="12">
        <v>0.24221453361996101</v>
      </c>
      <c r="L4649" s="12">
        <v>0.28253702397444302</v>
      </c>
      <c r="M4649" s="12">
        <v>0.43282470667369999</v>
      </c>
    </row>
    <row r="4650" spans="1:13" x14ac:dyDescent="0.3">
      <c r="A4650" s="11" t="str">
        <f t="shared" si="73"/>
        <v>CONSUMO PER CAPITA (kg ó litros por individuo)T.Zumo+Horchata+MostoNIVEL BAJO</v>
      </c>
      <c r="B4650" s="11" t="s">
        <v>55</v>
      </c>
      <c r="C4650" s="11" t="s">
        <v>107</v>
      </c>
      <c r="D4650" s="11" t="s">
        <v>169</v>
      </c>
      <c r="E4650" s="12">
        <v>0.52751570680647097</v>
      </c>
      <c r="F4650" s="12">
        <v>0.28504411424533799</v>
      </c>
      <c r="G4650" s="12">
        <v>0.26483279449841901</v>
      </c>
      <c r="H4650" s="12">
        <v>0.34190644248528401</v>
      </c>
      <c r="I4650" s="12">
        <v>0.47704748009634501</v>
      </c>
      <c r="J4650" s="12">
        <v>0.236083055944523</v>
      </c>
      <c r="K4650" s="12">
        <v>0.25157677821500701</v>
      </c>
      <c r="L4650" s="12">
        <v>0.24237705008517199</v>
      </c>
      <c r="M4650" s="12">
        <v>0.41219608983917699</v>
      </c>
    </row>
    <row r="4651" spans="1:13" x14ac:dyDescent="0.3">
      <c r="A4651" s="11" t="str">
        <f t="shared" si="73"/>
        <v>CONSUMO PER CAPITA (kg ó litros por individuo)T.Zumo+Horchata+MostoHOMBRE</v>
      </c>
      <c r="B4651" s="11" t="s">
        <v>55</v>
      </c>
      <c r="C4651" s="11" t="s">
        <v>107</v>
      </c>
      <c r="D4651" s="11" t="s">
        <v>170</v>
      </c>
      <c r="E4651" s="12">
        <v>0.46990821853226</v>
      </c>
      <c r="F4651" s="12">
        <v>0.249364249647959</v>
      </c>
      <c r="G4651" s="12">
        <v>0.233746426977922</v>
      </c>
      <c r="H4651" s="12">
        <v>0.282625430716611</v>
      </c>
      <c r="I4651" s="12">
        <v>0.473866623705128</v>
      </c>
      <c r="J4651" s="12">
        <v>0.218929641262012</v>
      </c>
      <c r="K4651" s="12">
        <v>0.24109431335310799</v>
      </c>
      <c r="L4651" s="12">
        <v>0.23279693890705899</v>
      </c>
      <c r="M4651" s="12">
        <v>0.38064429046005099</v>
      </c>
    </row>
    <row r="4652" spans="1:13" x14ac:dyDescent="0.3">
      <c r="A4652" s="11" t="str">
        <f t="shared" si="73"/>
        <v>CONSUMO PER CAPITA (kg ó litros por individuo)T.Zumo+Horchata+MostoMUJER</v>
      </c>
      <c r="B4652" s="11" t="s">
        <v>55</v>
      </c>
      <c r="C4652" s="11" t="s">
        <v>107</v>
      </c>
      <c r="D4652" s="11" t="s">
        <v>171</v>
      </c>
      <c r="E4652" s="12">
        <v>0.47940027756609199</v>
      </c>
      <c r="F4652" s="12">
        <v>0.20689136503318001</v>
      </c>
      <c r="G4652" s="12">
        <v>0.21489801098160499</v>
      </c>
      <c r="H4652" s="12">
        <v>0.26584831254171498</v>
      </c>
      <c r="I4652" s="12">
        <v>0.40702644361742801</v>
      </c>
      <c r="J4652" s="12">
        <v>0.18990392844692999</v>
      </c>
      <c r="K4652" s="12">
        <v>0.204622606370823</v>
      </c>
      <c r="L4652" s="12">
        <v>0.25815150690469502</v>
      </c>
      <c r="M4652" s="12">
        <v>0.40728874493811301</v>
      </c>
    </row>
    <row r="4653" spans="1:13" x14ac:dyDescent="0.3">
      <c r="A4653" s="11" t="str">
        <f t="shared" si="73"/>
        <v>CONSUMO PER CAPITA (kg ó litros por individuo)Agua EnvasadaT.ESPAÑA</v>
      </c>
      <c r="B4653" s="11" t="s">
        <v>55</v>
      </c>
      <c r="C4653" s="11" t="s">
        <v>108</v>
      </c>
      <c r="D4653" s="11" t="s">
        <v>142</v>
      </c>
      <c r="E4653" s="12">
        <v>6.4749469495358802</v>
      </c>
      <c r="F4653" s="12">
        <v>3.56464712228918</v>
      </c>
      <c r="G4653" s="12">
        <v>3.3517057998145701</v>
      </c>
      <c r="H4653" s="12">
        <v>3.78771686144457</v>
      </c>
      <c r="I4653" s="12">
        <v>6.4469955015842197</v>
      </c>
      <c r="J4653" s="12">
        <v>3.6888810984870002</v>
      </c>
      <c r="K4653" s="12">
        <v>3.5165739376290599</v>
      </c>
      <c r="L4653" s="12">
        <v>4.0285567800719297</v>
      </c>
      <c r="M4653" s="12">
        <v>5.8792270872350096</v>
      </c>
    </row>
    <row r="4654" spans="1:13" x14ac:dyDescent="0.3">
      <c r="A4654" s="11" t="str">
        <f t="shared" si="73"/>
        <v>CONSUMO PER CAPITA (kg ó litros por individuo)Agua EnvasadaBCN AM</v>
      </c>
      <c r="B4654" s="11" t="s">
        <v>55</v>
      </c>
      <c r="C4654" s="11" t="s">
        <v>108</v>
      </c>
      <c r="D4654" s="11" t="s">
        <v>143</v>
      </c>
      <c r="E4654" s="12">
        <v>9.6910307279447494</v>
      </c>
      <c r="F4654" s="12">
        <v>5.4974287443757204</v>
      </c>
      <c r="G4654" s="12">
        <v>5.7820081605676004</v>
      </c>
      <c r="H4654" s="12">
        <v>5.7488087215902404</v>
      </c>
      <c r="I4654" s="12">
        <v>8.1365419738777796</v>
      </c>
      <c r="J4654" s="12">
        <v>4.4908387911705399</v>
      </c>
      <c r="K4654" s="12">
        <v>4.1384942876850399</v>
      </c>
      <c r="L4654" s="12">
        <v>4.6666696959574496</v>
      </c>
      <c r="M4654" s="12">
        <v>7.0129601737400398</v>
      </c>
    </row>
    <row r="4655" spans="1:13" x14ac:dyDescent="0.3">
      <c r="A4655" s="11" t="str">
        <f t="shared" si="73"/>
        <v>CONSUMO PER CAPITA (kg ó litros por individuo)Agua EnvasadaREST.CAT ARAGON</v>
      </c>
      <c r="B4655" s="11" t="s">
        <v>55</v>
      </c>
      <c r="C4655" s="11" t="s">
        <v>108</v>
      </c>
      <c r="D4655" s="11" t="s">
        <v>144</v>
      </c>
      <c r="E4655" s="12">
        <v>7.0173431458884803</v>
      </c>
      <c r="F4655" s="12">
        <v>4.1080252094679102</v>
      </c>
      <c r="G4655" s="12">
        <v>3.7839067252257399</v>
      </c>
      <c r="H4655" s="12">
        <v>5.1019630579848201</v>
      </c>
      <c r="I4655" s="12">
        <v>10.651778274929701</v>
      </c>
      <c r="J4655" s="12">
        <v>6.846106046769</v>
      </c>
      <c r="K4655" s="12">
        <v>6.9791603454894204</v>
      </c>
      <c r="L4655" s="12">
        <v>7.0734801827158504</v>
      </c>
      <c r="M4655" s="12">
        <v>10.9968945750106</v>
      </c>
    </row>
    <row r="4656" spans="1:13" x14ac:dyDescent="0.3">
      <c r="A4656" s="11" t="str">
        <f t="shared" si="73"/>
        <v>CONSUMO PER CAPITA (kg ó litros por individuo)Agua EnvasadaLEVANTE</v>
      </c>
      <c r="B4656" s="11" t="s">
        <v>55</v>
      </c>
      <c r="C4656" s="11" t="s">
        <v>108</v>
      </c>
      <c r="D4656" s="11" t="s">
        <v>145</v>
      </c>
      <c r="E4656" s="12">
        <v>7.2070059915273399</v>
      </c>
      <c r="F4656" s="12">
        <v>4.0377803134992396</v>
      </c>
      <c r="G4656" s="12">
        <v>3.6799617073903299</v>
      </c>
      <c r="H4656" s="12">
        <v>3.6712681245297198</v>
      </c>
      <c r="I4656" s="12">
        <v>6.2898225661425702</v>
      </c>
      <c r="J4656" s="12">
        <v>3.6463893868514399</v>
      </c>
      <c r="K4656" s="12">
        <v>3.62017797738415</v>
      </c>
      <c r="L4656" s="12">
        <v>4.0375044461577101</v>
      </c>
      <c r="M4656" s="12">
        <v>5.3602947832544201</v>
      </c>
    </row>
    <row r="4657" spans="1:13" x14ac:dyDescent="0.3">
      <c r="A4657" s="11" t="str">
        <f t="shared" si="73"/>
        <v>CONSUMO PER CAPITA (kg ó litros por individuo)Agua EnvasadaANDALUCIA</v>
      </c>
      <c r="B4657" s="11" t="s">
        <v>55</v>
      </c>
      <c r="C4657" s="11" t="s">
        <v>108</v>
      </c>
      <c r="D4657" s="11" t="s">
        <v>146</v>
      </c>
      <c r="E4657" s="12">
        <v>4.2468912075461898</v>
      </c>
      <c r="F4657" s="12">
        <v>2.4968708182229902</v>
      </c>
      <c r="G4657" s="12">
        <v>2.1469504436841098</v>
      </c>
      <c r="H4657" s="12">
        <v>2.6908393954930201</v>
      </c>
      <c r="I4657" s="12">
        <v>4.1626795481524397</v>
      </c>
      <c r="J4657" s="12">
        <v>2.4194596892453202</v>
      </c>
      <c r="K4657" s="12">
        <v>1.8610014101144901</v>
      </c>
      <c r="L4657" s="12">
        <v>2.4925551406936202</v>
      </c>
      <c r="M4657" s="12">
        <v>3.7784221707417398</v>
      </c>
    </row>
    <row r="4658" spans="1:13" x14ac:dyDescent="0.3">
      <c r="A4658" s="11" t="str">
        <f t="shared" si="73"/>
        <v>CONSUMO PER CAPITA (kg ó litros por individuo)Agua EnvasadaMDD AM</v>
      </c>
      <c r="B4658" s="11" t="s">
        <v>55</v>
      </c>
      <c r="C4658" s="11" t="s">
        <v>108</v>
      </c>
      <c r="D4658" s="11" t="s">
        <v>147</v>
      </c>
      <c r="E4658" s="12">
        <v>5.3278827812016702</v>
      </c>
      <c r="F4658" s="12">
        <v>2.6903410502969698</v>
      </c>
      <c r="G4658" s="12">
        <v>2.3215075867835799</v>
      </c>
      <c r="H4658" s="12">
        <v>2.2764056572445401</v>
      </c>
      <c r="I4658" s="12">
        <v>5.1105597836384202</v>
      </c>
      <c r="J4658" s="12">
        <v>2.3992010680784301</v>
      </c>
      <c r="K4658" s="12">
        <v>2.2473840922014099</v>
      </c>
      <c r="L4658" s="12">
        <v>2.9117856015382202</v>
      </c>
      <c r="M4658" s="12">
        <v>4.3052349142341697</v>
      </c>
    </row>
    <row r="4659" spans="1:13" x14ac:dyDescent="0.3">
      <c r="A4659" s="11" t="str">
        <f t="shared" si="73"/>
        <v>CONSUMO PER CAPITA (kg ó litros por individuo)Agua EnvasadaRTO CENTRO</v>
      </c>
      <c r="B4659" s="11" t="s">
        <v>55</v>
      </c>
      <c r="C4659" s="11" t="s">
        <v>108</v>
      </c>
      <c r="D4659" s="11" t="s">
        <v>148</v>
      </c>
      <c r="E4659" s="12">
        <v>5.6337811489710097</v>
      </c>
      <c r="F4659" s="12">
        <v>3.2198570082245102</v>
      </c>
      <c r="G4659" s="12">
        <v>2.7069457522529898</v>
      </c>
      <c r="H4659" s="12">
        <v>3.48157548951915</v>
      </c>
      <c r="I4659" s="12">
        <v>4.8272137538985804</v>
      </c>
      <c r="J4659" s="12">
        <v>2.9579926194333299</v>
      </c>
      <c r="K4659" s="12">
        <v>3.1007611450817101</v>
      </c>
      <c r="L4659" s="12">
        <v>3.2305190170734499</v>
      </c>
      <c r="M4659" s="12">
        <v>4.6648575406268096</v>
      </c>
    </row>
    <row r="4660" spans="1:13" x14ac:dyDescent="0.3">
      <c r="A4660" s="11" t="str">
        <f t="shared" si="73"/>
        <v>CONSUMO PER CAPITA (kg ó litros por individuo)Agua EnvasadaNORTE-CENTRO</v>
      </c>
      <c r="B4660" s="11" t="s">
        <v>55</v>
      </c>
      <c r="C4660" s="11" t="s">
        <v>108</v>
      </c>
      <c r="D4660" s="11" t="s">
        <v>149</v>
      </c>
      <c r="E4660" s="12">
        <v>5.7489093996238196</v>
      </c>
      <c r="F4660" s="12">
        <v>2.9889230612319202</v>
      </c>
      <c r="G4660" s="12">
        <v>2.7482794377261301</v>
      </c>
      <c r="H4660" s="12">
        <v>2.9298342283880499</v>
      </c>
      <c r="I4660" s="12">
        <v>5.7553520450162399</v>
      </c>
      <c r="J4660" s="12">
        <v>3.00687370839593</v>
      </c>
      <c r="K4660" s="12">
        <v>2.7205809067145599</v>
      </c>
      <c r="L4660" s="12">
        <v>3.5843207086018398</v>
      </c>
      <c r="M4660" s="12">
        <v>4.5969829325965499</v>
      </c>
    </row>
    <row r="4661" spans="1:13" x14ac:dyDescent="0.3">
      <c r="A4661" s="11" t="str">
        <f t="shared" si="73"/>
        <v>CONSUMO PER CAPITA (kg ó litros por individuo)Agua EnvasadaNOROESTE</v>
      </c>
      <c r="B4661" s="11" t="s">
        <v>55</v>
      </c>
      <c r="C4661" s="11" t="s">
        <v>108</v>
      </c>
      <c r="D4661" s="11" t="s">
        <v>150</v>
      </c>
      <c r="E4661" s="12">
        <v>9.4325309637164594</v>
      </c>
      <c r="F4661" s="12">
        <v>4.6010985785842404</v>
      </c>
      <c r="G4661" s="12">
        <v>5.1625952094477903</v>
      </c>
      <c r="H4661" s="12">
        <v>5.9341922217576997</v>
      </c>
      <c r="I4661" s="12">
        <v>8.3500718495877706</v>
      </c>
      <c r="J4661" s="12">
        <v>4.5305920912439399</v>
      </c>
      <c r="K4661" s="12">
        <v>4.5001422232258497</v>
      </c>
      <c r="L4661" s="12">
        <v>5.3238369196434201</v>
      </c>
      <c r="M4661" s="12">
        <v>7.8083145743389002</v>
      </c>
    </row>
    <row r="4662" spans="1:13" x14ac:dyDescent="0.3">
      <c r="A4662" s="11" t="str">
        <f t="shared" si="73"/>
        <v>CONSUMO PER CAPITA (kg ó litros por individuo)Agua Envasada&lt;2MIL</v>
      </c>
      <c r="B4662" s="11" t="s">
        <v>55</v>
      </c>
      <c r="C4662" s="11" t="s">
        <v>108</v>
      </c>
      <c r="D4662" s="11" t="s">
        <v>151</v>
      </c>
      <c r="E4662" s="12">
        <v>7.2208628877381402</v>
      </c>
      <c r="F4662" s="12">
        <v>3.0880134391468999</v>
      </c>
      <c r="G4662" s="12">
        <v>2.9538469798498599</v>
      </c>
      <c r="H4662" s="12">
        <v>3.40431356259012</v>
      </c>
      <c r="I4662" s="12">
        <v>5.4021185789556796</v>
      </c>
      <c r="J4662" s="12">
        <v>2.5524788381419898</v>
      </c>
      <c r="K4662" s="12">
        <v>2.6512737773585902</v>
      </c>
      <c r="L4662" s="12">
        <v>2.9712796239130999</v>
      </c>
      <c r="M4662" s="12">
        <v>4.84274323595666</v>
      </c>
    </row>
    <row r="4663" spans="1:13" x14ac:dyDescent="0.3">
      <c r="A4663" s="11" t="str">
        <f t="shared" si="73"/>
        <v>CONSUMO PER CAPITA (kg ó litros por individuo)Agua Envasada2-5MIL</v>
      </c>
      <c r="B4663" s="11" t="s">
        <v>55</v>
      </c>
      <c r="C4663" s="11" t="s">
        <v>108</v>
      </c>
      <c r="D4663" s="11" t="s">
        <v>152</v>
      </c>
      <c r="E4663" s="12">
        <v>5.1983616550618903</v>
      </c>
      <c r="F4663" s="12">
        <v>2.3041065025309999</v>
      </c>
      <c r="G4663" s="12">
        <v>2.5271611498665498</v>
      </c>
      <c r="H4663" s="12">
        <v>2.6656498879138599</v>
      </c>
      <c r="I4663" s="12">
        <v>4.4154615959003696</v>
      </c>
      <c r="J4663" s="12">
        <v>2.2365068135172099</v>
      </c>
      <c r="K4663" s="12">
        <v>1.98436172173287</v>
      </c>
      <c r="L4663" s="12">
        <v>2.9813859434187799</v>
      </c>
      <c r="M4663" s="12">
        <v>3.90544451603165</v>
      </c>
    </row>
    <row r="4664" spans="1:13" x14ac:dyDescent="0.3">
      <c r="A4664" s="11" t="str">
        <f t="shared" si="73"/>
        <v>CONSUMO PER CAPITA (kg ó litros por individuo)Agua Envasada5-10MIL</v>
      </c>
      <c r="B4664" s="11" t="s">
        <v>55</v>
      </c>
      <c r="C4664" s="11" t="s">
        <v>108</v>
      </c>
      <c r="D4664" s="11" t="s">
        <v>153</v>
      </c>
      <c r="E4664" s="12">
        <v>6.7438628020749398</v>
      </c>
      <c r="F4664" s="12">
        <v>3.9096972759303101</v>
      </c>
      <c r="G4664" s="12">
        <v>3.3801524365451798</v>
      </c>
      <c r="H4664" s="12">
        <v>4.0705746240205398</v>
      </c>
      <c r="I4664" s="12">
        <v>6.4508793962845496</v>
      </c>
      <c r="J4664" s="12">
        <v>4.6331726937189801</v>
      </c>
      <c r="K4664" s="12">
        <v>3.3046097136140502</v>
      </c>
      <c r="L4664" s="12">
        <v>4.6971339933826597</v>
      </c>
      <c r="M4664" s="12">
        <v>6.78485818026767</v>
      </c>
    </row>
    <row r="4665" spans="1:13" x14ac:dyDescent="0.3">
      <c r="A4665" s="11" t="str">
        <f t="shared" ref="A4665:A4728" si="74">B4665&amp;C4665&amp;D4665</f>
        <v>CONSUMO PER CAPITA (kg ó litros por individuo)Agua Envasada10-30MIL</v>
      </c>
      <c r="B4665" s="11" t="s">
        <v>55</v>
      </c>
      <c r="C4665" s="11" t="s">
        <v>108</v>
      </c>
      <c r="D4665" s="11" t="s">
        <v>154</v>
      </c>
      <c r="E4665" s="12">
        <v>6.3591682984445503</v>
      </c>
      <c r="F4665" s="12">
        <v>3.9426603426511702</v>
      </c>
      <c r="G4665" s="12">
        <v>3.74787627531953</v>
      </c>
      <c r="H4665" s="12">
        <v>4.3975027863000502</v>
      </c>
      <c r="I4665" s="12">
        <v>5.9446568225468202</v>
      </c>
      <c r="J4665" s="12">
        <v>3.09136772902459</v>
      </c>
      <c r="K4665" s="12">
        <v>2.8540345746686802</v>
      </c>
      <c r="L4665" s="12">
        <v>3.2757947814056698</v>
      </c>
      <c r="M4665" s="12">
        <v>5.1755965600354603</v>
      </c>
    </row>
    <row r="4666" spans="1:13" x14ac:dyDescent="0.3">
      <c r="A4666" s="11" t="str">
        <f t="shared" si="74"/>
        <v>CONSUMO PER CAPITA (kg ó litros por individuo)Agua Envasada30-100MIL</v>
      </c>
      <c r="B4666" s="11" t="s">
        <v>55</v>
      </c>
      <c r="C4666" s="11" t="s">
        <v>108</v>
      </c>
      <c r="D4666" s="11" t="s">
        <v>155</v>
      </c>
      <c r="E4666" s="12">
        <v>5.76766121204522</v>
      </c>
      <c r="F4666" s="12">
        <v>3.0366185174156799</v>
      </c>
      <c r="G4666" s="12">
        <v>2.71014859878861</v>
      </c>
      <c r="H4666" s="12">
        <v>3.2676466339327699</v>
      </c>
      <c r="I4666" s="12">
        <v>7.8142287574893796</v>
      </c>
      <c r="J4666" s="12">
        <v>4.6619233496002899</v>
      </c>
      <c r="K4666" s="12">
        <v>4.6982939562600201</v>
      </c>
      <c r="L4666" s="12">
        <v>5.1898273911695201</v>
      </c>
      <c r="M4666" s="12">
        <v>7.3045151293514303</v>
      </c>
    </row>
    <row r="4667" spans="1:13" x14ac:dyDescent="0.3">
      <c r="A4667" s="11" t="str">
        <f t="shared" si="74"/>
        <v>CONSUMO PER CAPITA (kg ó litros por individuo)Agua Envasada100-200MIL</v>
      </c>
      <c r="B4667" s="11" t="s">
        <v>55</v>
      </c>
      <c r="C4667" s="11" t="s">
        <v>108</v>
      </c>
      <c r="D4667" s="11" t="s">
        <v>156</v>
      </c>
      <c r="E4667" s="12">
        <v>5.8379072326790196</v>
      </c>
      <c r="F4667" s="12">
        <v>2.9499136111723101</v>
      </c>
      <c r="G4667" s="12">
        <v>3.0436393872819298</v>
      </c>
      <c r="H4667" s="12">
        <v>3.4499602868369399</v>
      </c>
      <c r="I4667" s="12">
        <v>6.4836961826887798</v>
      </c>
      <c r="J4667" s="12">
        <v>3.3196424048639099</v>
      </c>
      <c r="K4667" s="12">
        <v>3.4037681761743102</v>
      </c>
      <c r="L4667" s="12">
        <v>4.1937738793169901</v>
      </c>
      <c r="M4667" s="12">
        <v>5.4875850962603501</v>
      </c>
    </row>
    <row r="4668" spans="1:13" x14ac:dyDescent="0.3">
      <c r="A4668" s="11" t="str">
        <f t="shared" si="74"/>
        <v>CONSUMO PER CAPITA (kg ó litros por individuo)Agua Envasada200-500MIL</v>
      </c>
      <c r="B4668" s="11" t="s">
        <v>55</v>
      </c>
      <c r="C4668" s="11" t="s">
        <v>108</v>
      </c>
      <c r="D4668" s="11" t="s">
        <v>157</v>
      </c>
      <c r="E4668" s="12">
        <v>8.0644538189797199</v>
      </c>
      <c r="F4668" s="12">
        <v>4.5479611252550596</v>
      </c>
      <c r="G4668" s="12">
        <v>4.1980250473103302</v>
      </c>
      <c r="H4668" s="12">
        <v>4.2550314778779201</v>
      </c>
      <c r="I4668" s="12">
        <v>6.5096606873137599</v>
      </c>
      <c r="J4668" s="12">
        <v>3.6606653110992502</v>
      </c>
      <c r="K4668" s="12">
        <v>3.4956633343237802</v>
      </c>
      <c r="L4668" s="12">
        <v>3.6565904384229602</v>
      </c>
      <c r="M4668" s="12">
        <v>5.4868464778935397</v>
      </c>
    </row>
    <row r="4669" spans="1:13" x14ac:dyDescent="0.3">
      <c r="A4669" s="11" t="str">
        <f t="shared" si="74"/>
        <v>CONSUMO PER CAPITA (kg ó litros por individuo)Agua Envasada&gt;500MIL</v>
      </c>
      <c r="B4669" s="11" t="s">
        <v>55</v>
      </c>
      <c r="C4669" s="11" t="s">
        <v>108</v>
      </c>
      <c r="D4669" s="11" t="s">
        <v>158</v>
      </c>
      <c r="E4669" s="12">
        <v>6.7200297652327601</v>
      </c>
      <c r="F4669" s="12">
        <v>3.8945136344772902</v>
      </c>
      <c r="G4669" s="12">
        <v>3.7150364098983499</v>
      </c>
      <c r="H4669" s="12">
        <v>4.0563257919493401</v>
      </c>
      <c r="I4669" s="12">
        <v>6.3847897501497899</v>
      </c>
      <c r="J4669" s="12">
        <v>3.8888404388327</v>
      </c>
      <c r="K4669" s="12">
        <v>3.84381078883469</v>
      </c>
      <c r="L4669" s="12">
        <v>4.0421907315009697</v>
      </c>
      <c r="M4669" s="12">
        <v>6.0983287592294202</v>
      </c>
    </row>
    <row r="4670" spans="1:13" x14ac:dyDescent="0.3">
      <c r="A4670" s="11" t="str">
        <f t="shared" si="74"/>
        <v>CONSUMO PER CAPITA (kg ó litros por individuo)Agua EnvasadaDE 15 A 19 AÑOS</v>
      </c>
      <c r="B4670" s="11" t="s">
        <v>55</v>
      </c>
      <c r="C4670" s="11" t="s">
        <v>108</v>
      </c>
      <c r="D4670" s="11" t="s">
        <v>159</v>
      </c>
      <c r="E4670" s="12">
        <v>2.5768024312388</v>
      </c>
      <c r="F4670" s="12">
        <v>1.89078103939083</v>
      </c>
      <c r="G4670" s="12">
        <v>0.78698705707626104</v>
      </c>
      <c r="H4670" s="12">
        <v>1.1463882751660299</v>
      </c>
      <c r="I4670" s="12">
        <v>2.5543686320021401</v>
      </c>
      <c r="J4670" s="12">
        <v>1.0137787244066501</v>
      </c>
      <c r="K4670" s="12">
        <v>0.75028878404853305</v>
      </c>
      <c r="L4670" s="12">
        <v>0.73738064757383204</v>
      </c>
      <c r="M4670" s="12">
        <v>1.2752860951909999</v>
      </c>
    </row>
    <row r="4671" spans="1:13" x14ac:dyDescent="0.3">
      <c r="A4671" s="11" t="str">
        <f t="shared" si="74"/>
        <v>CONSUMO PER CAPITA (kg ó litros por individuo)Agua EnvasadaDE 20 A 24 AÑOS</v>
      </c>
      <c r="B4671" s="11" t="s">
        <v>55</v>
      </c>
      <c r="C4671" s="11" t="s">
        <v>108</v>
      </c>
      <c r="D4671" s="11" t="s">
        <v>160</v>
      </c>
      <c r="E4671" s="12">
        <v>2.9341767419722902</v>
      </c>
      <c r="F4671" s="12">
        <v>1.27584293491806</v>
      </c>
      <c r="G4671" s="12">
        <v>0.88799731225753897</v>
      </c>
      <c r="H4671" s="12">
        <v>1.4501470023961101</v>
      </c>
      <c r="I4671" s="12">
        <v>1.6162271976707601</v>
      </c>
      <c r="J4671" s="12">
        <v>1.21100293443934</v>
      </c>
      <c r="K4671" s="12">
        <v>1.15941624960252</v>
      </c>
      <c r="L4671" s="12">
        <v>1.4399564638238</v>
      </c>
      <c r="M4671" s="12">
        <v>1.9877365509197999</v>
      </c>
    </row>
    <row r="4672" spans="1:13" x14ac:dyDescent="0.3">
      <c r="A4672" s="11" t="str">
        <f t="shared" si="74"/>
        <v>CONSUMO PER CAPITA (kg ó litros por individuo)Agua EnvasadaDE 25 A 34 AÑOS</v>
      </c>
      <c r="B4672" s="11" t="s">
        <v>55</v>
      </c>
      <c r="C4672" s="11" t="s">
        <v>108</v>
      </c>
      <c r="D4672" s="11" t="s">
        <v>161</v>
      </c>
      <c r="E4672" s="12">
        <v>2.8451642629811</v>
      </c>
      <c r="F4672" s="12">
        <v>1.98983437558319</v>
      </c>
      <c r="G4672" s="12">
        <v>1.3317759026238301</v>
      </c>
      <c r="H4672" s="12">
        <v>1.6155730863478901</v>
      </c>
      <c r="I4672" s="12">
        <v>2.6346386675747899</v>
      </c>
      <c r="J4672" s="12">
        <v>1.63316392606164</v>
      </c>
      <c r="K4672" s="12">
        <v>1.7616216945396801</v>
      </c>
      <c r="L4672" s="12">
        <v>1.8778031224490701</v>
      </c>
      <c r="M4672" s="12">
        <v>2.6935324945377599</v>
      </c>
    </row>
    <row r="4673" spans="1:13" x14ac:dyDescent="0.3">
      <c r="A4673" s="11" t="str">
        <f t="shared" si="74"/>
        <v>CONSUMO PER CAPITA (kg ó litros por individuo)Agua EnvasadaDE 35 A 49 AÑOS</v>
      </c>
      <c r="B4673" s="11" t="s">
        <v>55</v>
      </c>
      <c r="C4673" s="11" t="s">
        <v>108</v>
      </c>
      <c r="D4673" s="11" t="s">
        <v>162</v>
      </c>
      <c r="E4673" s="12">
        <v>6.2992581160010497</v>
      </c>
      <c r="F4673" s="12">
        <v>3.4623443895388402</v>
      </c>
      <c r="G4673" s="12">
        <v>2.8374257452777498</v>
      </c>
      <c r="H4673" s="12">
        <v>3.3244440908987198</v>
      </c>
      <c r="I4673" s="12">
        <v>5.3891921730748003</v>
      </c>
      <c r="J4673" s="12">
        <v>2.8326418064979202</v>
      </c>
      <c r="K4673" s="12">
        <v>2.7113927238327298</v>
      </c>
      <c r="L4673" s="12">
        <v>3.3711911160314698</v>
      </c>
      <c r="M4673" s="12">
        <v>4.7373761939787302</v>
      </c>
    </row>
    <row r="4674" spans="1:13" x14ac:dyDescent="0.3">
      <c r="A4674" s="11" t="str">
        <f t="shared" si="74"/>
        <v>CONSUMO PER CAPITA (kg ó litros por individuo)Agua EnvasadaDE 50 A 59 AÑOS</v>
      </c>
      <c r="B4674" s="11" t="s">
        <v>55</v>
      </c>
      <c r="C4674" s="11" t="s">
        <v>108</v>
      </c>
      <c r="D4674" s="11" t="s">
        <v>163</v>
      </c>
      <c r="E4674" s="12">
        <v>8.4099943108671198</v>
      </c>
      <c r="F4674" s="12">
        <v>4.3942804113168998</v>
      </c>
      <c r="G4674" s="12">
        <v>4.7869334743185901</v>
      </c>
      <c r="H4674" s="12">
        <v>5.4741305283675503</v>
      </c>
      <c r="I4674" s="12">
        <v>8.3361596117886094</v>
      </c>
      <c r="J4674" s="12">
        <v>4.6170622732475701</v>
      </c>
      <c r="K4674" s="12">
        <v>3.8523782203172701</v>
      </c>
      <c r="L4674" s="12">
        <v>4.7942831778397297</v>
      </c>
      <c r="M4674" s="12">
        <v>6.9484003838637802</v>
      </c>
    </row>
    <row r="4675" spans="1:13" x14ac:dyDescent="0.3">
      <c r="A4675" s="11" t="str">
        <f t="shared" si="74"/>
        <v>CONSUMO PER CAPITA (kg ó litros por individuo)Agua EnvasadaDE 60 A 75 AÑOS</v>
      </c>
      <c r="B4675" s="11" t="s">
        <v>55</v>
      </c>
      <c r="C4675" s="11" t="s">
        <v>108</v>
      </c>
      <c r="D4675" s="11" t="s">
        <v>164</v>
      </c>
      <c r="E4675" s="12">
        <v>9.5148021613188192</v>
      </c>
      <c r="F4675" s="12">
        <v>5.1400941809781404</v>
      </c>
      <c r="G4675" s="12">
        <v>5.5273333791838404</v>
      </c>
      <c r="H4675" s="12">
        <v>5.7685102783391899</v>
      </c>
      <c r="I4675" s="12">
        <v>11.1451195871993</v>
      </c>
      <c r="J4675" s="12">
        <v>6.79724975009165</v>
      </c>
      <c r="K4675" s="12">
        <v>6.8348517448837001</v>
      </c>
      <c r="L4675" s="12">
        <v>7.27750689786102</v>
      </c>
      <c r="M4675" s="12">
        <v>10.884364329656799</v>
      </c>
    </row>
    <row r="4676" spans="1:13" x14ac:dyDescent="0.3">
      <c r="A4676" s="11" t="str">
        <f t="shared" si="74"/>
        <v>CONSUMO PER CAPITA (kg ó litros por individuo)Agua EnvasadaNIVEL ALTO</v>
      </c>
      <c r="B4676" s="11" t="s">
        <v>55</v>
      </c>
      <c r="C4676" s="11" t="s">
        <v>108</v>
      </c>
      <c r="D4676" s="11" t="s">
        <v>165</v>
      </c>
      <c r="E4676" s="12">
        <v>7.1227282492528401</v>
      </c>
      <c r="F4676" s="12">
        <v>3.5925272791761298</v>
      </c>
      <c r="G4676" s="12">
        <v>3.59466813328708</v>
      </c>
      <c r="H4676" s="12">
        <v>4.0971268703792996</v>
      </c>
      <c r="I4676" s="12">
        <v>6.7805314037816302</v>
      </c>
      <c r="J4676" s="12">
        <v>3.4435654103048599</v>
      </c>
      <c r="K4676" s="12">
        <v>3.1970654895489501</v>
      </c>
      <c r="L4676" s="12">
        <v>3.3602204153810402</v>
      </c>
      <c r="M4676" s="12">
        <v>5.5494801230261999</v>
      </c>
    </row>
    <row r="4677" spans="1:13" x14ac:dyDescent="0.3">
      <c r="A4677" s="11" t="str">
        <f t="shared" si="74"/>
        <v>CONSUMO PER CAPITA (kg ó litros por individuo)Agua EnvasadaNIVEL MEDIO ALTO</v>
      </c>
      <c r="B4677" s="11" t="s">
        <v>55</v>
      </c>
      <c r="C4677" s="11" t="s">
        <v>108</v>
      </c>
      <c r="D4677" s="11" t="s">
        <v>166</v>
      </c>
      <c r="E4677" s="12">
        <v>6.3711372204348402</v>
      </c>
      <c r="F4677" s="12">
        <v>3.4236121500752899</v>
      </c>
      <c r="G4677" s="12">
        <v>3.4413896808805799</v>
      </c>
      <c r="H4677" s="12">
        <v>3.6197966190590001</v>
      </c>
      <c r="I4677" s="12">
        <v>5.8865794964288201</v>
      </c>
      <c r="J4677" s="12">
        <v>3.5140696678963699</v>
      </c>
      <c r="K4677" s="12">
        <v>3.4604515036366399</v>
      </c>
      <c r="L4677" s="12">
        <v>3.7958050539825501</v>
      </c>
      <c r="M4677" s="12">
        <v>5.5531340795112998</v>
      </c>
    </row>
    <row r="4678" spans="1:13" x14ac:dyDescent="0.3">
      <c r="A4678" s="11" t="str">
        <f t="shared" si="74"/>
        <v>CONSUMO PER CAPITA (kg ó litros por individuo)Agua EnvasadaNIVEL MEDIO</v>
      </c>
      <c r="B4678" s="11" t="s">
        <v>55</v>
      </c>
      <c r="C4678" s="11" t="s">
        <v>108</v>
      </c>
      <c r="D4678" s="11" t="s">
        <v>167</v>
      </c>
      <c r="E4678" s="12">
        <v>7.3157051841125398</v>
      </c>
      <c r="F4678" s="12">
        <v>4.1785831361068704</v>
      </c>
      <c r="G4678" s="12">
        <v>3.3622537362597802</v>
      </c>
      <c r="H4678" s="12">
        <v>3.8605326643850102</v>
      </c>
      <c r="I4678" s="12">
        <v>7.4635910449648497</v>
      </c>
      <c r="J4678" s="12">
        <v>4.22679863716965</v>
      </c>
      <c r="K4678" s="12">
        <v>3.04483434455847</v>
      </c>
      <c r="L4678" s="12">
        <v>3.8781990539550799</v>
      </c>
      <c r="M4678" s="12">
        <v>5.3431643921344198</v>
      </c>
    </row>
    <row r="4679" spans="1:13" x14ac:dyDescent="0.3">
      <c r="A4679" s="11" t="str">
        <f t="shared" si="74"/>
        <v>CONSUMO PER CAPITA (kg ó litros por individuo)Agua EnvasadaNIVEL MEDIO BAJO</v>
      </c>
      <c r="B4679" s="11" t="s">
        <v>55</v>
      </c>
      <c r="C4679" s="11" t="s">
        <v>108</v>
      </c>
      <c r="D4679" s="11" t="s">
        <v>168</v>
      </c>
      <c r="E4679" s="12">
        <v>5.3611959918174099</v>
      </c>
      <c r="F4679" s="12">
        <v>3.1064955333528901</v>
      </c>
      <c r="G4679" s="12">
        <v>2.88595071672226</v>
      </c>
      <c r="H4679" s="12">
        <v>3.1157288677223698</v>
      </c>
      <c r="I4679" s="12">
        <v>5.9315991724580996</v>
      </c>
      <c r="J4679" s="12">
        <v>3.3600551589712699</v>
      </c>
      <c r="K4679" s="12">
        <v>5.8412323233852899</v>
      </c>
      <c r="L4679" s="12">
        <v>6.1636151562414998</v>
      </c>
      <c r="M4679" s="12">
        <v>8.0898390465959196</v>
      </c>
    </row>
    <row r="4680" spans="1:13" x14ac:dyDescent="0.3">
      <c r="A4680" s="11" t="str">
        <f t="shared" si="74"/>
        <v>CONSUMO PER CAPITA (kg ó litros por individuo)Agua EnvasadaNIVEL BAJO</v>
      </c>
      <c r="B4680" s="11" t="s">
        <v>55</v>
      </c>
      <c r="C4680" s="11" t="s">
        <v>108</v>
      </c>
      <c r="D4680" s="11" t="s">
        <v>169</v>
      </c>
      <c r="E4680" s="12">
        <v>5.70243720559212</v>
      </c>
      <c r="F4680" s="12">
        <v>3.2539094662005499</v>
      </c>
      <c r="G4680" s="12">
        <v>3.3518950977359601</v>
      </c>
      <c r="H4680" s="12">
        <v>3.9634319659172799</v>
      </c>
      <c r="I4680" s="12">
        <v>5.7065234333233299</v>
      </c>
      <c r="J4680" s="12">
        <v>3.6760736880920599</v>
      </c>
      <c r="K4680" s="12">
        <v>2.8272523386111699</v>
      </c>
      <c r="L4680" s="12">
        <v>3.5949262450499</v>
      </c>
      <c r="M4680" s="12">
        <v>5.5423204748064503</v>
      </c>
    </row>
    <row r="4681" spans="1:13" x14ac:dyDescent="0.3">
      <c r="A4681" s="11" t="str">
        <f t="shared" si="74"/>
        <v>CONSUMO PER CAPITA (kg ó litros por individuo)Agua EnvasadaHOMBRE</v>
      </c>
      <c r="B4681" s="11" t="s">
        <v>55</v>
      </c>
      <c r="C4681" s="11" t="s">
        <v>108</v>
      </c>
      <c r="D4681" s="11" t="s">
        <v>170</v>
      </c>
      <c r="E4681" s="12">
        <v>6.98531386630121</v>
      </c>
      <c r="F4681" s="12">
        <v>3.8963681883726302</v>
      </c>
      <c r="G4681" s="12">
        <v>3.7942985018684401</v>
      </c>
      <c r="H4681" s="12">
        <v>4.2432053203913496</v>
      </c>
      <c r="I4681" s="12">
        <v>7.5269678791812398</v>
      </c>
      <c r="J4681" s="12">
        <v>4.3625061874617499</v>
      </c>
      <c r="K4681" s="12">
        <v>4.1195407596547904</v>
      </c>
      <c r="L4681" s="12">
        <v>4.8096624357173701</v>
      </c>
      <c r="M4681" s="12">
        <v>6.81323708512463</v>
      </c>
    </row>
    <row r="4682" spans="1:13" x14ac:dyDescent="0.3">
      <c r="A4682" s="11" t="str">
        <f t="shared" si="74"/>
        <v>CONSUMO PER CAPITA (kg ó litros por individuo)Agua EnvasadaMUJER</v>
      </c>
      <c r="B4682" s="11" t="s">
        <v>55</v>
      </c>
      <c r="C4682" s="11" t="s">
        <v>108</v>
      </c>
      <c r="D4682" s="11" t="s">
        <v>171</v>
      </c>
      <c r="E4682" s="12">
        <v>5.97065534943901</v>
      </c>
      <c r="F4682" s="12">
        <v>3.2368778979384101</v>
      </c>
      <c r="G4682" s="12">
        <v>2.9147395920422499</v>
      </c>
      <c r="H4682" s="12">
        <v>3.3380140857545699</v>
      </c>
      <c r="I4682" s="12">
        <v>5.3805077920027902</v>
      </c>
      <c r="J4682" s="12">
        <v>3.02395468416255</v>
      </c>
      <c r="K4682" s="12">
        <v>2.9198411575957599</v>
      </c>
      <c r="L4682" s="12">
        <v>3.2555382980710101</v>
      </c>
      <c r="M4682" s="12">
        <v>4.95485646913568</v>
      </c>
    </row>
    <row r="4683" spans="1:13" x14ac:dyDescent="0.3">
      <c r="A4683" s="11" t="str">
        <f t="shared" si="74"/>
        <v>CONSUMO PER CAPITA (kg ó litros por individuo)Bebidas RefrescantesT.ESPAÑA</v>
      </c>
      <c r="B4683" s="11" t="s">
        <v>55</v>
      </c>
      <c r="C4683" s="11" t="s">
        <v>109</v>
      </c>
      <c r="D4683" s="11" t="s">
        <v>142</v>
      </c>
      <c r="E4683" s="12">
        <v>3.5977764909360799</v>
      </c>
      <c r="F4683" s="12">
        <v>2.07075579496993</v>
      </c>
      <c r="G4683" s="12">
        <v>1.8182429754679501</v>
      </c>
      <c r="H4683" s="12">
        <v>2.1600582379087299</v>
      </c>
      <c r="I4683" s="12">
        <v>3.4113198087843801</v>
      </c>
      <c r="J4683" s="12">
        <v>1.9680446330099599</v>
      </c>
      <c r="K4683" s="12">
        <v>1.8761995460613801</v>
      </c>
      <c r="L4683" s="12">
        <v>2.1448348066933298</v>
      </c>
      <c r="M4683" s="12">
        <v>3.35446531972558</v>
      </c>
    </row>
    <row r="4684" spans="1:13" x14ac:dyDescent="0.3">
      <c r="A4684" s="11" t="str">
        <f t="shared" si="74"/>
        <v>CONSUMO PER CAPITA (kg ó litros por individuo)Bebidas RefrescantesBCN AM</v>
      </c>
      <c r="B4684" s="11" t="s">
        <v>55</v>
      </c>
      <c r="C4684" s="11" t="s">
        <v>109</v>
      </c>
      <c r="D4684" s="11" t="s">
        <v>143</v>
      </c>
      <c r="E4684" s="12">
        <v>3.73096361892549</v>
      </c>
      <c r="F4684" s="12">
        <v>1.9892663904982899</v>
      </c>
      <c r="G4684" s="12">
        <v>1.8312920642658399</v>
      </c>
      <c r="H4684" s="12">
        <v>2.1016095608057501</v>
      </c>
      <c r="I4684" s="12">
        <v>3.42358420272208</v>
      </c>
      <c r="J4684" s="12">
        <v>2.1369956044863798</v>
      </c>
      <c r="K4684" s="12">
        <v>1.76138199921878</v>
      </c>
      <c r="L4684" s="12">
        <v>2.2822869865852802</v>
      </c>
      <c r="M4684" s="12">
        <v>4.0560332156507704</v>
      </c>
    </row>
    <row r="4685" spans="1:13" x14ac:dyDescent="0.3">
      <c r="A4685" s="11" t="str">
        <f t="shared" si="74"/>
        <v>CONSUMO PER CAPITA (kg ó litros por individuo)Bebidas RefrescantesREST.CAT ARAGON</v>
      </c>
      <c r="B4685" s="11" t="s">
        <v>55</v>
      </c>
      <c r="C4685" s="11" t="s">
        <v>109</v>
      </c>
      <c r="D4685" s="11" t="s">
        <v>144</v>
      </c>
      <c r="E4685" s="12">
        <v>3.61018560169145</v>
      </c>
      <c r="F4685" s="12">
        <v>1.71955028668728</v>
      </c>
      <c r="G4685" s="12">
        <v>1.7231430032820201</v>
      </c>
      <c r="H4685" s="12">
        <v>2.2550293388165898</v>
      </c>
      <c r="I4685" s="12">
        <v>3.5209263157184201</v>
      </c>
      <c r="J4685" s="12">
        <v>1.8178795704831501</v>
      </c>
      <c r="K4685" s="12">
        <v>1.8522958379619701</v>
      </c>
      <c r="L4685" s="12">
        <v>2.0626853982716198</v>
      </c>
      <c r="M4685" s="12">
        <v>3.6787822361734199</v>
      </c>
    </row>
    <row r="4686" spans="1:13" x14ac:dyDescent="0.3">
      <c r="A4686" s="11" t="str">
        <f t="shared" si="74"/>
        <v>CONSUMO PER CAPITA (kg ó litros por individuo)Bebidas RefrescantesLEVANTE</v>
      </c>
      <c r="B4686" s="11" t="s">
        <v>55</v>
      </c>
      <c r="C4686" s="11" t="s">
        <v>109</v>
      </c>
      <c r="D4686" s="11" t="s">
        <v>145</v>
      </c>
      <c r="E4686" s="12">
        <v>3.5422132003058899</v>
      </c>
      <c r="F4686" s="12">
        <v>2.8165447107665602</v>
      </c>
      <c r="G4686" s="12">
        <v>1.8261336666900101</v>
      </c>
      <c r="H4686" s="12">
        <v>2.2231250204034398</v>
      </c>
      <c r="I4686" s="12">
        <v>3.2632397301699401</v>
      </c>
      <c r="J4686" s="12">
        <v>1.70329317499301</v>
      </c>
      <c r="K4686" s="12">
        <v>1.83569170209489</v>
      </c>
      <c r="L4686" s="12">
        <v>2.0245782087970201</v>
      </c>
      <c r="M4686" s="12">
        <v>2.97507164838385</v>
      </c>
    </row>
    <row r="4687" spans="1:13" x14ac:dyDescent="0.3">
      <c r="A4687" s="11" t="str">
        <f t="shared" si="74"/>
        <v>CONSUMO PER CAPITA (kg ó litros por individuo)Bebidas RefrescantesANDALUCIA</v>
      </c>
      <c r="B4687" s="11" t="s">
        <v>55</v>
      </c>
      <c r="C4687" s="11" t="s">
        <v>109</v>
      </c>
      <c r="D4687" s="11" t="s">
        <v>146</v>
      </c>
      <c r="E4687" s="12">
        <v>3.76018307009041</v>
      </c>
      <c r="F4687" s="12">
        <v>1.96864294869092</v>
      </c>
      <c r="G4687" s="12">
        <v>1.83551424804053</v>
      </c>
      <c r="H4687" s="12">
        <v>2.1706099352156798</v>
      </c>
      <c r="I4687" s="12">
        <v>3.7249398751095399</v>
      </c>
      <c r="J4687" s="12">
        <v>2.19152680382195</v>
      </c>
      <c r="K4687" s="12">
        <v>2.0945555639026701</v>
      </c>
      <c r="L4687" s="12">
        <v>2.2151913081579999</v>
      </c>
      <c r="M4687" s="12">
        <v>3.3399539148869501</v>
      </c>
    </row>
    <row r="4688" spans="1:13" x14ac:dyDescent="0.3">
      <c r="A4688" s="11" t="str">
        <f t="shared" si="74"/>
        <v>CONSUMO PER CAPITA (kg ó litros por individuo)Bebidas RefrescantesMDD AM</v>
      </c>
      <c r="B4688" s="11" t="s">
        <v>55</v>
      </c>
      <c r="C4688" s="11" t="s">
        <v>109</v>
      </c>
      <c r="D4688" s="11" t="s">
        <v>147</v>
      </c>
      <c r="E4688" s="12">
        <v>4.1092911411790496</v>
      </c>
      <c r="F4688" s="12">
        <v>2.1556538233471199</v>
      </c>
      <c r="G4688" s="12">
        <v>2.2543392012094499</v>
      </c>
      <c r="H4688" s="12">
        <v>2.5574169269933198</v>
      </c>
      <c r="I4688" s="12">
        <v>3.7887160990747901</v>
      </c>
      <c r="J4688" s="12">
        <v>2.2862542475818102</v>
      </c>
      <c r="K4688" s="12">
        <v>2.0457338655587902</v>
      </c>
      <c r="L4688" s="12">
        <v>2.5954216843307001</v>
      </c>
      <c r="M4688" s="12">
        <v>3.62177965538132</v>
      </c>
    </row>
    <row r="4689" spans="1:13" x14ac:dyDescent="0.3">
      <c r="A4689" s="11" t="str">
        <f t="shared" si="74"/>
        <v>CONSUMO PER CAPITA (kg ó litros por individuo)Bebidas RefrescantesRTO CENTRO</v>
      </c>
      <c r="B4689" s="11" t="s">
        <v>55</v>
      </c>
      <c r="C4689" s="11" t="s">
        <v>109</v>
      </c>
      <c r="D4689" s="11" t="s">
        <v>148</v>
      </c>
      <c r="E4689" s="12">
        <v>3.8348747658973399</v>
      </c>
      <c r="F4689" s="12">
        <v>2.53936319795549</v>
      </c>
      <c r="G4689" s="12">
        <v>2.17215912553876</v>
      </c>
      <c r="H4689" s="12">
        <v>2.4168057627386998</v>
      </c>
      <c r="I4689" s="12">
        <v>3.5591207523291102</v>
      </c>
      <c r="J4689" s="12">
        <v>2.3579040819148398</v>
      </c>
      <c r="K4689" s="12">
        <v>2.2714930342124902</v>
      </c>
      <c r="L4689" s="12">
        <v>2.36737118923757</v>
      </c>
      <c r="M4689" s="12">
        <v>3.8329603505849801</v>
      </c>
    </row>
    <row r="4690" spans="1:13" x14ac:dyDescent="0.3">
      <c r="A4690" s="11" t="str">
        <f t="shared" si="74"/>
        <v>CONSUMO PER CAPITA (kg ó litros por individuo)Bebidas RefrescantesNORTE-CENTRO</v>
      </c>
      <c r="B4690" s="11" t="s">
        <v>55</v>
      </c>
      <c r="C4690" s="11" t="s">
        <v>109</v>
      </c>
      <c r="D4690" s="11" t="s">
        <v>149</v>
      </c>
      <c r="E4690" s="12">
        <v>2.7291754547073102</v>
      </c>
      <c r="F4690" s="12">
        <v>1.5663550990074899</v>
      </c>
      <c r="G4690" s="12">
        <v>1.3850381146059201</v>
      </c>
      <c r="H4690" s="12">
        <v>1.6142105531783999</v>
      </c>
      <c r="I4690" s="12">
        <v>2.8969690706525699</v>
      </c>
      <c r="J4690" s="12">
        <v>1.60140699192001</v>
      </c>
      <c r="K4690" s="12">
        <v>1.4582326674885799</v>
      </c>
      <c r="L4690" s="12">
        <v>1.7955346048526299</v>
      </c>
      <c r="M4690" s="12">
        <v>2.6659825278843901</v>
      </c>
    </row>
    <row r="4691" spans="1:13" x14ac:dyDescent="0.3">
      <c r="A4691" s="11" t="str">
        <f t="shared" si="74"/>
        <v>CONSUMO PER CAPITA (kg ó litros por individuo)Bebidas RefrescantesNOROESTE</v>
      </c>
      <c r="B4691" s="11" t="s">
        <v>55</v>
      </c>
      <c r="C4691" s="11" t="s">
        <v>109</v>
      </c>
      <c r="D4691" s="11" t="s">
        <v>150</v>
      </c>
      <c r="E4691" s="12">
        <v>3.0635339154053098</v>
      </c>
      <c r="F4691" s="12">
        <v>1.5026702804456</v>
      </c>
      <c r="G4691" s="12">
        <v>1.3114656810654399</v>
      </c>
      <c r="H4691" s="12">
        <v>1.6450013369931999</v>
      </c>
      <c r="I4691" s="12">
        <v>2.5983611021491</v>
      </c>
      <c r="J4691" s="12">
        <v>1.4571016065842199</v>
      </c>
      <c r="K4691" s="12">
        <v>1.36174132146557</v>
      </c>
      <c r="L4691" s="12">
        <v>1.6100841298519</v>
      </c>
      <c r="M4691" s="12">
        <v>2.62433708409805</v>
      </c>
    </row>
    <row r="4692" spans="1:13" x14ac:dyDescent="0.3">
      <c r="A4692" s="11" t="str">
        <f t="shared" si="74"/>
        <v>CONSUMO PER CAPITA (kg ó litros por individuo)Bebidas Refrescantes&lt;2MIL</v>
      </c>
      <c r="B4692" s="11" t="s">
        <v>55</v>
      </c>
      <c r="C4692" s="11" t="s">
        <v>109</v>
      </c>
      <c r="D4692" s="11" t="s">
        <v>151</v>
      </c>
      <c r="E4692" s="12">
        <v>3.6389667543744002</v>
      </c>
      <c r="F4692" s="12">
        <v>1.5862086306991201</v>
      </c>
      <c r="G4692" s="12">
        <v>1.6318293813064899</v>
      </c>
      <c r="H4692" s="12">
        <v>2.0950347631242998</v>
      </c>
      <c r="I4692" s="12">
        <v>3.5374473301434302</v>
      </c>
      <c r="J4692" s="12">
        <v>1.76141831201411</v>
      </c>
      <c r="K4692" s="12">
        <v>2.0326582107163702</v>
      </c>
      <c r="L4692" s="12">
        <v>2.0381024798227898</v>
      </c>
      <c r="M4692" s="12">
        <v>2.8893541675330998</v>
      </c>
    </row>
    <row r="4693" spans="1:13" x14ac:dyDescent="0.3">
      <c r="A4693" s="11" t="str">
        <f t="shared" si="74"/>
        <v>CONSUMO PER CAPITA (kg ó litros por individuo)Bebidas Refrescantes2-5MIL</v>
      </c>
      <c r="B4693" s="11" t="s">
        <v>55</v>
      </c>
      <c r="C4693" s="11" t="s">
        <v>109</v>
      </c>
      <c r="D4693" s="11" t="s">
        <v>152</v>
      </c>
      <c r="E4693" s="12">
        <v>2.92498649985852</v>
      </c>
      <c r="F4693" s="12">
        <v>1.6141932840784901</v>
      </c>
      <c r="G4693" s="12">
        <v>1.60644336419782</v>
      </c>
      <c r="H4693" s="12">
        <v>1.8842228086533499</v>
      </c>
      <c r="I4693" s="12">
        <v>2.6545931810050898</v>
      </c>
      <c r="J4693" s="12">
        <v>1.49321794115166</v>
      </c>
      <c r="K4693" s="12">
        <v>1.3490407231466699</v>
      </c>
      <c r="L4693" s="12">
        <v>1.3561017035197001</v>
      </c>
      <c r="M4693" s="12">
        <v>2.14864854390704</v>
      </c>
    </row>
    <row r="4694" spans="1:13" x14ac:dyDescent="0.3">
      <c r="A4694" s="11" t="str">
        <f t="shared" si="74"/>
        <v>CONSUMO PER CAPITA (kg ó litros por individuo)Bebidas Refrescantes5-10MIL</v>
      </c>
      <c r="B4694" s="11" t="s">
        <v>55</v>
      </c>
      <c r="C4694" s="11" t="s">
        <v>109</v>
      </c>
      <c r="D4694" s="11" t="s">
        <v>153</v>
      </c>
      <c r="E4694" s="12">
        <v>3.6506809559634901</v>
      </c>
      <c r="F4694" s="12">
        <v>1.90528237971751</v>
      </c>
      <c r="G4694" s="12">
        <v>1.70416890923118</v>
      </c>
      <c r="H4694" s="12">
        <v>1.9020904966593399</v>
      </c>
      <c r="I4694" s="12">
        <v>3.3694481791984199</v>
      </c>
      <c r="J4694" s="12">
        <v>1.78159474614295</v>
      </c>
      <c r="K4694" s="12">
        <v>1.8814353550784</v>
      </c>
      <c r="L4694" s="12">
        <v>2.2642445902167698</v>
      </c>
      <c r="M4694" s="12">
        <v>2.7326169620455301</v>
      </c>
    </row>
    <row r="4695" spans="1:13" x14ac:dyDescent="0.3">
      <c r="A4695" s="11" t="str">
        <f t="shared" si="74"/>
        <v>CONSUMO PER CAPITA (kg ó litros por individuo)Bebidas Refrescantes10-30MIL</v>
      </c>
      <c r="B4695" s="11" t="s">
        <v>55</v>
      </c>
      <c r="C4695" s="11" t="s">
        <v>109</v>
      </c>
      <c r="D4695" s="11" t="s">
        <v>154</v>
      </c>
      <c r="E4695" s="12">
        <v>3.26407857765978</v>
      </c>
      <c r="F4695" s="12">
        <v>1.8359856423565899</v>
      </c>
      <c r="G4695" s="12">
        <v>1.6683833467246401</v>
      </c>
      <c r="H4695" s="12">
        <v>2.1521442808812501</v>
      </c>
      <c r="I4695" s="12">
        <v>3.1302264042418799</v>
      </c>
      <c r="J4695" s="12">
        <v>1.9039234689619</v>
      </c>
      <c r="K4695" s="12">
        <v>1.73370309695139</v>
      </c>
      <c r="L4695" s="12">
        <v>2.02656542361045</v>
      </c>
      <c r="M4695" s="12">
        <v>3.2652345336489801</v>
      </c>
    </row>
    <row r="4696" spans="1:13" x14ac:dyDescent="0.3">
      <c r="A4696" s="11" t="str">
        <f t="shared" si="74"/>
        <v>CONSUMO PER CAPITA (kg ó litros por individuo)Bebidas Refrescantes30-100MIL</v>
      </c>
      <c r="B4696" s="11" t="s">
        <v>55</v>
      </c>
      <c r="C4696" s="11" t="s">
        <v>109</v>
      </c>
      <c r="D4696" s="11" t="s">
        <v>155</v>
      </c>
      <c r="E4696" s="12">
        <v>3.6135516508216301</v>
      </c>
      <c r="F4696" s="12">
        <v>1.99283558961985</v>
      </c>
      <c r="G4696" s="12">
        <v>1.8785744194590399</v>
      </c>
      <c r="H4696" s="12">
        <v>2.2881709336995502</v>
      </c>
      <c r="I4696" s="12">
        <v>3.6787813547783301</v>
      </c>
      <c r="J4696" s="12">
        <v>2.1951401677421298</v>
      </c>
      <c r="K4696" s="12">
        <v>2.2680048640886299</v>
      </c>
      <c r="L4696" s="12">
        <v>2.3767854329080098</v>
      </c>
      <c r="M4696" s="12">
        <v>3.9389443633003101</v>
      </c>
    </row>
    <row r="4697" spans="1:13" x14ac:dyDescent="0.3">
      <c r="A4697" s="11" t="str">
        <f t="shared" si="74"/>
        <v>CONSUMO PER CAPITA (kg ó litros por individuo)Bebidas Refrescantes100-200MIL</v>
      </c>
      <c r="B4697" s="11" t="s">
        <v>55</v>
      </c>
      <c r="C4697" s="11" t="s">
        <v>109</v>
      </c>
      <c r="D4697" s="11" t="s">
        <v>156</v>
      </c>
      <c r="E4697" s="12">
        <v>3.1127374184852301</v>
      </c>
      <c r="F4697" s="12">
        <v>1.7454983496226899</v>
      </c>
      <c r="G4697" s="12">
        <v>1.60205619794395</v>
      </c>
      <c r="H4697" s="12">
        <v>1.9284688815575499</v>
      </c>
      <c r="I4697" s="12">
        <v>3.02457538524851</v>
      </c>
      <c r="J4697" s="12">
        <v>1.76899704523686</v>
      </c>
      <c r="K4697" s="12">
        <v>1.55526040362989</v>
      </c>
      <c r="L4697" s="12">
        <v>1.8167748666513199</v>
      </c>
      <c r="M4697" s="12">
        <v>3.37014245999063</v>
      </c>
    </row>
    <row r="4698" spans="1:13" x14ac:dyDescent="0.3">
      <c r="A4698" s="11" t="str">
        <f t="shared" si="74"/>
        <v>CONSUMO PER CAPITA (kg ó litros por individuo)Bebidas Refrescantes200-500MIL</v>
      </c>
      <c r="B4698" s="11" t="s">
        <v>55</v>
      </c>
      <c r="C4698" s="11" t="s">
        <v>109</v>
      </c>
      <c r="D4698" s="11" t="s">
        <v>157</v>
      </c>
      <c r="E4698" s="12">
        <v>3.9350906560913801</v>
      </c>
      <c r="F4698" s="12">
        <v>2.4756303038273</v>
      </c>
      <c r="G4698" s="12">
        <v>1.80680606565722</v>
      </c>
      <c r="H4698" s="12">
        <v>2.1150609682688502</v>
      </c>
      <c r="I4698" s="12">
        <v>3.6122814364008802</v>
      </c>
      <c r="J4698" s="12">
        <v>1.9277632300305101</v>
      </c>
      <c r="K4698" s="12">
        <v>1.73710073789788</v>
      </c>
      <c r="L4698" s="12">
        <v>2.2394285731593899</v>
      </c>
      <c r="M4698" s="12">
        <v>3.5233879961329202</v>
      </c>
    </row>
    <row r="4699" spans="1:13" x14ac:dyDescent="0.3">
      <c r="A4699" s="11" t="str">
        <f t="shared" si="74"/>
        <v>CONSUMO PER CAPITA (kg ó litros por individuo)Bebidas Refrescantes&gt;500MIL</v>
      </c>
      <c r="B4699" s="11" t="s">
        <v>55</v>
      </c>
      <c r="C4699" s="11" t="s">
        <v>109</v>
      </c>
      <c r="D4699" s="11" t="s">
        <v>158</v>
      </c>
      <c r="E4699" s="12">
        <v>4.1758555938157098</v>
      </c>
      <c r="F4699" s="12">
        <v>2.72131416384059</v>
      </c>
      <c r="G4699" s="12">
        <v>2.25412829377527</v>
      </c>
      <c r="H4699" s="12">
        <v>2.44547818087295</v>
      </c>
      <c r="I4699" s="12">
        <v>3.7483411195843401</v>
      </c>
      <c r="J4699" s="12">
        <v>2.2597928088873198</v>
      </c>
      <c r="K4699" s="12">
        <v>1.9956066801862</v>
      </c>
      <c r="L4699" s="12">
        <v>2.39441069475513</v>
      </c>
      <c r="M4699" s="12">
        <v>3.5105161575263302</v>
      </c>
    </row>
    <row r="4700" spans="1:13" x14ac:dyDescent="0.3">
      <c r="A4700" s="11" t="str">
        <f t="shared" si="74"/>
        <v>CONSUMO PER CAPITA (kg ó litros por individuo)Bebidas RefrescantesDE 15 A 19 AÑOS</v>
      </c>
      <c r="B4700" s="11" t="s">
        <v>55</v>
      </c>
      <c r="C4700" s="11" t="s">
        <v>109</v>
      </c>
      <c r="D4700" s="11" t="s">
        <v>159</v>
      </c>
      <c r="E4700" s="12">
        <v>3.1787745569116601</v>
      </c>
      <c r="F4700" s="12">
        <v>2.6690751521985501</v>
      </c>
      <c r="G4700" s="12">
        <v>1.0670920723973401</v>
      </c>
      <c r="H4700" s="12">
        <v>1.0130061092924501</v>
      </c>
      <c r="I4700" s="12">
        <v>2.0808030936350699</v>
      </c>
      <c r="J4700" s="12">
        <v>1.2336084985217901</v>
      </c>
      <c r="K4700" s="12">
        <v>0.85864347269878505</v>
      </c>
      <c r="L4700" s="12">
        <v>0.84905830601363597</v>
      </c>
      <c r="M4700" s="12">
        <v>2.0063245620989401</v>
      </c>
    </row>
    <row r="4701" spans="1:13" x14ac:dyDescent="0.3">
      <c r="A4701" s="11" t="str">
        <f t="shared" si="74"/>
        <v>CONSUMO PER CAPITA (kg ó litros por individuo)Bebidas RefrescantesDE 20 A 24 AÑOS</v>
      </c>
      <c r="B4701" s="11" t="s">
        <v>55</v>
      </c>
      <c r="C4701" s="11" t="s">
        <v>109</v>
      </c>
      <c r="D4701" s="11" t="s">
        <v>160</v>
      </c>
      <c r="E4701" s="12">
        <v>2.6923939127462502</v>
      </c>
      <c r="F4701" s="12">
        <v>1.29097547314558</v>
      </c>
      <c r="G4701" s="12">
        <v>1.4162866442405999</v>
      </c>
      <c r="H4701" s="12">
        <v>1.59805549550932</v>
      </c>
      <c r="I4701" s="12">
        <v>2.40720857453194</v>
      </c>
      <c r="J4701" s="12">
        <v>1.1222411866150801</v>
      </c>
      <c r="K4701" s="12">
        <v>1.2064740740773801</v>
      </c>
      <c r="L4701" s="12">
        <v>1.39040312946123</v>
      </c>
      <c r="M4701" s="12">
        <v>1.7933807005296301</v>
      </c>
    </row>
    <row r="4702" spans="1:13" x14ac:dyDescent="0.3">
      <c r="A4702" s="11" t="str">
        <f t="shared" si="74"/>
        <v>CONSUMO PER CAPITA (kg ó litros por individuo)Bebidas RefrescantesDE 25 A 34 AÑOS</v>
      </c>
      <c r="B4702" s="11" t="s">
        <v>55</v>
      </c>
      <c r="C4702" s="11" t="s">
        <v>109</v>
      </c>
      <c r="D4702" s="11" t="s">
        <v>161</v>
      </c>
      <c r="E4702" s="12">
        <v>2.2343005246771002</v>
      </c>
      <c r="F4702" s="12">
        <v>1.85460787520072</v>
      </c>
      <c r="G4702" s="12">
        <v>1.3248132262261301</v>
      </c>
      <c r="H4702" s="12">
        <v>1.29896459871037</v>
      </c>
      <c r="I4702" s="12">
        <v>2.0682870044425199</v>
      </c>
      <c r="J4702" s="12">
        <v>1.3910997353186001</v>
      </c>
      <c r="K4702" s="12">
        <v>1.3766784808038399</v>
      </c>
      <c r="L4702" s="12">
        <v>1.53381167145621</v>
      </c>
      <c r="M4702" s="12">
        <v>2.2881474936344302</v>
      </c>
    </row>
    <row r="4703" spans="1:13" x14ac:dyDescent="0.3">
      <c r="A4703" s="11" t="str">
        <f t="shared" si="74"/>
        <v>CONSUMO PER CAPITA (kg ó litros por individuo)Bebidas RefrescantesDE 35 A 49 AÑOS</v>
      </c>
      <c r="B4703" s="11" t="s">
        <v>55</v>
      </c>
      <c r="C4703" s="11" t="s">
        <v>109</v>
      </c>
      <c r="D4703" s="11" t="s">
        <v>162</v>
      </c>
      <c r="E4703" s="12">
        <v>3.7954345201260602</v>
      </c>
      <c r="F4703" s="12">
        <v>2.0285711446164698</v>
      </c>
      <c r="G4703" s="12">
        <v>2.0443940992066501</v>
      </c>
      <c r="H4703" s="12">
        <v>2.35282468273352</v>
      </c>
      <c r="I4703" s="12">
        <v>3.6213202910766098</v>
      </c>
      <c r="J4703" s="12">
        <v>2.15426850669283</v>
      </c>
      <c r="K4703" s="12">
        <v>1.9750137832661301</v>
      </c>
      <c r="L4703" s="12">
        <v>2.29361088759536</v>
      </c>
      <c r="M4703" s="12">
        <v>3.32206449879657</v>
      </c>
    </row>
    <row r="4704" spans="1:13" x14ac:dyDescent="0.3">
      <c r="A4704" s="11" t="str">
        <f t="shared" si="74"/>
        <v>CONSUMO PER CAPITA (kg ó litros por individuo)Bebidas RefrescantesDE 50 A 59 AÑOS</v>
      </c>
      <c r="B4704" s="11" t="s">
        <v>55</v>
      </c>
      <c r="C4704" s="11" t="s">
        <v>109</v>
      </c>
      <c r="D4704" s="11" t="s">
        <v>163</v>
      </c>
      <c r="E4704" s="12">
        <v>4.2602992004584097</v>
      </c>
      <c r="F4704" s="12">
        <v>2.2098072291811501</v>
      </c>
      <c r="G4704" s="12">
        <v>2.10910558285536</v>
      </c>
      <c r="H4704" s="12">
        <v>2.7009488492275602</v>
      </c>
      <c r="I4704" s="12">
        <v>4.18931651183639</v>
      </c>
      <c r="J4704" s="12">
        <v>2.3268420412486299</v>
      </c>
      <c r="K4704" s="12">
        <v>2.2285064886106798</v>
      </c>
      <c r="L4704" s="12">
        <v>2.5858769138370401</v>
      </c>
      <c r="M4704" s="12">
        <v>4.0136465212985701</v>
      </c>
    </row>
    <row r="4705" spans="1:13" x14ac:dyDescent="0.3">
      <c r="A4705" s="11" t="str">
        <f t="shared" si="74"/>
        <v>CONSUMO PER CAPITA (kg ó litros por individuo)Bebidas RefrescantesDE 60 A 75 AÑOS</v>
      </c>
      <c r="B4705" s="11" t="s">
        <v>55</v>
      </c>
      <c r="C4705" s="11" t="s">
        <v>109</v>
      </c>
      <c r="D4705" s="11" t="s">
        <v>164</v>
      </c>
      <c r="E4705" s="12">
        <v>4.0151858586928597</v>
      </c>
      <c r="F4705" s="12">
        <v>2.18886346658805</v>
      </c>
      <c r="G4705" s="12">
        <v>1.93636931027096</v>
      </c>
      <c r="H4705" s="12">
        <v>2.5035313910555801</v>
      </c>
      <c r="I4705" s="12">
        <v>4.0166796874370796</v>
      </c>
      <c r="J4705" s="12">
        <v>2.2576508987822299</v>
      </c>
      <c r="K4705" s="12">
        <v>2.2700774710144702</v>
      </c>
      <c r="L4705" s="12">
        <v>2.5811123150261501</v>
      </c>
      <c r="M4705" s="12">
        <v>4.3656821039395899</v>
      </c>
    </row>
    <row r="4706" spans="1:13" x14ac:dyDescent="0.3">
      <c r="A4706" s="11" t="str">
        <f t="shared" si="74"/>
        <v>CONSUMO PER CAPITA (kg ó litros por individuo)Bebidas RefrescantesNIVEL ALTO</v>
      </c>
      <c r="B4706" s="11" t="s">
        <v>55</v>
      </c>
      <c r="C4706" s="11" t="s">
        <v>109</v>
      </c>
      <c r="D4706" s="11" t="s">
        <v>165</v>
      </c>
      <c r="E4706" s="12">
        <v>3.7466698568289099</v>
      </c>
      <c r="F4706" s="12">
        <v>1.89944067427592</v>
      </c>
      <c r="G4706" s="12">
        <v>1.7566208278775499</v>
      </c>
      <c r="H4706" s="12">
        <v>2.2590317538850302</v>
      </c>
      <c r="I4706" s="12">
        <v>3.6096833361246001</v>
      </c>
      <c r="J4706" s="12">
        <v>1.9250472949903801</v>
      </c>
      <c r="K4706" s="12">
        <v>1.7877758938460599</v>
      </c>
      <c r="L4706" s="12">
        <v>2.05254134485534</v>
      </c>
      <c r="M4706" s="12">
        <v>3.0999386940976699</v>
      </c>
    </row>
    <row r="4707" spans="1:13" x14ac:dyDescent="0.3">
      <c r="A4707" s="11" t="str">
        <f t="shared" si="74"/>
        <v>CONSUMO PER CAPITA (kg ó litros por individuo)Bebidas RefrescantesNIVEL MEDIO ALTO</v>
      </c>
      <c r="B4707" s="11" t="s">
        <v>55</v>
      </c>
      <c r="C4707" s="11" t="s">
        <v>109</v>
      </c>
      <c r="D4707" s="11" t="s">
        <v>166</v>
      </c>
      <c r="E4707" s="12">
        <v>3.45892426788201</v>
      </c>
      <c r="F4707" s="12">
        <v>1.92091979981482</v>
      </c>
      <c r="G4707" s="12">
        <v>1.9132462522642899</v>
      </c>
      <c r="H4707" s="12">
        <v>2.1553323361502099</v>
      </c>
      <c r="I4707" s="12">
        <v>3.1931208006799299</v>
      </c>
      <c r="J4707" s="12">
        <v>2.03292169392906</v>
      </c>
      <c r="K4707" s="12">
        <v>1.9195345255451099</v>
      </c>
      <c r="L4707" s="12">
        <v>2.1914787095454802</v>
      </c>
      <c r="M4707" s="12">
        <v>3.2683140446496401</v>
      </c>
    </row>
    <row r="4708" spans="1:13" x14ac:dyDescent="0.3">
      <c r="A4708" s="11" t="str">
        <f t="shared" si="74"/>
        <v>CONSUMO PER CAPITA (kg ó litros por individuo)Bebidas RefrescantesNIVEL MEDIO</v>
      </c>
      <c r="B4708" s="11" t="s">
        <v>55</v>
      </c>
      <c r="C4708" s="11" t="s">
        <v>109</v>
      </c>
      <c r="D4708" s="11" t="s">
        <v>167</v>
      </c>
      <c r="E4708" s="12">
        <v>3.7822390562912598</v>
      </c>
      <c r="F4708" s="12">
        <v>2.253201088005</v>
      </c>
      <c r="G4708" s="12">
        <v>1.9515797469307601</v>
      </c>
      <c r="H4708" s="12">
        <v>2.2463344865080801</v>
      </c>
      <c r="I4708" s="12">
        <v>3.4455885507278801</v>
      </c>
      <c r="J4708" s="12">
        <v>2.1972691752968401</v>
      </c>
      <c r="K4708" s="12">
        <v>2.1059287287295501</v>
      </c>
      <c r="L4708" s="12">
        <v>2.26770562540626</v>
      </c>
      <c r="M4708" s="12">
        <v>3.8105355851161802</v>
      </c>
    </row>
    <row r="4709" spans="1:13" x14ac:dyDescent="0.3">
      <c r="A4709" s="11" t="str">
        <f t="shared" si="74"/>
        <v>CONSUMO PER CAPITA (kg ó litros por individuo)Bebidas RefrescantesNIVEL MEDIO BAJO</v>
      </c>
      <c r="B4709" s="11" t="s">
        <v>55</v>
      </c>
      <c r="C4709" s="11" t="s">
        <v>109</v>
      </c>
      <c r="D4709" s="11" t="s">
        <v>168</v>
      </c>
      <c r="E4709" s="12">
        <v>3.5314006106759601</v>
      </c>
      <c r="F4709" s="12">
        <v>1.8830509725014499</v>
      </c>
      <c r="G4709" s="12">
        <v>1.80726019765725</v>
      </c>
      <c r="H4709" s="12">
        <v>1.8047496951842701</v>
      </c>
      <c r="I4709" s="12">
        <v>3.0206228573600402</v>
      </c>
      <c r="J4709" s="12">
        <v>1.6417229659057899</v>
      </c>
      <c r="K4709" s="12">
        <v>1.80853263342475</v>
      </c>
      <c r="L4709" s="12">
        <v>1.8956222602428101</v>
      </c>
      <c r="M4709" s="12">
        <v>3.0447082283106099</v>
      </c>
    </row>
    <row r="4710" spans="1:13" x14ac:dyDescent="0.3">
      <c r="A4710" s="11" t="str">
        <f t="shared" si="74"/>
        <v>CONSUMO PER CAPITA (kg ó litros por individuo)Bebidas RefrescantesNIVEL BAJO</v>
      </c>
      <c r="B4710" s="11" t="s">
        <v>55</v>
      </c>
      <c r="C4710" s="11" t="s">
        <v>109</v>
      </c>
      <c r="D4710" s="11" t="s">
        <v>169</v>
      </c>
      <c r="E4710" s="12">
        <v>3.38103497718041</v>
      </c>
      <c r="F4710" s="12">
        <v>2.2642948818774302</v>
      </c>
      <c r="G4710" s="12">
        <v>1.67636424234508</v>
      </c>
      <c r="H4710" s="12">
        <v>2.2065581164424799</v>
      </c>
      <c r="I4710" s="12">
        <v>3.58495039051058</v>
      </c>
      <c r="J4710" s="12">
        <v>1.93343615057439</v>
      </c>
      <c r="K4710" s="12">
        <v>1.7209514002308299</v>
      </c>
      <c r="L4710" s="12">
        <v>2.2359154529066099</v>
      </c>
      <c r="M4710" s="12">
        <v>3.3654792667344098</v>
      </c>
    </row>
    <row r="4711" spans="1:13" x14ac:dyDescent="0.3">
      <c r="A4711" s="11" t="str">
        <f t="shared" si="74"/>
        <v>CONSUMO PER CAPITA (kg ó litros por individuo)Bebidas RefrescantesHOMBRE</v>
      </c>
      <c r="B4711" s="11" t="s">
        <v>55</v>
      </c>
      <c r="C4711" s="11" t="s">
        <v>109</v>
      </c>
      <c r="D4711" s="11" t="s">
        <v>170</v>
      </c>
      <c r="E4711" s="12">
        <v>3.6358857468580199</v>
      </c>
      <c r="F4711" s="12">
        <v>2.2714246423661701</v>
      </c>
      <c r="G4711" s="12">
        <v>1.93328871271811</v>
      </c>
      <c r="H4711" s="12">
        <v>2.2677910348211601</v>
      </c>
      <c r="I4711" s="12">
        <v>3.54835177157931</v>
      </c>
      <c r="J4711" s="12">
        <v>2.1163789900262802</v>
      </c>
      <c r="K4711" s="12">
        <v>2.0702073611732401</v>
      </c>
      <c r="L4711" s="12">
        <v>2.2621875004162999</v>
      </c>
      <c r="M4711" s="12">
        <v>3.6114330486443702</v>
      </c>
    </row>
    <row r="4712" spans="1:13" x14ac:dyDescent="0.3">
      <c r="A4712" s="11" t="str">
        <f t="shared" si="74"/>
        <v>CONSUMO PER CAPITA (kg ó litros por individuo)Bebidas RefrescantesMUJER</v>
      </c>
      <c r="B4712" s="11" t="s">
        <v>55</v>
      </c>
      <c r="C4712" s="11" t="s">
        <v>109</v>
      </c>
      <c r="D4712" s="11" t="s">
        <v>171</v>
      </c>
      <c r="E4712" s="12">
        <v>3.5601230428648201</v>
      </c>
      <c r="F4712" s="12">
        <v>1.8724757419835301</v>
      </c>
      <c r="G4712" s="12">
        <v>1.70466073677851</v>
      </c>
      <c r="H4712" s="12">
        <v>2.05369108992114</v>
      </c>
      <c r="I4712" s="12">
        <v>3.27599587852059</v>
      </c>
      <c r="J4712" s="12">
        <v>1.82162491441453</v>
      </c>
      <c r="K4712" s="12">
        <v>1.6841975888912399</v>
      </c>
      <c r="L4712" s="12">
        <v>2.0286977846875098</v>
      </c>
      <c r="M4712" s="12">
        <v>3.1001511366629901</v>
      </c>
    </row>
    <row r="4713" spans="1:13" x14ac:dyDescent="0.3">
      <c r="A4713" s="11" t="str">
        <f t="shared" si="74"/>
        <v>CONSUMO PER CAPITA (kg ó litros por individuo)ColasT.ESPAÑA</v>
      </c>
      <c r="B4713" s="11" t="s">
        <v>55</v>
      </c>
      <c r="C4713" s="11" t="s">
        <v>110</v>
      </c>
      <c r="D4713" s="11" t="s">
        <v>142</v>
      </c>
      <c r="E4713" s="12">
        <v>1.89082046711216</v>
      </c>
      <c r="F4713" s="12">
        <v>1.07602033515544</v>
      </c>
      <c r="G4713" s="12">
        <v>1.00841867336639</v>
      </c>
      <c r="H4713" s="12">
        <v>1.1864553822061401</v>
      </c>
      <c r="I4713" s="12">
        <v>1.7739316831740599</v>
      </c>
      <c r="J4713" s="12">
        <v>1.07832060756698</v>
      </c>
      <c r="K4713" s="12">
        <v>1.02697352768251</v>
      </c>
      <c r="L4713" s="12">
        <v>1.1573468759011201</v>
      </c>
      <c r="M4713" s="12">
        <v>1.6763249279835599</v>
      </c>
    </row>
    <row r="4714" spans="1:13" x14ac:dyDescent="0.3">
      <c r="A4714" s="11" t="str">
        <f t="shared" si="74"/>
        <v>CONSUMO PER CAPITA (kg ó litros por individuo)ColasBCN AM</v>
      </c>
      <c r="B4714" s="11" t="s">
        <v>55</v>
      </c>
      <c r="C4714" s="11" t="s">
        <v>110</v>
      </c>
      <c r="D4714" s="11" t="s">
        <v>143</v>
      </c>
      <c r="E4714" s="12">
        <v>2.2219458020396301</v>
      </c>
      <c r="F4714" s="12">
        <v>1.1872468823039899</v>
      </c>
      <c r="G4714" s="12">
        <v>1.02831230647603</v>
      </c>
      <c r="H4714" s="12">
        <v>1.3841093297938101</v>
      </c>
      <c r="I4714" s="12">
        <v>2.0817192079490399</v>
      </c>
      <c r="J4714" s="12">
        <v>1.26782811058336</v>
      </c>
      <c r="K4714" s="12">
        <v>1.06503340625139</v>
      </c>
      <c r="L4714" s="12">
        <v>1.4432027540910599</v>
      </c>
      <c r="M4714" s="12">
        <v>1.9533119788478599</v>
      </c>
    </row>
    <row r="4715" spans="1:13" x14ac:dyDescent="0.3">
      <c r="A4715" s="11" t="str">
        <f t="shared" si="74"/>
        <v>CONSUMO PER CAPITA (kg ó litros por individuo)ColasREST.CAT ARAGON</v>
      </c>
      <c r="B4715" s="11" t="s">
        <v>55</v>
      </c>
      <c r="C4715" s="11" t="s">
        <v>110</v>
      </c>
      <c r="D4715" s="11" t="s">
        <v>144</v>
      </c>
      <c r="E4715" s="12">
        <v>1.9691058716305101</v>
      </c>
      <c r="F4715" s="12">
        <v>1.0911283410975701</v>
      </c>
      <c r="G4715" s="12">
        <v>1.0198458719366099</v>
      </c>
      <c r="H4715" s="12">
        <v>1.3913583553410001</v>
      </c>
      <c r="I4715" s="12">
        <v>2.0160585164242901</v>
      </c>
      <c r="J4715" s="12">
        <v>1.0578012247364501</v>
      </c>
      <c r="K4715" s="12">
        <v>1.0680355070378</v>
      </c>
      <c r="L4715" s="12">
        <v>1.18979434997153</v>
      </c>
      <c r="M4715" s="12">
        <v>1.80121159395244</v>
      </c>
    </row>
    <row r="4716" spans="1:13" x14ac:dyDescent="0.3">
      <c r="A4716" s="11" t="str">
        <f t="shared" si="74"/>
        <v>CONSUMO PER CAPITA (kg ó litros por individuo)ColasLEVANTE</v>
      </c>
      <c r="B4716" s="11" t="s">
        <v>55</v>
      </c>
      <c r="C4716" s="11" t="s">
        <v>110</v>
      </c>
      <c r="D4716" s="11" t="s">
        <v>145</v>
      </c>
      <c r="E4716" s="12">
        <v>1.87260178145578</v>
      </c>
      <c r="F4716" s="12">
        <v>1.12364853937939</v>
      </c>
      <c r="G4716" s="12">
        <v>1.07000557462148</v>
      </c>
      <c r="H4716" s="12">
        <v>1.2401295835047601</v>
      </c>
      <c r="I4716" s="12">
        <v>1.8039644898846801</v>
      </c>
      <c r="J4716" s="12">
        <v>1.0392523963107601</v>
      </c>
      <c r="K4716" s="12">
        <v>1.10073194502715</v>
      </c>
      <c r="L4716" s="12">
        <v>1.1438239139727</v>
      </c>
      <c r="M4716" s="12">
        <v>1.7228141004067401</v>
      </c>
    </row>
    <row r="4717" spans="1:13" x14ac:dyDescent="0.3">
      <c r="A4717" s="11" t="str">
        <f t="shared" si="74"/>
        <v>CONSUMO PER CAPITA (kg ó litros por individuo)ColasANDALUCIA</v>
      </c>
      <c r="B4717" s="11" t="s">
        <v>55</v>
      </c>
      <c r="C4717" s="11" t="s">
        <v>110</v>
      </c>
      <c r="D4717" s="11" t="s">
        <v>146</v>
      </c>
      <c r="E4717" s="12">
        <v>1.9709065007134601</v>
      </c>
      <c r="F4717" s="12">
        <v>1.1388203189012001</v>
      </c>
      <c r="G4717" s="12">
        <v>1.00822730501707</v>
      </c>
      <c r="H4717" s="12">
        <v>1.1003629765445799</v>
      </c>
      <c r="I4717" s="12">
        <v>1.7562088266974301</v>
      </c>
      <c r="J4717" s="12">
        <v>1.1260365237360599</v>
      </c>
      <c r="K4717" s="12">
        <v>1.04990822839903</v>
      </c>
      <c r="L4717" s="12">
        <v>1.1101178700216401</v>
      </c>
      <c r="M4717" s="12">
        <v>1.6094064024269701</v>
      </c>
    </row>
    <row r="4718" spans="1:13" x14ac:dyDescent="0.3">
      <c r="A4718" s="11" t="str">
        <f t="shared" si="74"/>
        <v>CONSUMO PER CAPITA (kg ó litros por individuo)ColasMDD AM</v>
      </c>
      <c r="B4718" s="11" t="s">
        <v>55</v>
      </c>
      <c r="C4718" s="11" t="s">
        <v>110</v>
      </c>
      <c r="D4718" s="11" t="s">
        <v>147</v>
      </c>
      <c r="E4718" s="12">
        <v>2.3095764094227502</v>
      </c>
      <c r="F4718" s="12">
        <v>1.3311907241890899</v>
      </c>
      <c r="G4718" s="12">
        <v>1.35692250241201</v>
      </c>
      <c r="H4718" s="12">
        <v>1.5001034843348899</v>
      </c>
      <c r="I4718" s="12">
        <v>2.1268240594905898</v>
      </c>
      <c r="J4718" s="12">
        <v>1.26505873209524</v>
      </c>
      <c r="K4718" s="12">
        <v>1.158849321103</v>
      </c>
      <c r="L4718" s="12">
        <v>1.47247157700422</v>
      </c>
      <c r="M4718" s="12">
        <v>1.9868432363134201</v>
      </c>
    </row>
    <row r="4719" spans="1:13" x14ac:dyDescent="0.3">
      <c r="A4719" s="11" t="str">
        <f t="shared" si="74"/>
        <v>CONSUMO PER CAPITA (kg ó litros por individuo)ColasRTO CENTRO</v>
      </c>
      <c r="B4719" s="11" t="s">
        <v>55</v>
      </c>
      <c r="C4719" s="11" t="s">
        <v>110</v>
      </c>
      <c r="D4719" s="11" t="s">
        <v>148</v>
      </c>
      <c r="E4719" s="12">
        <v>1.8505821796241</v>
      </c>
      <c r="F4719" s="12">
        <v>1.1140896792169599</v>
      </c>
      <c r="G4719" s="12">
        <v>1.0750283936494001</v>
      </c>
      <c r="H4719" s="12">
        <v>1.2064792201124499</v>
      </c>
      <c r="I4719" s="12">
        <v>1.72821297498986</v>
      </c>
      <c r="J4719" s="12">
        <v>1.0332512060372201</v>
      </c>
      <c r="K4719" s="12">
        <v>0.94749142394771102</v>
      </c>
      <c r="L4719" s="12">
        <v>1.0035769854475101</v>
      </c>
      <c r="M4719" s="12">
        <v>1.60441339899279</v>
      </c>
    </row>
    <row r="4720" spans="1:13" x14ac:dyDescent="0.3">
      <c r="A4720" s="11" t="str">
        <f t="shared" si="74"/>
        <v>CONSUMO PER CAPITA (kg ó litros por individuo)ColasNORTE-CENTRO</v>
      </c>
      <c r="B4720" s="11" t="s">
        <v>55</v>
      </c>
      <c r="C4720" s="11" t="s">
        <v>110</v>
      </c>
      <c r="D4720" s="11" t="s">
        <v>149</v>
      </c>
      <c r="E4720" s="12">
        <v>1.1734017322222901</v>
      </c>
      <c r="F4720" s="12">
        <v>0.68517636012959304</v>
      </c>
      <c r="G4720" s="12">
        <v>0.66534523678746305</v>
      </c>
      <c r="H4720" s="12">
        <v>0.78802548207281797</v>
      </c>
      <c r="I4720" s="12">
        <v>1.43987827788512</v>
      </c>
      <c r="J4720" s="12">
        <v>1.0211891455292199</v>
      </c>
      <c r="K4720" s="12">
        <v>0.96153655594545595</v>
      </c>
      <c r="L4720" s="12">
        <v>1.03753724601339</v>
      </c>
      <c r="M4720" s="12">
        <v>1.39190054419486</v>
      </c>
    </row>
    <row r="4721" spans="1:13" x14ac:dyDescent="0.3">
      <c r="A4721" s="11" t="str">
        <f t="shared" si="74"/>
        <v>CONSUMO PER CAPITA (kg ó litros por individuo)ColasNOROESTE</v>
      </c>
      <c r="B4721" s="11" t="s">
        <v>55</v>
      </c>
      <c r="C4721" s="11" t="s">
        <v>110</v>
      </c>
      <c r="D4721" s="11" t="s">
        <v>150</v>
      </c>
      <c r="E4721" s="12">
        <v>1.45020617512547</v>
      </c>
      <c r="F4721" s="12">
        <v>0.70132907116774001</v>
      </c>
      <c r="G4721" s="12">
        <v>0.629775239563794</v>
      </c>
      <c r="H4721" s="12">
        <v>0.701663178890374</v>
      </c>
      <c r="I4721" s="12">
        <v>0.94924110141683304</v>
      </c>
      <c r="J4721" s="12">
        <v>0.69994828641356699</v>
      </c>
      <c r="K4721" s="12">
        <v>0.691973901478387</v>
      </c>
      <c r="L4721" s="12">
        <v>0.74123581870038902</v>
      </c>
      <c r="M4721" s="12">
        <v>1.16074346927392</v>
      </c>
    </row>
    <row r="4722" spans="1:13" x14ac:dyDescent="0.3">
      <c r="A4722" s="11" t="str">
        <f t="shared" si="74"/>
        <v>CONSUMO PER CAPITA (kg ó litros por individuo)Colas&lt;2MIL</v>
      </c>
      <c r="B4722" s="11" t="s">
        <v>55</v>
      </c>
      <c r="C4722" s="11" t="s">
        <v>110</v>
      </c>
      <c r="D4722" s="11" t="s">
        <v>151</v>
      </c>
      <c r="E4722" s="12">
        <v>1.80861288053571</v>
      </c>
      <c r="F4722" s="12">
        <v>1.0093127247292599</v>
      </c>
      <c r="G4722" s="12">
        <v>0.97119281616300401</v>
      </c>
      <c r="H4722" s="12">
        <v>1.31224259688139</v>
      </c>
      <c r="I4722" s="12">
        <v>2.0867812281885998</v>
      </c>
      <c r="J4722" s="12">
        <v>1.09131289536916</v>
      </c>
      <c r="K4722" s="12">
        <v>1.23600089373522</v>
      </c>
      <c r="L4722" s="12">
        <v>1.23498202801853</v>
      </c>
      <c r="M4722" s="12">
        <v>1.6926051223782399</v>
      </c>
    </row>
    <row r="4723" spans="1:13" x14ac:dyDescent="0.3">
      <c r="A4723" s="11" t="str">
        <f t="shared" si="74"/>
        <v>CONSUMO PER CAPITA (kg ó litros por individuo)Colas2-5MIL</v>
      </c>
      <c r="B4723" s="11" t="s">
        <v>55</v>
      </c>
      <c r="C4723" s="11" t="s">
        <v>110</v>
      </c>
      <c r="D4723" s="11" t="s">
        <v>152</v>
      </c>
      <c r="E4723" s="12">
        <v>1.5584592007531</v>
      </c>
      <c r="F4723" s="12">
        <v>0.863691938207934</v>
      </c>
      <c r="G4723" s="12">
        <v>0.84452392860363601</v>
      </c>
      <c r="H4723" s="12">
        <v>1.09227692486328</v>
      </c>
      <c r="I4723" s="12">
        <v>1.4727252969504701</v>
      </c>
      <c r="J4723" s="12">
        <v>0.72529403508233303</v>
      </c>
      <c r="K4723" s="12">
        <v>0.60185223444067604</v>
      </c>
      <c r="L4723" s="12">
        <v>0.64026415042868001</v>
      </c>
      <c r="M4723" s="12">
        <v>1.0949068038229199</v>
      </c>
    </row>
    <row r="4724" spans="1:13" x14ac:dyDescent="0.3">
      <c r="A4724" s="11" t="str">
        <f t="shared" si="74"/>
        <v>CONSUMO PER CAPITA (kg ó litros por individuo)Colas5-10MIL</v>
      </c>
      <c r="B4724" s="11" t="s">
        <v>55</v>
      </c>
      <c r="C4724" s="11" t="s">
        <v>110</v>
      </c>
      <c r="D4724" s="11" t="s">
        <v>153</v>
      </c>
      <c r="E4724" s="12">
        <v>2.0209777416290402</v>
      </c>
      <c r="F4724" s="12">
        <v>1.0776927328489201</v>
      </c>
      <c r="G4724" s="12">
        <v>0.95809233895657997</v>
      </c>
      <c r="H4724" s="12">
        <v>1.0647929342033999</v>
      </c>
      <c r="I4724" s="12">
        <v>1.4841368097194101</v>
      </c>
      <c r="J4724" s="12">
        <v>1.0826844103237501</v>
      </c>
      <c r="K4724" s="12">
        <v>1.0908627575304499</v>
      </c>
      <c r="L4724" s="12">
        <v>1.2228102579864399</v>
      </c>
      <c r="M4724" s="12">
        <v>1.46722495540979</v>
      </c>
    </row>
    <row r="4725" spans="1:13" x14ac:dyDescent="0.3">
      <c r="A4725" s="11" t="str">
        <f t="shared" si="74"/>
        <v>CONSUMO PER CAPITA (kg ó litros por individuo)Colas10-30MIL</v>
      </c>
      <c r="B4725" s="11" t="s">
        <v>55</v>
      </c>
      <c r="C4725" s="11" t="s">
        <v>110</v>
      </c>
      <c r="D4725" s="11" t="s">
        <v>154</v>
      </c>
      <c r="E4725" s="12">
        <v>1.51908380712545</v>
      </c>
      <c r="F4725" s="12">
        <v>0.81259316734928599</v>
      </c>
      <c r="G4725" s="12">
        <v>0.79572652961995505</v>
      </c>
      <c r="H4725" s="12">
        <v>0.95657536633535001</v>
      </c>
      <c r="I4725" s="12">
        <v>1.4546388406353801</v>
      </c>
      <c r="J4725" s="12">
        <v>0.87830170583449696</v>
      </c>
      <c r="K4725" s="12">
        <v>0.86884161436752705</v>
      </c>
      <c r="L4725" s="12">
        <v>0.96343590359122999</v>
      </c>
      <c r="M4725" s="12">
        <v>1.4696800837319499</v>
      </c>
    </row>
    <row r="4726" spans="1:13" x14ac:dyDescent="0.3">
      <c r="A4726" s="11" t="str">
        <f t="shared" si="74"/>
        <v>CONSUMO PER CAPITA (kg ó litros por individuo)Colas30-100MIL</v>
      </c>
      <c r="B4726" s="11" t="s">
        <v>55</v>
      </c>
      <c r="C4726" s="11" t="s">
        <v>110</v>
      </c>
      <c r="D4726" s="11" t="s">
        <v>155</v>
      </c>
      <c r="E4726" s="12">
        <v>1.98649203013725</v>
      </c>
      <c r="F4726" s="12">
        <v>1.2399619829049799</v>
      </c>
      <c r="G4726" s="12">
        <v>1.1235617491516401</v>
      </c>
      <c r="H4726" s="12">
        <v>1.3311978024224</v>
      </c>
      <c r="I4726" s="12">
        <v>2.1172193227292802</v>
      </c>
      <c r="J4726" s="12">
        <v>1.3033914912921201</v>
      </c>
      <c r="K4726" s="12">
        <v>1.268967041826</v>
      </c>
      <c r="L4726" s="12">
        <v>1.4099902084710101</v>
      </c>
      <c r="M4726" s="12">
        <v>2.0882243859555301</v>
      </c>
    </row>
    <row r="4727" spans="1:13" x14ac:dyDescent="0.3">
      <c r="A4727" s="11" t="str">
        <f t="shared" si="74"/>
        <v>CONSUMO PER CAPITA (kg ó litros por individuo)Colas100-200MIL</v>
      </c>
      <c r="B4727" s="11" t="s">
        <v>55</v>
      </c>
      <c r="C4727" s="11" t="s">
        <v>110</v>
      </c>
      <c r="D4727" s="11" t="s">
        <v>156</v>
      </c>
      <c r="E4727" s="12">
        <v>1.6122897220776999</v>
      </c>
      <c r="F4727" s="12">
        <v>0.93190377057734497</v>
      </c>
      <c r="G4727" s="12">
        <v>0.84075209234780801</v>
      </c>
      <c r="H4727" s="12">
        <v>1.0463367083686701</v>
      </c>
      <c r="I4727" s="12">
        <v>1.5082777100409199</v>
      </c>
      <c r="J4727" s="12">
        <v>0.93218986123107594</v>
      </c>
      <c r="K4727" s="12">
        <v>0.80993297438081102</v>
      </c>
      <c r="L4727" s="12">
        <v>0.89068500846325405</v>
      </c>
      <c r="M4727" s="12">
        <v>1.53352647110898</v>
      </c>
    </row>
    <row r="4728" spans="1:13" x14ac:dyDescent="0.3">
      <c r="A4728" s="11" t="str">
        <f t="shared" si="74"/>
        <v>CONSUMO PER CAPITA (kg ó litros por individuo)Colas200-500MIL</v>
      </c>
      <c r="B4728" s="11" t="s">
        <v>55</v>
      </c>
      <c r="C4728" s="11" t="s">
        <v>110</v>
      </c>
      <c r="D4728" s="11" t="s">
        <v>157</v>
      </c>
      <c r="E4728" s="12">
        <v>1.99867201653896</v>
      </c>
      <c r="F4728" s="12">
        <v>1.0225114849315999</v>
      </c>
      <c r="G4728" s="12">
        <v>0.98171177182983804</v>
      </c>
      <c r="H4728" s="12">
        <v>1.12304852510029</v>
      </c>
      <c r="I4728" s="12">
        <v>1.72628521941082</v>
      </c>
      <c r="J4728" s="12">
        <v>0.99544511306786199</v>
      </c>
      <c r="K4728" s="12">
        <v>0.92838651623514401</v>
      </c>
      <c r="L4728" s="12">
        <v>1.1191741456679101</v>
      </c>
      <c r="M4728" s="12">
        <v>1.49297139222905</v>
      </c>
    </row>
    <row r="4729" spans="1:13" x14ac:dyDescent="0.3">
      <c r="A4729" s="11" t="str">
        <f t="shared" ref="A4729:A4792" si="75">B4729&amp;C4729&amp;D4729</f>
        <v>CONSUMO PER CAPITA (kg ó litros por individuo)Colas&gt;500MIL</v>
      </c>
      <c r="B4729" s="11" t="s">
        <v>55</v>
      </c>
      <c r="C4729" s="11" t="s">
        <v>110</v>
      </c>
      <c r="D4729" s="11" t="s">
        <v>158</v>
      </c>
      <c r="E4729" s="12">
        <v>2.3410792520347501</v>
      </c>
      <c r="F4729" s="12">
        <v>1.3841291915976499</v>
      </c>
      <c r="G4729" s="12">
        <v>1.3245541690079301</v>
      </c>
      <c r="H4729" s="12">
        <v>1.4456691633107499</v>
      </c>
      <c r="I4729" s="12">
        <v>2.0486994048058098</v>
      </c>
      <c r="J4729" s="12">
        <v>1.3019471948758199</v>
      </c>
      <c r="K4729" s="12">
        <v>1.1676261742551399</v>
      </c>
      <c r="L4729" s="12">
        <v>1.3866868802074599</v>
      </c>
      <c r="M4729" s="12">
        <v>1.93623774093583</v>
      </c>
    </row>
    <row r="4730" spans="1:13" x14ac:dyDescent="0.3">
      <c r="A4730" s="11" t="str">
        <f t="shared" si="75"/>
        <v>CONSUMO PER CAPITA (kg ó litros por individuo)ColasDE 15 A 19 AÑOS</v>
      </c>
      <c r="B4730" s="11" t="s">
        <v>55</v>
      </c>
      <c r="C4730" s="11" t="s">
        <v>110</v>
      </c>
      <c r="D4730" s="11" t="s">
        <v>159</v>
      </c>
      <c r="E4730" s="12">
        <v>1.22833875547166</v>
      </c>
      <c r="F4730" s="12">
        <v>0.54554009660389902</v>
      </c>
      <c r="G4730" s="12">
        <v>0.387892832637727</v>
      </c>
      <c r="H4730" s="12">
        <v>0.43040558256795203</v>
      </c>
      <c r="I4730" s="12">
        <v>0.44830017410816397</v>
      </c>
      <c r="J4730" s="12">
        <v>0.48595852044523002</v>
      </c>
      <c r="K4730" s="12">
        <v>0.36464763938709899</v>
      </c>
      <c r="L4730" s="12">
        <v>0.30528047250427998</v>
      </c>
      <c r="M4730" s="12">
        <v>0.477971785089086</v>
      </c>
    </row>
    <row r="4731" spans="1:13" x14ac:dyDescent="0.3">
      <c r="A4731" s="11" t="str">
        <f t="shared" si="75"/>
        <v>CONSUMO PER CAPITA (kg ó litros por individuo)ColasDE 20 A 24 AÑOS</v>
      </c>
      <c r="B4731" s="11" t="s">
        <v>55</v>
      </c>
      <c r="C4731" s="11" t="s">
        <v>110</v>
      </c>
      <c r="D4731" s="11" t="s">
        <v>160</v>
      </c>
      <c r="E4731" s="12">
        <v>1.6834805968005899</v>
      </c>
      <c r="F4731" s="12">
        <v>0.754033912804697</v>
      </c>
      <c r="G4731" s="12">
        <v>0.90895115641785396</v>
      </c>
      <c r="H4731" s="12">
        <v>1.00961628623189</v>
      </c>
      <c r="I4731" s="12">
        <v>1.3601673560593901</v>
      </c>
      <c r="J4731" s="12">
        <v>0.55259633858741097</v>
      </c>
      <c r="K4731" s="12">
        <v>0.64971781283183705</v>
      </c>
      <c r="L4731" s="12">
        <v>0.63667222660941902</v>
      </c>
      <c r="M4731" s="12">
        <v>0.71008939420870798</v>
      </c>
    </row>
    <row r="4732" spans="1:13" x14ac:dyDescent="0.3">
      <c r="A4732" s="11" t="str">
        <f t="shared" si="75"/>
        <v>CONSUMO PER CAPITA (kg ó litros por individuo)ColasDE 25 A 34 AÑOS</v>
      </c>
      <c r="B4732" s="11" t="s">
        <v>55</v>
      </c>
      <c r="C4732" s="11" t="s">
        <v>110</v>
      </c>
      <c r="D4732" s="11" t="s">
        <v>161</v>
      </c>
      <c r="E4732" s="12">
        <v>1.1974538337676</v>
      </c>
      <c r="F4732" s="12">
        <v>0.83065801749606705</v>
      </c>
      <c r="G4732" s="12">
        <v>0.72286712651381901</v>
      </c>
      <c r="H4732" s="12">
        <v>0.67707318273241801</v>
      </c>
      <c r="I4732" s="12">
        <v>1.1458785716242701</v>
      </c>
      <c r="J4732" s="12">
        <v>0.72984440227700798</v>
      </c>
      <c r="K4732" s="12">
        <v>0.65889862950438405</v>
      </c>
      <c r="L4732" s="12">
        <v>0.68854809162416597</v>
      </c>
      <c r="M4732" s="12">
        <v>1.10446923715001</v>
      </c>
    </row>
    <row r="4733" spans="1:13" x14ac:dyDescent="0.3">
      <c r="A4733" s="11" t="str">
        <f t="shared" si="75"/>
        <v>CONSUMO PER CAPITA (kg ó litros por individuo)ColasDE 35 A 49 AÑOS</v>
      </c>
      <c r="B4733" s="11" t="s">
        <v>55</v>
      </c>
      <c r="C4733" s="11" t="s">
        <v>110</v>
      </c>
      <c r="D4733" s="11" t="s">
        <v>162</v>
      </c>
      <c r="E4733" s="12">
        <v>2.1082745435844501</v>
      </c>
      <c r="F4733" s="12">
        <v>1.1786885149963</v>
      </c>
      <c r="G4733" s="12">
        <v>1.17620245890077</v>
      </c>
      <c r="H4733" s="12">
        <v>1.3273396441904599</v>
      </c>
      <c r="I4733" s="12">
        <v>1.98604072955327</v>
      </c>
      <c r="J4733" s="12">
        <v>1.30189086980643</v>
      </c>
      <c r="K4733" s="12">
        <v>1.2080356882749601</v>
      </c>
      <c r="L4733" s="12">
        <v>1.3621030085330601</v>
      </c>
      <c r="M4733" s="12">
        <v>1.8904261818036301</v>
      </c>
    </row>
    <row r="4734" spans="1:13" x14ac:dyDescent="0.3">
      <c r="A4734" s="11" t="str">
        <f t="shared" si="75"/>
        <v>CONSUMO PER CAPITA (kg ó litros por individuo)ColasDE 50 A 59 AÑOS</v>
      </c>
      <c r="B4734" s="11" t="s">
        <v>55</v>
      </c>
      <c r="C4734" s="11" t="s">
        <v>110</v>
      </c>
      <c r="D4734" s="11" t="s">
        <v>163</v>
      </c>
      <c r="E4734" s="12">
        <v>2.46179033894003</v>
      </c>
      <c r="F4734" s="12">
        <v>1.34072871969829</v>
      </c>
      <c r="G4734" s="12">
        <v>1.3200897707688399</v>
      </c>
      <c r="H4734" s="12">
        <v>1.61974683890062</v>
      </c>
      <c r="I4734" s="12">
        <v>2.4048421673301799</v>
      </c>
      <c r="J4734" s="12">
        <v>1.4350957386410199</v>
      </c>
      <c r="K4734" s="12">
        <v>1.3304830467031701</v>
      </c>
      <c r="L4734" s="12">
        <v>1.5240515561985899</v>
      </c>
      <c r="M4734" s="12">
        <v>2.2450758170520402</v>
      </c>
    </row>
    <row r="4735" spans="1:13" x14ac:dyDescent="0.3">
      <c r="A4735" s="11" t="str">
        <f t="shared" si="75"/>
        <v>CONSUMO PER CAPITA (kg ó litros por individuo)ColasDE 60 A 75 AÑOS</v>
      </c>
      <c r="B4735" s="11" t="s">
        <v>55</v>
      </c>
      <c r="C4735" s="11" t="s">
        <v>110</v>
      </c>
      <c r="D4735" s="11" t="s">
        <v>164</v>
      </c>
      <c r="E4735" s="12">
        <v>1.80914162409029</v>
      </c>
      <c r="F4735" s="12">
        <v>1.1206495839063599</v>
      </c>
      <c r="G4735" s="12">
        <v>0.92311644841074303</v>
      </c>
      <c r="H4735" s="12">
        <v>1.2354501619951901</v>
      </c>
      <c r="I4735" s="12">
        <v>1.8794013465091799</v>
      </c>
      <c r="J4735" s="12">
        <v>1.04185913365341</v>
      </c>
      <c r="K4735" s="12">
        <v>1.08694787664889</v>
      </c>
      <c r="L4735" s="12">
        <v>1.2973335904249801</v>
      </c>
      <c r="M4735" s="12">
        <v>1.93367513097576</v>
      </c>
    </row>
    <row r="4736" spans="1:13" x14ac:dyDescent="0.3">
      <c r="A4736" s="11" t="str">
        <f t="shared" si="75"/>
        <v>CONSUMO PER CAPITA (kg ó litros por individuo)ColasNIVEL ALTO</v>
      </c>
      <c r="B4736" s="11" t="s">
        <v>55</v>
      </c>
      <c r="C4736" s="11" t="s">
        <v>110</v>
      </c>
      <c r="D4736" s="11" t="s">
        <v>165</v>
      </c>
      <c r="E4736" s="12">
        <v>1.85592210871579</v>
      </c>
      <c r="F4736" s="12">
        <v>0.98150864096171797</v>
      </c>
      <c r="G4736" s="12">
        <v>0.95594376877396203</v>
      </c>
      <c r="H4736" s="12">
        <v>1.2462393722495899</v>
      </c>
      <c r="I4736" s="12">
        <v>1.9036157240520899</v>
      </c>
      <c r="J4736" s="12">
        <v>1.11001835834511</v>
      </c>
      <c r="K4736" s="12">
        <v>1.0560674484754899</v>
      </c>
      <c r="L4736" s="12">
        <v>1.1580663699339899</v>
      </c>
      <c r="M4736" s="12">
        <v>1.6734911815742799</v>
      </c>
    </row>
    <row r="4737" spans="1:13" x14ac:dyDescent="0.3">
      <c r="A4737" s="11" t="str">
        <f t="shared" si="75"/>
        <v>CONSUMO PER CAPITA (kg ó litros por individuo)ColasNIVEL MEDIO ALTO</v>
      </c>
      <c r="B4737" s="11" t="s">
        <v>55</v>
      </c>
      <c r="C4737" s="11" t="s">
        <v>110</v>
      </c>
      <c r="D4737" s="11" t="s">
        <v>166</v>
      </c>
      <c r="E4737" s="12">
        <v>1.9990036668803299</v>
      </c>
      <c r="F4737" s="12">
        <v>1.2119370114465</v>
      </c>
      <c r="G4737" s="12">
        <v>1.21298440886154</v>
      </c>
      <c r="H4737" s="12">
        <v>1.33970642624368</v>
      </c>
      <c r="I4737" s="12">
        <v>1.8607187427120999</v>
      </c>
      <c r="J4737" s="12">
        <v>1.2779461805694801</v>
      </c>
      <c r="K4737" s="12">
        <v>1.1513065467974799</v>
      </c>
      <c r="L4737" s="12">
        <v>1.21861162705419</v>
      </c>
      <c r="M4737" s="12">
        <v>1.6557256619993601</v>
      </c>
    </row>
    <row r="4738" spans="1:13" x14ac:dyDescent="0.3">
      <c r="A4738" s="11" t="str">
        <f t="shared" si="75"/>
        <v>CONSUMO PER CAPITA (kg ó litros por individuo)ColasNIVEL MEDIO</v>
      </c>
      <c r="B4738" s="11" t="s">
        <v>55</v>
      </c>
      <c r="C4738" s="11" t="s">
        <v>110</v>
      </c>
      <c r="D4738" s="11" t="s">
        <v>167</v>
      </c>
      <c r="E4738" s="12">
        <v>2.0591986519411001</v>
      </c>
      <c r="F4738" s="12">
        <v>1.31560779169328</v>
      </c>
      <c r="G4738" s="12">
        <v>1.0256785487573301</v>
      </c>
      <c r="H4738" s="12">
        <v>1.20220109033645</v>
      </c>
      <c r="I4738" s="12">
        <v>1.7573835435165599</v>
      </c>
      <c r="J4738" s="12">
        <v>1.02895035301654</v>
      </c>
      <c r="K4738" s="12">
        <v>1.0408887200348</v>
      </c>
      <c r="L4738" s="12">
        <v>1.1168302361778399</v>
      </c>
      <c r="M4738" s="12">
        <v>1.6899506681607801</v>
      </c>
    </row>
    <row r="4739" spans="1:13" x14ac:dyDescent="0.3">
      <c r="A4739" s="11" t="str">
        <f t="shared" si="75"/>
        <v>CONSUMO PER CAPITA (kg ó litros por individuo)ColasNIVEL MEDIO BAJO</v>
      </c>
      <c r="B4739" s="11" t="s">
        <v>55</v>
      </c>
      <c r="C4739" s="11" t="s">
        <v>110</v>
      </c>
      <c r="D4739" s="11" t="s">
        <v>168</v>
      </c>
      <c r="E4739" s="12">
        <v>1.83176953289543</v>
      </c>
      <c r="F4739" s="12">
        <v>1.0038202388881301</v>
      </c>
      <c r="G4739" s="12">
        <v>0.919221804800741</v>
      </c>
      <c r="H4739" s="12">
        <v>1.0037544988639</v>
      </c>
      <c r="I4739" s="12">
        <v>1.55959671598302</v>
      </c>
      <c r="J4739" s="12">
        <v>0.92222004900378396</v>
      </c>
      <c r="K4739" s="12">
        <v>0.93302152028915597</v>
      </c>
      <c r="L4739" s="12">
        <v>1.0331609733131299</v>
      </c>
      <c r="M4739" s="12">
        <v>1.56345302697922</v>
      </c>
    </row>
    <row r="4740" spans="1:13" x14ac:dyDescent="0.3">
      <c r="A4740" s="11" t="str">
        <f t="shared" si="75"/>
        <v>CONSUMO PER CAPITA (kg ó litros por individuo)ColasNIVEL BAJO</v>
      </c>
      <c r="B4740" s="11" t="s">
        <v>55</v>
      </c>
      <c r="C4740" s="11" t="s">
        <v>110</v>
      </c>
      <c r="D4740" s="11" t="s">
        <v>169</v>
      </c>
      <c r="E4740" s="12">
        <v>1.70532159380404</v>
      </c>
      <c r="F4740" s="12">
        <v>0.86173537574786796</v>
      </c>
      <c r="G4740" s="12">
        <v>0.96498760486980795</v>
      </c>
      <c r="H4740" s="12">
        <v>1.12752806437202</v>
      </c>
      <c r="I4740" s="12">
        <v>1.7480462701027699</v>
      </c>
      <c r="J4740" s="12">
        <v>1.0733495968336599</v>
      </c>
      <c r="K4740" s="12">
        <v>0.96118940257891206</v>
      </c>
      <c r="L4740" s="12">
        <v>1.2433116680029901</v>
      </c>
      <c r="M4740" s="12">
        <v>1.7530241423886701</v>
      </c>
    </row>
    <row r="4741" spans="1:13" x14ac:dyDescent="0.3">
      <c r="A4741" s="11" t="str">
        <f t="shared" si="75"/>
        <v>CONSUMO PER CAPITA (kg ó litros por individuo)ColasHOMBRE</v>
      </c>
      <c r="B4741" s="11" t="s">
        <v>55</v>
      </c>
      <c r="C4741" s="11" t="s">
        <v>110</v>
      </c>
      <c r="D4741" s="11" t="s">
        <v>170</v>
      </c>
      <c r="E4741" s="12">
        <v>1.9414928048862601</v>
      </c>
      <c r="F4741" s="12">
        <v>1.1249908513856</v>
      </c>
      <c r="G4741" s="12">
        <v>1.0414494584632099</v>
      </c>
      <c r="H4741" s="12">
        <v>1.2456207163936099</v>
      </c>
      <c r="I4741" s="12">
        <v>1.8599723041254701</v>
      </c>
      <c r="J4741" s="12">
        <v>1.14124081246603</v>
      </c>
      <c r="K4741" s="12">
        <v>1.1232252974602499</v>
      </c>
      <c r="L4741" s="12">
        <v>1.1852282115295201</v>
      </c>
      <c r="M4741" s="12">
        <v>1.7459431805843699</v>
      </c>
    </row>
    <row r="4742" spans="1:13" x14ac:dyDescent="0.3">
      <c r="A4742" s="11" t="str">
        <f t="shared" si="75"/>
        <v>CONSUMO PER CAPITA (kg ó litros por individuo)ColasMUJER</v>
      </c>
      <c r="B4742" s="11" t="s">
        <v>55</v>
      </c>
      <c r="C4742" s="11" t="s">
        <v>110</v>
      </c>
      <c r="D4742" s="11" t="s">
        <v>171</v>
      </c>
      <c r="E4742" s="12">
        <v>1.8407527227995999</v>
      </c>
      <c r="F4742" s="12">
        <v>1.02763305903977</v>
      </c>
      <c r="G4742" s="12">
        <v>0.97580764379295404</v>
      </c>
      <c r="H4742" s="12">
        <v>1.1280416781924301</v>
      </c>
      <c r="I4742" s="12">
        <v>1.6889650778048999</v>
      </c>
      <c r="J4742" s="12">
        <v>1.0162126843913999</v>
      </c>
      <c r="K4742" s="12">
        <v>0.93171761883180304</v>
      </c>
      <c r="L4742" s="12">
        <v>1.1297546159195699</v>
      </c>
      <c r="M4742" s="12">
        <v>1.60742576774017</v>
      </c>
    </row>
    <row r="4743" spans="1:13" x14ac:dyDescent="0.3">
      <c r="A4743" s="11" t="str">
        <f t="shared" si="75"/>
        <v>CONSUMO PER CAPITA (kg ó litros por individuo)Cola RegularT.ESPAÑA</v>
      </c>
      <c r="B4743" s="11" t="s">
        <v>55</v>
      </c>
      <c r="C4743" s="11" t="s">
        <v>111</v>
      </c>
      <c r="D4743" s="11" t="s">
        <v>142</v>
      </c>
      <c r="E4743" s="12">
        <v>0.84926278192441995</v>
      </c>
      <c r="F4743" s="12">
        <v>0.482016603562267</v>
      </c>
      <c r="G4743" s="12">
        <v>0.454741421833463</v>
      </c>
      <c r="H4743" s="12">
        <v>0.50817366024921595</v>
      </c>
      <c r="I4743" s="12">
        <v>0.77008227646620697</v>
      </c>
      <c r="J4743" s="12">
        <v>0.46774723234078303</v>
      </c>
      <c r="K4743" s="12">
        <v>0.45799020279381197</v>
      </c>
      <c r="L4743" s="12">
        <v>0.52040936888434197</v>
      </c>
      <c r="M4743" s="12">
        <v>0.74047336394605301</v>
      </c>
    </row>
    <row r="4744" spans="1:13" x14ac:dyDescent="0.3">
      <c r="A4744" s="11" t="str">
        <f t="shared" si="75"/>
        <v>CONSUMO PER CAPITA (kg ó litros por individuo)Cola RegularBCN AM</v>
      </c>
      <c r="B4744" s="11" t="s">
        <v>55</v>
      </c>
      <c r="C4744" s="11" t="s">
        <v>111</v>
      </c>
      <c r="D4744" s="11" t="s">
        <v>143</v>
      </c>
      <c r="E4744" s="12">
        <v>0.52579122550021495</v>
      </c>
      <c r="F4744" s="12">
        <v>0.39355315803318403</v>
      </c>
      <c r="G4744" s="12">
        <v>0.33744247977189101</v>
      </c>
      <c r="H4744" s="12">
        <v>0.39799834143384</v>
      </c>
      <c r="I4744" s="12">
        <v>0.62754680942584096</v>
      </c>
      <c r="J4744" s="12">
        <v>0.38794346982236699</v>
      </c>
      <c r="K4744" s="12">
        <v>0.27225214485777299</v>
      </c>
      <c r="L4744" s="12">
        <v>0.42098950178646799</v>
      </c>
      <c r="M4744" s="12">
        <v>0.64170025256628904</v>
      </c>
    </row>
    <row r="4745" spans="1:13" x14ac:dyDescent="0.3">
      <c r="A4745" s="11" t="str">
        <f t="shared" si="75"/>
        <v>CONSUMO PER CAPITA (kg ó litros por individuo)Cola RegularREST.CAT ARAGON</v>
      </c>
      <c r="B4745" s="11" t="s">
        <v>55</v>
      </c>
      <c r="C4745" s="11" t="s">
        <v>111</v>
      </c>
      <c r="D4745" s="11" t="s">
        <v>144</v>
      </c>
      <c r="E4745" s="12">
        <v>1.0784209543837</v>
      </c>
      <c r="F4745" s="12">
        <v>0.53511377800815996</v>
      </c>
      <c r="G4745" s="12">
        <v>0.54524219105056004</v>
      </c>
      <c r="H4745" s="12">
        <v>0.76721907367650799</v>
      </c>
      <c r="I4745" s="12">
        <v>0.92964335539869203</v>
      </c>
      <c r="J4745" s="12">
        <v>0.515097641165154</v>
      </c>
      <c r="K4745" s="12">
        <v>0.53664687519870602</v>
      </c>
      <c r="L4745" s="12">
        <v>0.66206920119381796</v>
      </c>
      <c r="M4745" s="12">
        <v>0.85306926635659097</v>
      </c>
    </row>
    <row r="4746" spans="1:13" x14ac:dyDescent="0.3">
      <c r="A4746" s="11" t="str">
        <f t="shared" si="75"/>
        <v>CONSUMO PER CAPITA (kg ó litros por individuo)Cola RegularLEVANTE</v>
      </c>
      <c r="B4746" s="11" t="s">
        <v>55</v>
      </c>
      <c r="C4746" s="11" t="s">
        <v>111</v>
      </c>
      <c r="D4746" s="11" t="s">
        <v>145</v>
      </c>
      <c r="E4746" s="12">
        <v>0.86201129810791099</v>
      </c>
      <c r="F4746" s="12">
        <v>0.51559277156182104</v>
      </c>
      <c r="G4746" s="12">
        <v>0.46769746422181802</v>
      </c>
      <c r="H4746" s="12">
        <v>0.495594218885343</v>
      </c>
      <c r="I4746" s="12">
        <v>0.74150707097371704</v>
      </c>
      <c r="J4746" s="12">
        <v>0.46552246645098799</v>
      </c>
      <c r="K4746" s="12">
        <v>0.48606985789465401</v>
      </c>
      <c r="L4746" s="12">
        <v>0.52627265048225802</v>
      </c>
      <c r="M4746" s="12">
        <v>0.74382186482053703</v>
      </c>
    </row>
    <row r="4747" spans="1:13" x14ac:dyDescent="0.3">
      <c r="A4747" s="11" t="str">
        <f t="shared" si="75"/>
        <v>CONSUMO PER CAPITA (kg ó litros por individuo)Cola RegularANDALUCIA</v>
      </c>
      <c r="B4747" s="11" t="s">
        <v>55</v>
      </c>
      <c r="C4747" s="11" t="s">
        <v>111</v>
      </c>
      <c r="D4747" s="11" t="s">
        <v>146</v>
      </c>
      <c r="E4747" s="12">
        <v>0.92265601031606803</v>
      </c>
      <c r="F4747" s="12">
        <v>0.45933758703362498</v>
      </c>
      <c r="G4747" s="12">
        <v>0.48283184346532598</v>
      </c>
      <c r="H4747" s="12">
        <v>0.51913998739601597</v>
      </c>
      <c r="I4747" s="12">
        <v>0.80511986529711599</v>
      </c>
      <c r="J4747" s="12">
        <v>0.49400507962076501</v>
      </c>
      <c r="K4747" s="12">
        <v>0.45881444689839002</v>
      </c>
      <c r="L4747" s="12">
        <v>0.47988034720543699</v>
      </c>
      <c r="M4747" s="12">
        <v>0.72214452047113098</v>
      </c>
    </row>
    <row r="4748" spans="1:13" x14ac:dyDescent="0.3">
      <c r="A4748" s="11" t="str">
        <f t="shared" si="75"/>
        <v>CONSUMO PER CAPITA (kg ó litros por individuo)Cola RegularMDD AM</v>
      </c>
      <c r="B4748" s="11" t="s">
        <v>55</v>
      </c>
      <c r="C4748" s="11" t="s">
        <v>111</v>
      </c>
      <c r="D4748" s="11" t="s">
        <v>147</v>
      </c>
      <c r="E4748" s="12">
        <v>0.88300899820328405</v>
      </c>
      <c r="F4748" s="12">
        <v>0.56559041710207203</v>
      </c>
      <c r="G4748" s="12">
        <v>0.446086836724226</v>
      </c>
      <c r="H4748" s="12">
        <v>0.43700888214434302</v>
      </c>
      <c r="I4748" s="12">
        <v>0.79707218697914295</v>
      </c>
      <c r="J4748" s="12">
        <v>0.44960021817000401</v>
      </c>
      <c r="K4748" s="12">
        <v>0.39853375986456302</v>
      </c>
      <c r="L4748" s="12">
        <v>0.53988685790209101</v>
      </c>
      <c r="M4748" s="12">
        <v>0.75756255574418996</v>
      </c>
    </row>
    <row r="4749" spans="1:13" x14ac:dyDescent="0.3">
      <c r="A4749" s="11" t="str">
        <f t="shared" si="75"/>
        <v>CONSUMO PER CAPITA (kg ó litros por individuo)Cola RegularRTO CENTRO</v>
      </c>
      <c r="B4749" s="11" t="s">
        <v>55</v>
      </c>
      <c r="C4749" s="11" t="s">
        <v>111</v>
      </c>
      <c r="D4749" s="11" t="s">
        <v>148</v>
      </c>
      <c r="E4749" s="12">
        <v>0.90510076893741698</v>
      </c>
      <c r="F4749" s="12">
        <v>0.56348530089763005</v>
      </c>
      <c r="G4749" s="12">
        <v>0.55906614548168299</v>
      </c>
      <c r="H4749" s="12">
        <v>0.54449742645074295</v>
      </c>
      <c r="I4749" s="12">
        <v>0.769011753038501</v>
      </c>
      <c r="J4749" s="12">
        <v>0.468130109934006</v>
      </c>
      <c r="K4749" s="12">
        <v>0.46529125047481001</v>
      </c>
      <c r="L4749" s="12">
        <v>0.44941868403760299</v>
      </c>
      <c r="M4749" s="12">
        <v>0.70298911466228897</v>
      </c>
    </row>
    <row r="4750" spans="1:13" x14ac:dyDescent="0.3">
      <c r="A4750" s="11" t="str">
        <f t="shared" si="75"/>
        <v>CONSUMO PER CAPITA (kg ó litros por individuo)Cola RegularNORTE-CENTRO</v>
      </c>
      <c r="B4750" s="11" t="s">
        <v>55</v>
      </c>
      <c r="C4750" s="11" t="s">
        <v>111</v>
      </c>
      <c r="D4750" s="11" t="s">
        <v>149</v>
      </c>
      <c r="E4750" s="12">
        <v>0.57325588299220398</v>
      </c>
      <c r="F4750" s="12">
        <v>0.36715195449537802</v>
      </c>
      <c r="G4750" s="12">
        <v>0.375403037642283</v>
      </c>
      <c r="H4750" s="12">
        <v>0.42292175626129402</v>
      </c>
      <c r="I4750" s="12">
        <v>0.82727046489272205</v>
      </c>
      <c r="J4750" s="12">
        <v>0.54641002067898603</v>
      </c>
      <c r="K4750" s="12">
        <v>0.65805318572709803</v>
      </c>
      <c r="L4750" s="12">
        <v>0.68262162978963103</v>
      </c>
      <c r="M4750" s="12">
        <v>0.85052329350286604</v>
      </c>
    </row>
    <row r="4751" spans="1:13" x14ac:dyDescent="0.3">
      <c r="A4751" s="11" t="str">
        <f t="shared" si="75"/>
        <v>CONSUMO PER CAPITA (kg ó litros por individuo)Cola RegularNOROESTE</v>
      </c>
      <c r="B4751" s="11" t="s">
        <v>55</v>
      </c>
      <c r="C4751" s="11" t="s">
        <v>111</v>
      </c>
      <c r="D4751" s="11" t="s">
        <v>150</v>
      </c>
      <c r="E4751" s="12">
        <v>0.84459137400982098</v>
      </c>
      <c r="F4751" s="12">
        <v>0.39972001143841401</v>
      </c>
      <c r="G4751" s="12">
        <v>0.339402877096801</v>
      </c>
      <c r="H4751" s="12">
        <v>0.391616512709069</v>
      </c>
      <c r="I4751" s="12">
        <v>0.55543034040597705</v>
      </c>
      <c r="J4751" s="12">
        <v>0.37024643863948298</v>
      </c>
      <c r="K4751" s="12">
        <v>0.36150238420733999</v>
      </c>
      <c r="L4751" s="12">
        <v>0.37411180030817898</v>
      </c>
      <c r="M4751" s="12">
        <v>0.613012092856833</v>
      </c>
    </row>
    <row r="4752" spans="1:13" x14ac:dyDescent="0.3">
      <c r="A4752" s="11" t="str">
        <f t="shared" si="75"/>
        <v>CONSUMO PER CAPITA (kg ó litros por individuo)Cola Regular&lt;2MIL</v>
      </c>
      <c r="B4752" s="11" t="s">
        <v>55</v>
      </c>
      <c r="C4752" s="11" t="s">
        <v>111</v>
      </c>
      <c r="D4752" s="11" t="s">
        <v>151</v>
      </c>
      <c r="E4752" s="12">
        <v>1.2945389129859799</v>
      </c>
      <c r="F4752" s="12">
        <v>0.67353209030195804</v>
      </c>
      <c r="G4752" s="12">
        <v>0.61391196626889</v>
      </c>
      <c r="H4752" s="12">
        <v>0.85240249187967698</v>
      </c>
      <c r="I4752" s="12">
        <v>1.28504335329346</v>
      </c>
      <c r="J4752" s="12">
        <v>0.65871530748632801</v>
      </c>
      <c r="K4752" s="12">
        <v>0.887298455435787</v>
      </c>
      <c r="L4752" s="12">
        <v>0.92514867295516401</v>
      </c>
      <c r="M4752" s="12">
        <v>1.0704818531753599</v>
      </c>
    </row>
    <row r="4753" spans="1:13" x14ac:dyDescent="0.3">
      <c r="A4753" s="11" t="str">
        <f t="shared" si="75"/>
        <v>CONSUMO PER CAPITA (kg ó litros por individuo)Cola Regular2-5MIL</v>
      </c>
      <c r="B4753" s="11" t="s">
        <v>55</v>
      </c>
      <c r="C4753" s="11" t="s">
        <v>111</v>
      </c>
      <c r="D4753" s="11" t="s">
        <v>152</v>
      </c>
      <c r="E4753" s="12">
        <v>0.84078069497587704</v>
      </c>
      <c r="F4753" s="12">
        <v>0.41048916102941801</v>
      </c>
      <c r="G4753" s="12">
        <v>0.489274423758914</v>
      </c>
      <c r="H4753" s="12">
        <v>0.62369096299571902</v>
      </c>
      <c r="I4753" s="12">
        <v>0.78141433330125198</v>
      </c>
      <c r="J4753" s="12">
        <v>0.30942000766937899</v>
      </c>
      <c r="K4753" s="12">
        <v>0.34070324984785999</v>
      </c>
      <c r="L4753" s="12">
        <v>0.39747926008044299</v>
      </c>
      <c r="M4753" s="12">
        <v>0.63296991708274497</v>
      </c>
    </row>
    <row r="4754" spans="1:13" x14ac:dyDescent="0.3">
      <c r="A4754" s="11" t="str">
        <f t="shared" si="75"/>
        <v>CONSUMO PER CAPITA (kg ó litros por individuo)Cola Regular5-10MIL</v>
      </c>
      <c r="B4754" s="11" t="s">
        <v>55</v>
      </c>
      <c r="C4754" s="11" t="s">
        <v>111</v>
      </c>
      <c r="D4754" s="11" t="s">
        <v>153</v>
      </c>
      <c r="E4754" s="12">
        <v>1.16475152588479</v>
      </c>
      <c r="F4754" s="12">
        <v>0.53272358029878497</v>
      </c>
      <c r="G4754" s="12">
        <v>0.49160730797778501</v>
      </c>
      <c r="H4754" s="12">
        <v>0.56850716711249405</v>
      </c>
      <c r="I4754" s="12">
        <v>0.76764417795371098</v>
      </c>
      <c r="J4754" s="12">
        <v>0.59604816925461801</v>
      </c>
      <c r="K4754" s="12">
        <v>0.59055070647596897</v>
      </c>
      <c r="L4754" s="12">
        <v>0.70302675937320502</v>
      </c>
      <c r="M4754" s="12">
        <v>0.87810814207413601</v>
      </c>
    </row>
    <row r="4755" spans="1:13" x14ac:dyDescent="0.3">
      <c r="A4755" s="11" t="str">
        <f t="shared" si="75"/>
        <v>CONSUMO PER CAPITA (kg ó litros por individuo)Cola Regular10-30MIL</v>
      </c>
      <c r="B4755" s="11" t="s">
        <v>55</v>
      </c>
      <c r="C4755" s="11" t="s">
        <v>111</v>
      </c>
      <c r="D4755" s="11" t="s">
        <v>154</v>
      </c>
      <c r="E4755" s="12">
        <v>0.66896856685174</v>
      </c>
      <c r="F4755" s="12">
        <v>0.367358610039139</v>
      </c>
      <c r="G4755" s="12">
        <v>0.32263011262644498</v>
      </c>
      <c r="H4755" s="12">
        <v>0.40703590374230503</v>
      </c>
      <c r="I4755" s="12">
        <v>0.62447761713254502</v>
      </c>
      <c r="J4755" s="12">
        <v>0.39110902057503699</v>
      </c>
      <c r="K4755" s="12">
        <v>0.36898659114103899</v>
      </c>
      <c r="L4755" s="12">
        <v>0.41966906046505797</v>
      </c>
      <c r="M4755" s="12">
        <v>0.62278997802386005</v>
      </c>
    </row>
    <row r="4756" spans="1:13" x14ac:dyDescent="0.3">
      <c r="A4756" s="11" t="str">
        <f t="shared" si="75"/>
        <v>CONSUMO PER CAPITA (kg ó litros por individuo)Cola Regular30-100MIL</v>
      </c>
      <c r="B4756" s="11" t="s">
        <v>55</v>
      </c>
      <c r="C4756" s="11" t="s">
        <v>111</v>
      </c>
      <c r="D4756" s="11" t="s">
        <v>155</v>
      </c>
      <c r="E4756" s="12">
        <v>0.75486688529187296</v>
      </c>
      <c r="F4756" s="12">
        <v>0.44150711977637902</v>
      </c>
      <c r="G4756" s="12">
        <v>0.48128560720351699</v>
      </c>
      <c r="H4756" s="12">
        <v>0.46618112555803998</v>
      </c>
      <c r="I4756" s="12">
        <v>0.75769475419133403</v>
      </c>
      <c r="J4756" s="12">
        <v>0.48781675201497099</v>
      </c>
      <c r="K4756" s="12">
        <v>0.47228265577857498</v>
      </c>
      <c r="L4756" s="12">
        <v>0.55514890170985498</v>
      </c>
      <c r="M4756" s="12">
        <v>0.82643863839759502</v>
      </c>
    </row>
    <row r="4757" spans="1:13" x14ac:dyDescent="0.3">
      <c r="A4757" s="11" t="str">
        <f t="shared" si="75"/>
        <v>CONSUMO PER CAPITA (kg ó litros por individuo)Cola Regular100-200MIL</v>
      </c>
      <c r="B4757" s="11" t="s">
        <v>55</v>
      </c>
      <c r="C4757" s="11" t="s">
        <v>111</v>
      </c>
      <c r="D4757" s="11" t="s">
        <v>156</v>
      </c>
      <c r="E4757" s="12">
        <v>0.73984623581740505</v>
      </c>
      <c r="F4757" s="12">
        <v>0.37817272266455898</v>
      </c>
      <c r="G4757" s="12">
        <v>0.33359325347574598</v>
      </c>
      <c r="H4757" s="12">
        <v>0.37797352239639698</v>
      </c>
      <c r="I4757" s="12">
        <v>0.684832010873065</v>
      </c>
      <c r="J4757" s="12">
        <v>0.364817998478278</v>
      </c>
      <c r="K4757" s="12">
        <v>0.319625083319031</v>
      </c>
      <c r="L4757" s="12">
        <v>0.33407240008653799</v>
      </c>
      <c r="M4757" s="12">
        <v>0.67222212286129002</v>
      </c>
    </row>
    <row r="4758" spans="1:13" x14ac:dyDescent="0.3">
      <c r="A4758" s="11" t="str">
        <f t="shared" si="75"/>
        <v>CONSUMO PER CAPITA (kg ó litros por individuo)Cola Regular200-500MIL</v>
      </c>
      <c r="B4758" s="11" t="s">
        <v>55</v>
      </c>
      <c r="C4758" s="11" t="s">
        <v>111</v>
      </c>
      <c r="D4758" s="11" t="s">
        <v>157</v>
      </c>
      <c r="E4758" s="12">
        <v>0.79286323088939004</v>
      </c>
      <c r="F4758" s="12">
        <v>0.51794720018835605</v>
      </c>
      <c r="G4758" s="12">
        <v>0.50056709420465395</v>
      </c>
      <c r="H4758" s="12">
        <v>0.52134972885398301</v>
      </c>
      <c r="I4758" s="12">
        <v>0.85576725512399898</v>
      </c>
      <c r="J4758" s="12">
        <v>0.47600016382434801</v>
      </c>
      <c r="K4758" s="12">
        <v>0.47044077266026701</v>
      </c>
      <c r="L4758" s="12">
        <v>0.43794797296760102</v>
      </c>
      <c r="M4758" s="12">
        <v>0.618015283038165</v>
      </c>
    </row>
    <row r="4759" spans="1:13" x14ac:dyDescent="0.3">
      <c r="A4759" s="11" t="str">
        <f t="shared" si="75"/>
        <v>CONSUMO PER CAPITA (kg ó litros por individuo)Cola Regular&gt;500MIL</v>
      </c>
      <c r="B4759" s="11" t="s">
        <v>55</v>
      </c>
      <c r="C4759" s="11" t="s">
        <v>111</v>
      </c>
      <c r="D4759" s="11" t="s">
        <v>158</v>
      </c>
      <c r="E4759" s="12">
        <v>0.95925194737973096</v>
      </c>
      <c r="F4759" s="12">
        <v>0.62292460067664901</v>
      </c>
      <c r="G4759" s="12">
        <v>0.52069809376202603</v>
      </c>
      <c r="H4759" s="12">
        <v>0.54754542901345604</v>
      </c>
      <c r="I4759" s="12">
        <v>0.75100242064162903</v>
      </c>
      <c r="J4759" s="12">
        <v>0.51647468446907097</v>
      </c>
      <c r="K4759" s="12">
        <v>0.44573964928605703</v>
      </c>
      <c r="L4759" s="12">
        <v>0.58377451627240795</v>
      </c>
      <c r="M4759" s="12">
        <v>0.75934593159544905</v>
      </c>
    </row>
    <row r="4760" spans="1:13" x14ac:dyDescent="0.3">
      <c r="A4760" s="11" t="str">
        <f t="shared" si="75"/>
        <v>CONSUMO PER CAPITA (kg ó litros por individuo)Cola RegularDE 15 A 19 AÑOS</v>
      </c>
      <c r="B4760" s="11" t="s">
        <v>55</v>
      </c>
      <c r="C4760" s="11" t="s">
        <v>111</v>
      </c>
      <c r="D4760" s="11" t="s">
        <v>159</v>
      </c>
      <c r="E4760" s="12">
        <v>0.96397046514284901</v>
      </c>
      <c r="F4760" s="12">
        <v>0.36925877936124202</v>
      </c>
      <c r="G4760" s="12">
        <v>0.28786822818180302</v>
      </c>
      <c r="H4760" s="12">
        <v>0.27389956982378499</v>
      </c>
      <c r="I4760" s="12">
        <v>0.23542778993130101</v>
      </c>
      <c r="J4760" s="12">
        <v>0.252194574700775</v>
      </c>
      <c r="K4760" s="12">
        <v>0.17180522012678801</v>
      </c>
      <c r="L4760" s="12">
        <v>0.217917293586603</v>
      </c>
      <c r="M4760" s="12">
        <v>0.33194701717154701</v>
      </c>
    </row>
    <row r="4761" spans="1:13" x14ac:dyDescent="0.3">
      <c r="A4761" s="11" t="str">
        <f t="shared" si="75"/>
        <v>CONSUMO PER CAPITA (kg ó litros por individuo)Cola RegularDE 20 A 24 AÑOS</v>
      </c>
      <c r="B4761" s="11" t="s">
        <v>55</v>
      </c>
      <c r="C4761" s="11" t="s">
        <v>111</v>
      </c>
      <c r="D4761" s="11" t="s">
        <v>160</v>
      </c>
      <c r="E4761" s="12">
        <v>0.73699330960231701</v>
      </c>
      <c r="F4761" s="12">
        <v>0.47696654268299499</v>
      </c>
      <c r="G4761" s="12">
        <v>0.69706394765189095</v>
      </c>
      <c r="H4761" s="12">
        <v>0.58850222312221201</v>
      </c>
      <c r="I4761" s="12">
        <v>0.91899106335376701</v>
      </c>
      <c r="J4761" s="12">
        <v>0.36624155898099597</v>
      </c>
      <c r="K4761" s="12">
        <v>0.467947574153535</v>
      </c>
      <c r="L4761" s="12">
        <v>0.39014419035877401</v>
      </c>
      <c r="M4761" s="12">
        <v>0.50765668122729202</v>
      </c>
    </row>
    <row r="4762" spans="1:13" x14ac:dyDescent="0.3">
      <c r="A4762" s="11" t="str">
        <f t="shared" si="75"/>
        <v>CONSUMO PER CAPITA (kg ó litros por individuo)Cola RegularDE 25 A 34 AÑOS</v>
      </c>
      <c r="B4762" s="11" t="s">
        <v>55</v>
      </c>
      <c r="C4762" s="11" t="s">
        <v>111</v>
      </c>
      <c r="D4762" s="11" t="s">
        <v>161</v>
      </c>
      <c r="E4762" s="12">
        <v>0.57388717917197196</v>
      </c>
      <c r="F4762" s="12">
        <v>0.36431982112452699</v>
      </c>
      <c r="G4762" s="12">
        <v>0.329560202564533</v>
      </c>
      <c r="H4762" s="12">
        <v>0.29636120424342899</v>
      </c>
      <c r="I4762" s="12">
        <v>0.56421787436218696</v>
      </c>
      <c r="J4762" s="12">
        <v>0.30991420036978801</v>
      </c>
      <c r="K4762" s="12">
        <v>0.35696162741653398</v>
      </c>
      <c r="L4762" s="12">
        <v>0.31950591202815498</v>
      </c>
      <c r="M4762" s="12">
        <v>0.53163905113461296</v>
      </c>
    </row>
    <row r="4763" spans="1:13" x14ac:dyDescent="0.3">
      <c r="A4763" s="11" t="str">
        <f t="shared" si="75"/>
        <v>CONSUMO PER CAPITA (kg ó litros por individuo)Cola RegularDE 35 A 49 AÑOS</v>
      </c>
      <c r="B4763" s="11" t="s">
        <v>55</v>
      </c>
      <c r="C4763" s="11" t="s">
        <v>111</v>
      </c>
      <c r="D4763" s="11" t="s">
        <v>162</v>
      </c>
      <c r="E4763" s="12">
        <v>0.86692691080076101</v>
      </c>
      <c r="F4763" s="12">
        <v>0.47798601411824299</v>
      </c>
      <c r="G4763" s="12">
        <v>0.46632698232228198</v>
      </c>
      <c r="H4763" s="12">
        <v>0.55558274507540695</v>
      </c>
      <c r="I4763" s="12">
        <v>0.81490461133032699</v>
      </c>
      <c r="J4763" s="12">
        <v>0.54137227726106596</v>
      </c>
      <c r="K4763" s="12">
        <v>0.50878432637065196</v>
      </c>
      <c r="L4763" s="12">
        <v>0.59596483449150095</v>
      </c>
      <c r="M4763" s="12">
        <v>0.81761304146852198</v>
      </c>
    </row>
    <row r="4764" spans="1:13" x14ac:dyDescent="0.3">
      <c r="A4764" s="11" t="str">
        <f t="shared" si="75"/>
        <v>CONSUMO PER CAPITA (kg ó litros por individuo)Cola RegularDE 50 A 59 AÑOS</v>
      </c>
      <c r="B4764" s="11" t="s">
        <v>55</v>
      </c>
      <c r="C4764" s="11" t="s">
        <v>111</v>
      </c>
      <c r="D4764" s="11" t="s">
        <v>163</v>
      </c>
      <c r="E4764" s="12">
        <v>1.1508645411029499</v>
      </c>
      <c r="F4764" s="12">
        <v>0.587902242168864</v>
      </c>
      <c r="G4764" s="12">
        <v>0.61559028959058104</v>
      </c>
      <c r="H4764" s="12">
        <v>0.72868710028861305</v>
      </c>
      <c r="I4764" s="12">
        <v>1.0624268335739799</v>
      </c>
      <c r="J4764" s="12">
        <v>0.66251023518345598</v>
      </c>
      <c r="K4764" s="12">
        <v>0.57927827134577403</v>
      </c>
      <c r="L4764" s="12">
        <v>0.66299414582548999</v>
      </c>
      <c r="M4764" s="12">
        <v>1.0030115832981901</v>
      </c>
    </row>
    <row r="4765" spans="1:13" x14ac:dyDescent="0.3">
      <c r="A4765" s="11" t="str">
        <f t="shared" si="75"/>
        <v>CONSUMO PER CAPITA (kg ó litros por individuo)Cola RegularDE 60 A 75 AÑOS</v>
      </c>
      <c r="B4765" s="11" t="s">
        <v>55</v>
      </c>
      <c r="C4765" s="11" t="s">
        <v>111</v>
      </c>
      <c r="D4765" s="11" t="s">
        <v>164</v>
      </c>
      <c r="E4765" s="12">
        <v>0.73655580436857604</v>
      </c>
      <c r="F4765" s="12">
        <v>0.50491265714932798</v>
      </c>
      <c r="G4765" s="12">
        <v>0.35839483424498098</v>
      </c>
      <c r="H4765" s="12">
        <v>0.43808375025666302</v>
      </c>
      <c r="I4765" s="12">
        <v>0.70815903959827298</v>
      </c>
      <c r="J4765" s="12">
        <v>0.40118372911739902</v>
      </c>
      <c r="K4765" s="12">
        <v>0.43782542515821699</v>
      </c>
      <c r="L4765" s="12">
        <v>0.56114905095534895</v>
      </c>
      <c r="M4765" s="12">
        <v>0.74417776689692305</v>
      </c>
    </row>
    <row r="4766" spans="1:13" x14ac:dyDescent="0.3">
      <c r="A4766" s="11" t="str">
        <f t="shared" si="75"/>
        <v>CONSUMO PER CAPITA (kg ó litros por individuo)Cola RegularNIVEL ALTO</v>
      </c>
      <c r="B4766" s="11" t="s">
        <v>55</v>
      </c>
      <c r="C4766" s="11" t="s">
        <v>111</v>
      </c>
      <c r="D4766" s="11" t="s">
        <v>165</v>
      </c>
      <c r="E4766" s="12">
        <v>0.70620118684624</v>
      </c>
      <c r="F4766" s="12">
        <v>0.37985850358693701</v>
      </c>
      <c r="G4766" s="12">
        <v>0.457361026035216</v>
      </c>
      <c r="H4766" s="12">
        <v>0.54267633201663001</v>
      </c>
      <c r="I4766" s="12">
        <v>0.79071092608656302</v>
      </c>
      <c r="J4766" s="12">
        <v>0.47378207073787598</v>
      </c>
      <c r="K4766" s="12">
        <v>0.43235559737445101</v>
      </c>
      <c r="L4766" s="12">
        <v>0.466570073193736</v>
      </c>
      <c r="M4766" s="12">
        <v>0.68383660565876303</v>
      </c>
    </row>
    <row r="4767" spans="1:13" x14ac:dyDescent="0.3">
      <c r="A4767" s="11" t="str">
        <f t="shared" si="75"/>
        <v>CONSUMO PER CAPITA (kg ó litros por individuo)Cola RegularNIVEL MEDIO ALTO</v>
      </c>
      <c r="B4767" s="11" t="s">
        <v>55</v>
      </c>
      <c r="C4767" s="11" t="s">
        <v>111</v>
      </c>
      <c r="D4767" s="11" t="s">
        <v>166</v>
      </c>
      <c r="E4767" s="12">
        <v>0.78469793956997602</v>
      </c>
      <c r="F4767" s="12">
        <v>0.45362685264583902</v>
      </c>
      <c r="G4767" s="12">
        <v>0.468123768414411</v>
      </c>
      <c r="H4767" s="12">
        <v>0.55743413565400302</v>
      </c>
      <c r="I4767" s="12">
        <v>0.75261010053208299</v>
      </c>
      <c r="J4767" s="12">
        <v>0.47446813823546802</v>
      </c>
      <c r="K4767" s="12">
        <v>0.45028820097226901</v>
      </c>
      <c r="L4767" s="12">
        <v>0.46771299941384697</v>
      </c>
      <c r="M4767" s="12">
        <v>0.70802107867396202</v>
      </c>
    </row>
    <row r="4768" spans="1:13" x14ac:dyDescent="0.3">
      <c r="A4768" s="11" t="str">
        <f t="shared" si="75"/>
        <v>CONSUMO PER CAPITA (kg ó litros por individuo)Cola RegularNIVEL MEDIO</v>
      </c>
      <c r="B4768" s="11" t="s">
        <v>55</v>
      </c>
      <c r="C4768" s="11" t="s">
        <v>111</v>
      </c>
      <c r="D4768" s="11" t="s">
        <v>167</v>
      </c>
      <c r="E4768" s="12">
        <v>1.07045512117639</v>
      </c>
      <c r="F4768" s="12">
        <v>0.67351765458031598</v>
      </c>
      <c r="G4768" s="12">
        <v>0.46397186171374799</v>
      </c>
      <c r="H4768" s="12">
        <v>0.52440941753737502</v>
      </c>
      <c r="I4768" s="12">
        <v>0.81316428286616504</v>
      </c>
      <c r="J4768" s="12">
        <v>0.496460990422051</v>
      </c>
      <c r="K4768" s="12">
        <v>0.53032141168565705</v>
      </c>
      <c r="L4768" s="12">
        <v>0.56218938692623299</v>
      </c>
      <c r="M4768" s="12">
        <v>0.82342317919456198</v>
      </c>
    </row>
    <row r="4769" spans="1:13" x14ac:dyDescent="0.3">
      <c r="A4769" s="11" t="str">
        <f t="shared" si="75"/>
        <v>CONSUMO PER CAPITA (kg ó litros por individuo)Cola RegularNIVEL MEDIO BAJO</v>
      </c>
      <c r="B4769" s="11" t="s">
        <v>55</v>
      </c>
      <c r="C4769" s="11" t="s">
        <v>111</v>
      </c>
      <c r="D4769" s="11" t="s">
        <v>168</v>
      </c>
      <c r="E4769" s="12">
        <v>0.88001814464109296</v>
      </c>
      <c r="F4769" s="12">
        <v>0.49221534428559199</v>
      </c>
      <c r="G4769" s="12">
        <v>0.43263913486424799</v>
      </c>
      <c r="H4769" s="12">
        <v>0.43502537002881497</v>
      </c>
      <c r="I4769" s="12">
        <v>0.62833636716472996</v>
      </c>
      <c r="J4769" s="12">
        <v>0.381482679124929</v>
      </c>
      <c r="K4769" s="12">
        <v>0.33570766726781298</v>
      </c>
      <c r="L4769" s="12">
        <v>0.429328706885092</v>
      </c>
      <c r="M4769" s="12">
        <v>0.64923872639024505</v>
      </c>
    </row>
    <row r="4770" spans="1:13" x14ac:dyDescent="0.3">
      <c r="A4770" s="11" t="str">
        <f t="shared" si="75"/>
        <v>CONSUMO PER CAPITA (kg ó litros por individuo)Cola RegularNIVEL BAJO</v>
      </c>
      <c r="B4770" s="11" t="s">
        <v>55</v>
      </c>
      <c r="C4770" s="11" t="s">
        <v>111</v>
      </c>
      <c r="D4770" s="11" t="s">
        <v>169</v>
      </c>
      <c r="E4770" s="12">
        <v>0.76876420161831405</v>
      </c>
      <c r="F4770" s="12">
        <v>0.38346065647157401</v>
      </c>
      <c r="G4770" s="12">
        <v>0.44788563936829701</v>
      </c>
      <c r="H4770" s="12">
        <v>0.47103881561304001</v>
      </c>
      <c r="I4770" s="12">
        <v>0.80925915239614399</v>
      </c>
      <c r="J4770" s="12">
        <v>0.48368753629687999</v>
      </c>
      <c r="K4770" s="12">
        <v>0.49047094598986002</v>
      </c>
      <c r="L4770" s="12">
        <v>0.62394107806090304</v>
      </c>
      <c r="M4770" s="12">
        <v>0.78719226541384102</v>
      </c>
    </row>
    <row r="4771" spans="1:13" x14ac:dyDescent="0.3">
      <c r="A4771" s="11" t="str">
        <f t="shared" si="75"/>
        <v>CONSUMO PER CAPITA (kg ó litros por individuo)Cola RegularHOMBRE</v>
      </c>
      <c r="B4771" s="11" t="s">
        <v>55</v>
      </c>
      <c r="C4771" s="11" t="s">
        <v>111</v>
      </c>
      <c r="D4771" s="11" t="s">
        <v>170</v>
      </c>
      <c r="E4771" s="12">
        <v>0.85671099835428799</v>
      </c>
      <c r="F4771" s="12">
        <v>0.50850647711891295</v>
      </c>
      <c r="G4771" s="12">
        <v>0.478114051553515</v>
      </c>
      <c r="H4771" s="12">
        <v>0.53092004501756196</v>
      </c>
      <c r="I4771" s="12">
        <v>0.800315011725931</v>
      </c>
      <c r="J4771" s="12">
        <v>0.48134269970548799</v>
      </c>
      <c r="K4771" s="12">
        <v>0.501591588512041</v>
      </c>
      <c r="L4771" s="12">
        <v>0.54325921971408397</v>
      </c>
      <c r="M4771" s="12">
        <v>0.77756717282360999</v>
      </c>
    </row>
    <row r="4772" spans="1:13" x14ac:dyDescent="0.3">
      <c r="A4772" s="11" t="str">
        <f t="shared" si="75"/>
        <v>CONSUMO PER CAPITA (kg ó litros por individuo)Cola RegularMUJER</v>
      </c>
      <c r="B4772" s="11" t="s">
        <v>55</v>
      </c>
      <c r="C4772" s="11" t="s">
        <v>111</v>
      </c>
      <c r="D4772" s="11" t="s">
        <v>171</v>
      </c>
      <c r="E4772" s="12">
        <v>0.84190327595114001</v>
      </c>
      <c r="F4772" s="12">
        <v>0.45584202765437498</v>
      </c>
      <c r="G4772" s="12">
        <v>0.431666119539514</v>
      </c>
      <c r="H4772" s="12">
        <v>0.48571643884621102</v>
      </c>
      <c r="I4772" s="12">
        <v>0.740227192712136</v>
      </c>
      <c r="J4772" s="12">
        <v>0.45432732855454799</v>
      </c>
      <c r="K4772" s="12">
        <v>0.41483952459810702</v>
      </c>
      <c r="L4772" s="12">
        <v>0.49779610587060602</v>
      </c>
      <c r="M4772" s="12">
        <v>0.70376253080543805</v>
      </c>
    </row>
    <row r="4773" spans="1:13" x14ac:dyDescent="0.3">
      <c r="A4773" s="11" t="str">
        <f t="shared" si="75"/>
        <v>CONSUMO PER CAPITA (kg ó litros por individuo)Light/ZeroT.ESPAÑA</v>
      </c>
      <c r="B4773" s="11" t="s">
        <v>55</v>
      </c>
      <c r="C4773" s="11" t="s">
        <v>112</v>
      </c>
      <c r="D4773" s="11" t="s">
        <v>142</v>
      </c>
      <c r="E4773" s="12">
        <v>1.0415585203799</v>
      </c>
      <c r="F4773" s="12">
        <v>0.59400396368201203</v>
      </c>
      <c r="G4773" s="12">
        <v>0.55367704000890405</v>
      </c>
      <c r="H4773" s="12">
        <v>0.67828187590365596</v>
      </c>
      <c r="I4773" s="12">
        <v>1.00384859609121</v>
      </c>
      <c r="J4773" s="12">
        <v>0.61057319588461201</v>
      </c>
      <c r="K4773" s="12">
        <v>0.56898373124866197</v>
      </c>
      <c r="L4773" s="12">
        <v>0.63693786782486606</v>
      </c>
      <c r="M4773" s="12">
        <v>0.93585215954260204</v>
      </c>
    </row>
    <row r="4774" spans="1:13" x14ac:dyDescent="0.3">
      <c r="A4774" s="11" t="str">
        <f t="shared" si="75"/>
        <v>CONSUMO PER CAPITA (kg ó litros por individuo)Light/ZeroBCN AM</v>
      </c>
      <c r="B4774" s="11" t="s">
        <v>55</v>
      </c>
      <c r="C4774" s="11" t="s">
        <v>112</v>
      </c>
      <c r="D4774" s="11" t="s">
        <v>143</v>
      </c>
      <c r="E4774" s="12">
        <v>1.6961544382890801</v>
      </c>
      <c r="F4774" s="12">
        <v>0.79369379185258304</v>
      </c>
      <c r="G4774" s="12">
        <v>0.69087005207631402</v>
      </c>
      <c r="H4774" s="12">
        <v>0.98611121491646903</v>
      </c>
      <c r="I4774" s="12">
        <v>1.45417199128723</v>
      </c>
      <c r="J4774" s="12">
        <v>0.87988472871073597</v>
      </c>
      <c r="K4774" s="12">
        <v>0.79278139123543701</v>
      </c>
      <c r="L4774" s="12">
        <v>1.0222132197750999</v>
      </c>
      <c r="M4774" s="12">
        <v>1.3116116617287199</v>
      </c>
    </row>
    <row r="4775" spans="1:13" x14ac:dyDescent="0.3">
      <c r="A4775" s="11" t="str">
        <f t="shared" si="75"/>
        <v>CONSUMO PER CAPITA (kg ó litros por individuo)Light/ZeroREST.CAT ARAGON</v>
      </c>
      <c r="B4775" s="11" t="s">
        <v>55</v>
      </c>
      <c r="C4775" s="11" t="s">
        <v>112</v>
      </c>
      <c r="D4775" s="11" t="s">
        <v>144</v>
      </c>
      <c r="E4775" s="12">
        <v>0.890684665306398</v>
      </c>
      <c r="F4775" s="12">
        <v>0.55601463761228698</v>
      </c>
      <c r="G4775" s="12">
        <v>0.47460350615066299</v>
      </c>
      <c r="H4775" s="12">
        <v>0.624139318255582</v>
      </c>
      <c r="I4775" s="12">
        <v>1.0864152310995701</v>
      </c>
      <c r="J4775" s="12">
        <v>0.54270336746867598</v>
      </c>
      <c r="K4775" s="12">
        <v>0.53138843022904003</v>
      </c>
      <c r="L4775" s="12">
        <v>0.52772517425519305</v>
      </c>
      <c r="M4775" s="12">
        <v>0.94814190187159098</v>
      </c>
    </row>
    <row r="4776" spans="1:13" x14ac:dyDescent="0.3">
      <c r="A4776" s="11" t="str">
        <f t="shared" si="75"/>
        <v>CONSUMO PER CAPITA (kg ó litros por individuo)Light/ZeroLEVANTE</v>
      </c>
      <c r="B4776" s="11" t="s">
        <v>55</v>
      </c>
      <c r="C4776" s="11" t="s">
        <v>112</v>
      </c>
      <c r="D4776" s="11" t="s">
        <v>145</v>
      </c>
      <c r="E4776" s="12">
        <v>1.0105902661078701</v>
      </c>
      <c r="F4776" s="12">
        <v>0.608055829165148</v>
      </c>
      <c r="G4776" s="12">
        <v>0.60230786456921503</v>
      </c>
      <c r="H4776" s="12">
        <v>0.74453536067471804</v>
      </c>
      <c r="I4776" s="12">
        <v>1.0624576155868</v>
      </c>
      <c r="J4776" s="12">
        <v>0.57373019039167505</v>
      </c>
      <c r="K4776" s="12">
        <v>0.61466189378723601</v>
      </c>
      <c r="L4776" s="12">
        <v>0.61755148193890497</v>
      </c>
      <c r="M4776" s="12">
        <v>0.97899213240840499</v>
      </c>
    </row>
    <row r="4777" spans="1:13" x14ac:dyDescent="0.3">
      <c r="A4777" s="11" t="str">
        <f t="shared" si="75"/>
        <v>CONSUMO PER CAPITA (kg ó litros por individuo)Light/ZeroANDALUCIA</v>
      </c>
      <c r="B4777" s="11" t="s">
        <v>55</v>
      </c>
      <c r="C4777" s="11" t="s">
        <v>112</v>
      </c>
      <c r="D4777" s="11" t="s">
        <v>146</v>
      </c>
      <c r="E4777" s="12">
        <v>1.0482510029360399</v>
      </c>
      <c r="F4777" s="12">
        <v>0.67948288986508598</v>
      </c>
      <c r="G4777" s="12">
        <v>0.52539508509451704</v>
      </c>
      <c r="H4777" s="12">
        <v>0.58122328920419497</v>
      </c>
      <c r="I4777" s="12">
        <v>0.95108920649668305</v>
      </c>
      <c r="J4777" s="12">
        <v>0.63203155433830105</v>
      </c>
      <c r="K4777" s="12">
        <v>0.59109386363166005</v>
      </c>
      <c r="L4777" s="12">
        <v>0.63023754650064401</v>
      </c>
      <c r="M4777" s="12">
        <v>0.88726223993906095</v>
      </c>
    </row>
    <row r="4778" spans="1:13" x14ac:dyDescent="0.3">
      <c r="A4778" s="11" t="str">
        <f t="shared" si="75"/>
        <v>CONSUMO PER CAPITA (kg ó litros por individuo)Light/ZeroMDD AM</v>
      </c>
      <c r="B4778" s="11" t="s">
        <v>55</v>
      </c>
      <c r="C4778" s="11" t="s">
        <v>112</v>
      </c>
      <c r="D4778" s="11" t="s">
        <v>147</v>
      </c>
      <c r="E4778" s="12">
        <v>1.42656730840732</v>
      </c>
      <c r="F4778" s="12">
        <v>0.76560019549315705</v>
      </c>
      <c r="G4778" s="12">
        <v>0.91083552685244096</v>
      </c>
      <c r="H4778" s="12">
        <v>1.0630947506574899</v>
      </c>
      <c r="I4778" s="12">
        <v>1.3297526637777899</v>
      </c>
      <c r="J4778" s="12">
        <v>0.81545878447192099</v>
      </c>
      <c r="K4778" s="12">
        <v>0.76031587408282997</v>
      </c>
      <c r="L4778" s="12">
        <v>0.93258467008867796</v>
      </c>
      <c r="M4778" s="12">
        <v>1.2292808388857299</v>
      </c>
    </row>
    <row r="4779" spans="1:13" x14ac:dyDescent="0.3">
      <c r="A4779" s="11" t="str">
        <f t="shared" si="75"/>
        <v>CONSUMO PER CAPITA (kg ó litros por individuo)Light/ZeroRTO CENTRO</v>
      </c>
      <c r="B4779" s="11" t="s">
        <v>55</v>
      </c>
      <c r="C4779" s="11" t="s">
        <v>112</v>
      </c>
      <c r="D4779" s="11" t="s">
        <v>148</v>
      </c>
      <c r="E4779" s="12">
        <v>0.94548096910576895</v>
      </c>
      <c r="F4779" s="12">
        <v>0.55060394807037805</v>
      </c>
      <c r="G4779" s="12">
        <v>0.51596252504582196</v>
      </c>
      <c r="H4779" s="12">
        <v>0.66198081785130203</v>
      </c>
      <c r="I4779" s="12">
        <v>0.95920160515955499</v>
      </c>
      <c r="J4779" s="12">
        <v>0.56512109086650197</v>
      </c>
      <c r="K4779" s="12">
        <v>0.48220029908265599</v>
      </c>
      <c r="L4779" s="12">
        <v>0.55415849857493304</v>
      </c>
      <c r="M4779" s="12">
        <v>0.90142412675440498</v>
      </c>
    </row>
    <row r="4780" spans="1:13" x14ac:dyDescent="0.3">
      <c r="A4780" s="11" t="str">
        <f t="shared" si="75"/>
        <v>CONSUMO PER CAPITA (kg ó litros por individuo)Light/ZeroNORTE-CENTRO</v>
      </c>
      <c r="B4780" s="11" t="s">
        <v>55</v>
      </c>
      <c r="C4780" s="11" t="s">
        <v>112</v>
      </c>
      <c r="D4780" s="11" t="s">
        <v>149</v>
      </c>
      <c r="E4780" s="12">
        <v>0.60014623750506901</v>
      </c>
      <c r="F4780" s="12">
        <v>0.31802447214565799</v>
      </c>
      <c r="G4780" s="12">
        <v>0.28994232679173099</v>
      </c>
      <c r="H4780" s="12">
        <v>0.365103962736679</v>
      </c>
      <c r="I4780" s="12">
        <v>0.61260809229054702</v>
      </c>
      <c r="J4780" s="12">
        <v>0.47477878111132998</v>
      </c>
      <c r="K4780" s="12">
        <v>0.30348369570750999</v>
      </c>
      <c r="L4780" s="12">
        <v>0.35491608731126101</v>
      </c>
      <c r="M4780" s="12">
        <v>0.54137685339366703</v>
      </c>
    </row>
    <row r="4781" spans="1:13" x14ac:dyDescent="0.3">
      <c r="A4781" s="11" t="str">
        <f t="shared" si="75"/>
        <v>CONSUMO PER CAPITA (kg ó litros por individuo)Light/ZeroNOROESTE</v>
      </c>
      <c r="B4781" s="11" t="s">
        <v>55</v>
      </c>
      <c r="C4781" s="11" t="s">
        <v>112</v>
      </c>
      <c r="D4781" s="11" t="s">
        <v>150</v>
      </c>
      <c r="E4781" s="12">
        <v>0.60561418687591095</v>
      </c>
      <c r="F4781" s="12">
        <v>0.301609036322742</v>
      </c>
      <c r="G4781" s="12">
        <v>0.29037252739958502</v>
      </c>
      <c r="H4781" s="12">
        <v>0.31004683448562298</v>
      </c>
      <c r="I4781" s="12">
        <v>0.393810284347685</v>
      </c>
      <c r="J4781" s="12">
        <v>0.32970191979709002</v>
      </c>
      <c r="K4781" s="12">
        <v>0.33047138863652298</v>
      </c>
      <c r="L4781" s="12">
        <v>0.36712395770365203</v>
      </c>
      <c r="M4781" s="12">
        <v>0.54773179278471096</v>
      </c>
    </row>
    <row r="4782" spans="1:13" x14ac:dyDescent="0.3">
      <c r="A4782" s="11" t="str">
        <f t="shared" si="75"/>
        <v>CONSUMO PER CAPITA (kg ó litros por individuo)Light/Zero&lt;2MIL</v>
      </c>
      <c r="B4782" s="11" t="s">
        <v>55</v>
      </c>
      <c r="C4782" s="11" t="s">
        <v>112</v>
      </c>
      <c r="D4782" s="11" t="s">
        <v>151</v>
      </c>
      <c r="E4782" s="12">
        <v>0.51407392970453702</v>
      </c>
      <c r="F4782" s="12">
        <v>0.335780763956749</v>
      </c>
      <c r="G4782" s="12">
        <v>0.35728083801274502</v>
      </c>
      <c r="H4782" s="12">
        <v>0.45984018983228803</v>
      </c>
      <c r="I4782" s="12">
        <v>0.80173748863681504</v>
      </c>
      <c r="J4782" s="12">
        <v>0.43259754931236599</v>
      </c>
      <c r="K4782" s="12">
        <v>0.34870248338712201</v>
      </c>
      <c r="L4782" s="12">
        <v>0.30983332797475799</v>
      </c>
      <c r="M4782" s="12">
        <v>0.62212355117831597</v>
      </c>
    </row>
    <row r="4783" spans="1:13" x14ac:dyDescent="0.3">
      <c r="A4783" s="11" t="str">
        <f t="shared" si="75"/>
        <v>CONSUMO PER CAPITA (kg ó litros por individuo)Light/Zero2-5MIL</v>
      </c>
      <c r="B4783" s="11" t="s">
        <v>55</v>
      </c>
      <c r="C4783" s="11" t="s">
        <v>112</v>
      </c>
      <c r="D4783" s="11" t="s">
        <v>152</v>
      </c>
      <c r="E4783" s="12">
        <v>0.71767863076514604</v>
      </c>
      <c r="F4783" s="12">
        <v>0.453202759446304</v>
      </c>
      <c r="G4783" s="12">
        <v>0.355249436912139</v>
      </c>
      <c r="H4783" s="12">
        <v>0.46858575523537499</v>
      </c>
      <c r="I4783" s="12">
        <v>0.69131074889156796</v>
      </c>
      <c r="J4783" s="12">
        <v>0.41587412506077498</v>
      </c>
      <c r="K4783" s="12">
        <v>0.261148920306009</v>
      </c>
      <c r="L4783" s="12">
        <v>0.24278470916078501</v>
      </c>
      <c r="M4783" s="12">
        <v>0.46193658316610497</v>
      </c>
    </row>
    <row r="4784" spans="1:13" x14ac:dyDescent="0.3">
      <c r="A4784" s="11" t="str">
        <f t="shared" si="75"/>
        <v>CONSUMO PER CAPITA (kg ó litros por individuo)Light/Zero5-10MIL</v>
      </c>
      <c r="B4784" s="11" t="s">
        <v>55</v>
      </c>
      <c r="C4784" s="11" t="s">
        <v>112</v>
      </c>
      <c r="D4784" s="11" t="s">
        <v>153</v>
      </c>
      <c r="E4784" s="12">
        <v>0.85622579977218305</v>
      </c>
      <c r="F4784" s="12">
        <v>0.544969444266452</v>
      </c>
      <c r="G4784" s="12">
        <v>0.46648482644604</v>
      </c>
      <c r="H4784" s="12">
        <v>0.49628589689536501</v>
      </c>
      <c r="I4784" s="12">
        <v>0.71649230079352899</v>
      </c>
      <c r="J4784" s="12">
        <v>0.486636391794802</v>
      </c>
      <c r="K4784" s="12">
        <v>0.50031181808997904</v>
      </c>
      <c r="L4784" s="12">
        <v>0.51978312761528001</v>
      </c>
      <c r="M4784" s="12">
        <v>0.58911654825151105</v>
      </c>
    </row>
    <row r="4785" spans="1:13" x14ac:dyDescent="0.3">
      <c r="A4785" s="11" t="str">
        <f t="shared" si="75"/>
        <v>CONSUMO PER CAPITA (kg ó litros por individuo)Light/Zero10-30MIL</v>
      </c>
      <c r="B4785" s="11" t="s">
        <v>55</v>
      </c>
      <c r="C4785" s="11" t="s">
        <v>112</v>
      </c>
      <c r="D4785" s="11" t="s">
        <v>154</v>
      </c>
      <c r="E4785" s="12">
        <v>0.85011538590536995</v>
      </c>
      <c r="F4785" s="12">
        <v>0.44523473268722003</v>
      </c>
      <c r="G4785" s="12">
        <v>0.47309615100831798</v>
      </c>
      <c r="H4785" s="12">
        <v>0.54953943057282595</v>
      </c>
      <c r="I4785" s="12">
        <v>0.83016121654380803</v>
      </c>
      <c r="J4785" s="12">
        <v>0.48719283120850398</v>
      </c>
      <c r="K4785" s="12">
        <v>0.49985486195187001</v>
      </c>
      <c r="L4785" s="12">
        <v>0.543766855463369</v>
      </c>
      <c r="M4785" s="12">
        <v>0.84689010888382799</v>
      </c>
    </row>
    <row r="4786" spans="1:13" x14ac:dyDescent="0.3">
      <c r="A4786" s="11" t="str">
        <f t="shared" si="75"/>
        <v>CONSUMO PER CAPITA (kg ó litros por individuo)Light/Zero30-100MIL</v>
      </c>
      <c r="B4786" s="11" t="s">
        <v>55</v>
      </c>
      <c r="C4786" s="11" t="s">
        <v>112</v>
      </c>
      <c r="D4786" s="11" t="s">
        <v>155</v>
      </c>
      <c r="E4786" s="12">
        <v>1.2316249568544499</v>
      </c>
      <c r="F4786" s="12">
        <v>0.79845524891627195</v>
      </c>
      <c r="G4786" s="12">
        <v>0.64227625288117496</v>
      </c>
      <c r="H4786" s="12">
        <v>0.865016613914528</v>
      </c>
      <c r="I4786" s="12">
        <v>1.35952465591087</v>
      </c>
      <c r="J4786" s="12">
        <v>0.815575027370399</v>
      </c>
      <c r="K4786" s="12">
        <v>0.79668440943086805</v>
      </c>
      <c r="L4786" s="12">
        <v>0.85484129032543998</v>
      </c>
      <c r="M4786" s="12">
        <v>1.2617856229606701</v>
      </c>
    </row>
    <row r="4787" spans="1:13" x14ac:dyDescent="0.3">
      <c r="A4787" s="11" t="str">
        <f t="shared" si="75"/>
        <v>CONSUMO PER CAPITA (kg ó litros por individuo)Light/Zero100-200MIL</v>
      </c>
      <c r="B4787" s="11" t="s">
        <v>55</v>
      </c>
      <c r="C4787" s="11" t="s">
        <v>112</v>
      </c>
      <c r="D4787" s="11" t="s">
        <v>156</v>
      </c>
      <c r="E4787" s="12">
        <v>0.87244353916620898</v>
      </c>
      <c r="F4787" s="12">
        <v>0.55373074955222401</v>
      </c>
      <c r="G4787" s="12">
        <v>0.50715900245090695</v>
      </c>
      <c r="H4787" s="12">
        <v>0.66836293848630002</v>
      </c>
      <c r="I4787" s="12">
        <v>0.82344520522113995</v>
      </c>
      <c r="J4787" s="12">
        <v>0.56737193630725202</v>
      </c>
      <c r="K4787" s="12">
        <v>0.49030796878392302</v>
      </c>
      <c r="L4787" s="12">
        <v>0.55661268251082696</v>
      </c>
      <c r="M4787" s="12">
        <v>0.861304393357614</v>
      </c>
    </row>
    <row r="4788" spans="1:13" x14ac:dyDescent="0.3">
      <c r="A4788" s="11" t="str">
        <f t="shared" si="75"/>
        <v>CONSUMO PER CAPITA (kg ó litros por individuo)Light/Zero200-500MIL</v>
      </c>
      <c r="B4788" s="11" t="s">
        <v>55</v>
      </c>
      <c r="C4788" s="11" t="s">
        <v>112</v>
      </c>
      <c r="D4788" s="11" t="s">
        <v>157</v>
      </c>
      <c r="E4788" s="12">
        <v>1.20580877937538</v>
      </c>
      <c r="F4788" s="12">
        <v>0.50456394837577401</v>
      </c>
      <c r="G4788" s="12">
        <v>0.481144707573611</v>
      </c>
      <c r="H4788" s="12">
        <v>0.60169850387257595</v>
      </c>
      <c r="I4788" s="12">
        <v>0.87051760583243198</v>
      </c>
      <c r="J4788" s="12">
        <v>0.51944510912078701</v>
      </c>
      <c r="K4788" s="12">
        <v>0.45794580110600303</v>
      </c>
      <c r="L4788" s="12">
        <v>0.68122628255362705</v>
      </c>
      <c r="M4788" s="12">
        <v>0.87495640426194699</v>
      </c>
    </row>
    <row r="4789" spans="1:13" x14ac:dyDescent="0.3">
      <c r="A4789" s="11" t="str">
        <f t="shared" si="75"/>
        <v>CONSUMO PER CAPITA (kg ó litros por individuo)Light/Zero&gt;500MIL</v>
      </c>
      <c r="B4789" s="11" t="s">
        <v>55</v>
      </c>
      <c r="C4789" s="11" t="s">
        <v>112</v>
      </c>
      <c r="D4789" s="11" t="s">
        <v>158</v>
      </c>
      <c r="E4789" s="12">
        <v>1.3818276400334999</v>
      </c>
      <c r="F4789" s="12">
        <v>0.76120509305947004</v>
      </c>
      <c r="G4789" s="12">
        <v>0.803855956664422</v>
      </c>
      <c r="H4789" s="12">
        <v>0.89812359022088795</v>
      </c>
      <c r="I4789" s="12">
        <v>1.29769698031443</v>
      </c>
      <c r="J4789" s="12">
        <v>0.78547275836224495</v>
      </c>
      <c r="K4789" s="12">
        <v>0.721886807486944</v>
      </c>
      <c r="L4789" s="12">
        <v>0.80291257443369901</v>
      </c>
      <c r="M4789" s="12">
        <v>1.1768921876881799</v>
      </c>
    </row>
    <row r="4790" spans="1:13" x14ac:dyDescent="0.3">
      <c r="A4790" s="11" t="str">
        <f t="shared" si="75"/>
        <v>CONSUMO PER CAPITA (kg ó litros por individuo)Light/ZeroDE 15 A 19 AÑOS</v>
      </c>
      <c r="B4790" s="11" t="s">
        <v>55</v>
      </c>
      <c r="C4790" s="11" t="s">
        <v>112</v>
      </c>
      <c r="D4790" s="11" t="s">
        <v>159</v>
      </c>
      <c r="E4790" s="12">
        <v>0.264368221498815</v>
      </c>
      <c r="F4790" s="12">
        <v>0.17628137281866901</v>
      </c>
      <c r="G4790" s="12">
        <v>0.100024421436173</v>
      </c>
      <c r="H4790" s="12">
        <v>0.15650599621118</v>
      </c>
      <c r="I4790" s="12">
        <v>0.21287232580852899</v>
      </c>
      <c r="J4790" s="12">
        <v>0.233763928289141</v>
      </c>
      <c r="K4790" s="12">
        <v>0.192842513069997</v>
      </c>
      <c r="L4790" s="12">
        <v>8.7363333542593499E-2</v>
      </c>
      <c r="M4790" s="12">
        <v>0.14602479203348301</v>
      </c>
    </row>
    <row r="4791" spans="1:13" x14ac:dyDescent="0.3">
      <c r="A4791" s="11" t="str">
        <f t="shared" si="75"/>
        <v>CONSUMO PER CAPITA (kg ó litros por individuo)Light/ZeroDE 20 A 24 AÑOS</v>
      </c>
      <c r="B4791" s="11" t="s">
        <v>55</v>
      </c>
      <c r="C4791" s="11" t="s">
        <v>112</v>
      </c>
      <c r="D4791" s="11" t="s">
        <v>160</v>
      </c>
      <c r="E4791" s="12">
        <v>0.94648759560486195</v>
      </c>
      <c r="F4791" s="12">
        <v>0.27706743540144602</v>
      </c>
      <c r="G4791" s="12">
        <v>0.21188745477291601</v>
      </c>
      <c r="H4791" s="12">
        <v>0.42111390741829302</v>
      </c>
      <c r="I4791" s="12">
        <v>0.44117661630030103</v>
      </c>
      <c r="J4791" s="12">
        <v>0.186354862635636</v>
      </c>
      <c r="K4791" s="12">
        <v>0.18177025051743201</v>
      </c>
      <c r="L4791" s="12">
        <v>0.24652785479592201</v>
      </c>
      <c r="M4791" s="12">
        <v>0.20243258658041799</v>
      </c>
    </row>
    <row r="4792" spans="1:13" x14ac:dyDescent="0.3">
      <c r="A4792" s="11" t="str">
        <f t="shared" si="75"/>
        <v>CONSUMO PER CAPITA (kg ó litros por individuo)Light/ZeroDE 25 A 34 AÑOS</v>
      </c>
      <c r="B4792" s="11" t="s">
        <v>55</v>
      </c>
      <c r="C4792" s="11" t="s">
        <v>112</v>
      </c>
      <c r="D4792" s="11" t="s">
        <v>161</v>
      </c>
      <c r="E4792" s="12">
        <v>0.62356660141704401</v>
      </c>
      <c r="F4792" s="12">
        <v>0.46633836029835801</v>
      </c>
      <c r="G4792" s="12">
        <v>0.39330683336835898</v>
      </c>
      <c r="H4792" s="12">
        <v>0.38071167063677103</v>
      </c>
      <c r="I4792" s="12">
        <v>0.58166069579459201</v>
      </c>
      <c r="J4792" s="12">
        <v>0.41993016880280398</v>
      </c>
      <c r="K4792" s="12">
        <v>0.30193691527216598</v>
      </c>
      <c r="L4792" s="12">
        <v>0.36904182593659002</v>
      </c>
      <c r="M4792" s="12">
        <v>0.57283023887264395</v>
      </c>
    </row>
    <row r="4793" spans="1:13" x14ac:dyDescent="0.3">
      <c r="A4793" s="11" t="str">
        <f t="shared" ref="A4793:A4856" si="76">B4793&amp;C4793&amp;D4793</f>
        <v>CONSUMO PER CAPITA (kg ó litros por individuo)Light/ZeroDE 35 A 49 AÑOS</v>
      </c>
      <c r="B4793" s="11" t="s">
        <v>55</v>
      </c>
      <c r="C4793" s="11" t="s">
        <v>112</v>
      </c>
      <c r="D4793" s="11" t="s">
        <v>162</v>
      </c>
      <c r="E4793" s="12">
        <v>1.2413476096935001</v>
      </c>
      <c r="F4793" s="12">
        <v>0.70070254387134001</v>
      </c>
      <c r="G4793" s="12">
        <v>0.70987546827539005</v>
      </c>
      <c r="H4793" s="12">
        <v>0.77175698080690802</v>
      </c>
      <c r="I4793" s="12">
        <v>1.1711363120974601</v>
      </c>
      <c r="J4793" s="12">
        <v>0.76051853412311499</v>
      </c>
      <c r="K4793" s="12">
        <v>0.69925138023646505</v>
      </c>
      <c r="L4793" s="12">
        <v>0.76613805923473799</v>
      </c>
      <c r="M4793" s="12">
        <v>1.0728134016431099</v>
      </c>
    </row>
    <row r="4794" spans="1:13" x14ac:dyDescent="0.3">
      <c r="A4794" s="11" t="str">
        <f t="shared" si="76"/>
        <v>CONSUMO PER CAPITA (kg ó litros por individuo)Light/ZeroDE 50 A 59 AÑOS</v>
      </c>
      <c r="B4794" s="11" t="s">
        <v>55</v>
      </c>
      <c r="C4794" s="11" t="s">
        <v>112</v>
      </c>
      <c r="D4794" s="11" t="s">
        <v>163</v>
      </c>
      <c r="E4794" s="12">
        <v>1.3109257712589999</v>
      </c>
      <c r="F4794" s="12">
        <v>0.75282637610752901</v>
      </c>
      <c r="G4794" s="12">
        <v>0.70449960775264497</v>
      </c>
      <c r="H4794" s="12">
        <v>0.89105985082436601</v>
      </c>
      <c r="I4794" s="12">
        <v>1.3424156177384401</v>
      </c>
      <c r="J4794" s="12">
        <v>0.77258571550488797</v>
      </c>
      <c r="K4794" s="12">
        <v>0.75120491507630205</v>
      </c>
      <c r="L4794" s="12">
        <v>0.86105734661495203</v>
      </c>
      <c r="M4794" s="12">
        <v>1.24206418852238</v>
      </c>
    </row>
    <row r="4795" spans="1:13" x14ac:dyDescent="0.3">
      <c r="A4795" s="11" t="str">
        <f t="shared" si="76"/>
        <v>CONSUMO PER CAPITA (kg ó litros por individuo)Light/ZeroDE 60 A 75 AÑOS</v>
      </c>
      <c r="B4795" s="11" t="s">
        <v>55</v>
      </c>
      <c r="C4795" s="11" t="s">
        <v>112</v>
      </c>
      <c r="D4795" s="11" t="s">
        <v>164</v>
      </c>
      <c r="E4795" s="12">
        <v>1.0725856820047299</v>
      </c>
      <c r="F4795" s="12">
        <v>0.61573698964222301</v>
      </c>
      <c r="G4795" s="12">
        <v>0.56472126918641796</v>
      </c>
      <c r="H4795" s="12">
        <v>0.79736611337938701</v>
      </c>
      <c r="I4795" s="12">
        <v>1.1712420807508901</v>
      </c>
      <c r="J4795" s="12">
        <v>0.64067536961979499</v>
      </c>
      <c r="K4795" s="12">
        <v>0.64912225113228705</v>
      </c>
      <c r="L4795" s="12">
        <v>0.73618459861566499</v>
      </c>
      <c r="M4795" s="12">
        <v>1.1894977520212699</v>
      </c>
    </row>
    <row r="4796" spans="1:13" x14ac:dyDescent="0.3">
      <c r="A4796" s="11" t="str">
        <f t="shared" si="76"/>
        <v>CONSUMO PER CAPITA (kg ó litros por individuo)Light/ZeroNIVEL ALTO</v>
      </c>
      <c r="B4796" s="11" t="s">
        <v>55</v>
      </c>
      <c r="C4796" s="11" t="s">
        <v>112</v>
      </c>
      <c r="D4796" s="11" t="s">
        <v>165</v>
      </c>
      <c r="E4796" s="12">
        <v>1.14972083235656</v>
      </c>
      <c r="F4796" s="12">
        <v>0.60165008260677799</v>
      </c>
      <c r="G4796" s="12">
        <v>0.49858275921350798</v>
      </c>
      <c r="H4796" s="12">
        <v>0.70356297115607702</v>
      </c>
      <c r="I4796" s="12">
        <v>1.1129044924496001</v>
      </c>
      <c r="J4796" s="12">
        <v>0.63623636613394596</v>
      </c>
      <c r="K4796" s="12">
        <v>0.62371196355167502</v>
      </c>
      <c r="L4796" s="12">
        <v>0.69149619945249297</v>
      </c>
      <c r="M4796" s="12">
        <v>0.98965451449776998</v>
      </c>
    </row>
    <row r="4797" spans="1:13" x14ac:dyDescent="0.3">
      <c r="A4797" s="11" t="str">
        <f t="shared" si="76"/>
        <v>CONSUMO PER CAPITA (kg ó litros por individuo)Light/ZeroNIVEL MEDIO ALTO</v>
      </c>
      <c r="B4797" s="11" t="s">
        <v>55</v>
      </c>
      <c r="C4797" s="11" t="s">
        <v>112</v>
      </c>
      <c r="D4797" s="11" t="s">
        <v>166</v>
      </c>
      <c r="E4797" s="12">
        <v>1.2143055018342499</v>
      </c>
      <c r="F4797" s="12">
        <v>0.75831065512777396</v>
      </c>
      <c r="G4797" s="12">
        <v>0.74486043168093496</v>
      </c>
      <c r="H4797" s="12">
        <v>0.78227176720306502</v>
      </c>
      <c r="I4797" s="12">
        <v>1.1081081079794901</v>
      </c>
      <c r="J4797" s="12">
        <v>0.80347844276639602</v>
      </c>
      <c r="K4797" s="12">
        <v>0.70101866950701996</v>
      </c>
      <c r="L4797" s="12">
        <v>0.75089902701596001</v>
      </c>
      <c r="M4797" s="12">
        <v>0.94770483603261602</v>
      </c>
    </row>
    <row r="4798" spans="1:13" x14ac:dyDescent="0.3">
      <c r="A4798" s="11" t="str">
        <f t="shared" si="76"/>
        <v>CONSUMO PER CAPITA (kg ó litros por individuo)Light/ZeroNIVEL MEDIO</v>
      </c>
      <c r="B4798" s="11" t="s">
        <v>55</v>
      </c>
      <c r="C4798" s="11" t="s">
        <v>112</v>
      </c>
      <c r="D4798" s="11" t="s">
        <v>167</v>
      </c>
      <c r="E4798" s="12">
        <v>0.98874349360992997</v>
      </c>
      <c r="F4798" s="12">
        <v>0.64208987904584502</v>
      </c>
      <c r="G4798" s="12">
        <v>0.561707068485227</v>
      </c>
      <c r="H4798" s="12">
        <v>0.67779143453002499</v>
      </c>
      <c r="I4798" s="12">
        <v>0.94421962381343805</v>
      </c>
      <c r="J4798" s="12">
        <v>0.53248933450302505</v>
      </c>
      <c r="K4798" s="12">
        <v>0.51056727604636498</v>
      </c>
      <c r="L4798" s="12">
        <v>0.55464087597848</v>
      </c>
      <c r="M4798" s="12">
        <v>0.86652758224705695</v>
      </c>
    </row>
    <row r="4799" spans="1:13" x14ac:dyDescent="0.3">
      <c r="A4799" s="11" t="str">
        <f t="shared" si="76"/>
        <v>CONSUMO PER CAPITA (kg ó litros por individuo)Light/ZeroNIVEL MEDIO BAJO</v>
      </c>
      <c r="B4799" s="11" t="s">
        <v>55</v>
      </c>
      <c r="C4799" s="11" t="s">
        <v>112</v>
      </c>
      <c r="D4799" s="11" t="s">
        <v>168</v>
      </c>
      <c r="E4799" s="12">
        <v>0.95175170193988501</v>
      </c>
      <c r="F4799" s="12">
        <v>0.511604911323981</v>
      </c>
      <c r="G4799" s="12">
        <v>0.48658249657070501</v>
      </c>
      <c r="H4799" s="12">
        <v>0.56872925879111003</v>
      </c>
      <c r="I4799" s="12">
        <v>0.93126021580325802</v>
      </c>
      <c r="J4799" s="12">
        <v>0.54073748614364403</v>
      </c>
      <c r="K4799" s="12">
        <v>0.59731377752843695</v>
      </c>
      <c r="L4799" s="12">
        <v>0.60383226831242998</v>
      </c>
      <c r="M4799" s="12">
        <v>0.91421477895063497</v>
      </c>
    </row>
    <row r="4800" spans="1:13" x14ac:dyDescent="0.3">
      <c r="A4800" s="11" t="str">
        <f t="shared" si="76"/>
        <v>CONSUMO PER CAPITA (kg ó litros por individuo)Light/ZeroNIVEL BAJO</v>
      </c>
      <c r="B4800" s="11" t="s">
        <v>55</v>
      </c>
      <c r="C4800" s="11" t="s">
        <v>112</v>
      </c>
      <c r="D4800" s="11" t="s">
        <v>169</v>
      </c>
      <c r="E4800" s="12">
        <v>0.93655761025536699</v>
      </c>
      <c r="F4800" s="12">
        <v>0.47827464539620701</v>
      </c>
      <c r="G4800" s="12">
        <v>0.51710213141077999</v>
      </c>
      <c r="H4800" s="12">
        <v>0.656489426534974</v>
      </c>
      <c r="I4800" s="12">
        <v>0.93878723010341203</v>
      </c>
      <c r="J4800" s="12">
        <v>0.58966190318494405</v>
      </c>
      <c r="K4800" s="12">
        <v>0.47071845371039001</v>
      </c>
      <c r="L4800" s="12">
        <v>0.61937028483703505</v>
      </c>
      <c r="M4800" s="12">
        <v>0.96583211240799904</v>
      </c>
    </row>
    <row r="4801" spans="1:13" x14ac:dyDescent="0.3">
      <c r="A4801" s="11" t="str">
        <f t="shared" si="76"/>
        <v>CONSUMO PER CAPITA (kg ó litros por individuo)Light/ZeroHOMBRE</v>
      </c>
      <c r="B4801" s="11" t="s">
        <v>55</v>
      </c>
      <c r="C4801" s="11" t="s">
        <v>112</v>
      </c>
      <c r="D4801" s="11" t="s">
        <v>170</v>
      </c>
      <c r="E4801" s="12">
        <v>1.08478172513426</v>
      </c>
      <c r="F4801" s="12">
        <v>0.61648416528401395</v>
      </c>
      <c r="G4801" s="12">
        <v>0.56333522369996802</v>
      </c>
      <c r="H4801" s="12">
        <v>0.71470087645636304</v>
      </c>
      <c r="I4801" s="12">
        <v>1.0596568832411499</v>
      </c>
      <c r="J4801" s="12">
        <v>0.65989803055833496</v>
      </c>
      <c r="K4801" s="12">
        <v>0.62163359629128601</v>
      </c>
      <c r="L4801" s="12">
        <v>0.64196891380196996</v>
      </c>
      <c r="M4801" s="12">
        <v>0.96837583107449798</v>
      </c>
    </row>
    <row r="4802" spans="1:13" x14ac:dyDescent="0.3">
      <c r="A4802" s="11" t="str">
        <f t="shared" si="76"/>
        <v>CONSUMO PER CAPITA (kg ó litros por individuo)Light/ZeroMUJER</v>
      </c>
      <c r="B4802" s="11" t="s">
        <v>55</v>
      </c>
      <c r="C4802" s="11" t="s">
        <v>112</v>
      </c>
      <c r="D4802" s="11" t="s">
        <v>171</v>
      </c>
      <c r="E4802" s="12">
        <v>0.99884978844998695</v>
      </c>
      <c r="F4802" s="12">
        <v>0.57179122669924998</v>
      </c>
      <c r="G4802" s="12">
        <v>0.54414143595986597</v>
      </c>
      <c r="H4802" s="12">
        <v>0.64232546386362799</v>
      </c>
      <c r="I4802" s="12">
        <v>0.94873753538224104</v>
      </c>
      <c r="J4802" s="12">
        <v>0.56188528425036999</v>
      </c>
      <c r="K4802" s="12">
        <v>0.51687823255271803</v>
      </c>
      <c r="L4802" s="12">
        <v>0.63195832400476004</v>
      </c>
      <c r="M4802" s="12">
        <v>0.90366342512850895</v>
      </c>
    </row>
    <row r="4803" spans="1:13" x14ac:dyDescent="0.3">
      <c r="A4803" s="11" t="str">
        <f t="shared" si="76"/>
        <v>CONSUMO PER CAPITA (kg ó litros por individuo)Otra Variedad ColaT.ESPAÑA</v>
      </c>
      <c r="B4803" s="11" t="s">
        <v>55</v>
      </c>
      <c r="C4803" s="11" t="s">
        <v>113</v>
      </c>
      <c r="D4803" s="11" t="s">
        <v>142</v>
      </c>
      <c r="E4803" s="12" t="s">
        <v>134</v>
      </c>
      <c r="F4803" s="12" t="s">
        <v>134</v>
      </c>
      <c r="G4803" s="12" t="s">
        <v>134</v>
      </c>
      <c r="H4803" s="12" t="s">
        <v>134</v>
      </c>
      <c r="I4803" s="12" t="s">
        <v>134</v>
      </c>
      <c r="J4803" s="12" t="s">
        <v>134</v>
      </c>
      <c r="K4803" s="12" t="s">
        <v>134</v>
      </c>
      <c r="L4803" s="12" t="s">
        <v>134</v>
      </c>
      <c r="M4803" s="12" t="s">
        <v>134</v>
      </c>
    </row>
    <row r="4804" spans="1:13" x14ac:dyDescent="0.3">
      <c r="A4804" s="11" t="str">
        <f t="shared" si="76"/>
        <v>CONSUMO PER CAPITA (kg ó litros por individuo)Otra Variedad ColaBCN AM</v>
      </c>
      <c r="B4804" s="11" t="s">
        <v>55</v>
      </c>
      <c r="C4804" s="11" t="s">
        <v>113</v>
      </c>
      <c r="D4804" s="11" t="s">
        <v>143</v>
      </c>
      <c r="E4804" s="12" t="s">
        <v>134</v>
      </c>
      <c r="F4804" s="12" t="s">
        <v>134</v>
      </c>
      <c r="G4804" s="12" t="s">
        <v>134</v>
      </c>
      <c r="H4804" s="12" t="s">
        <v>134</v>
      </c>
      <c r="I4804" s="12" t="s">
        <v>134</v>
      </c>
      <c r="J4804" s="12" t="s">
        <v>134</v>
      </c>
      <c r="K4804" s="12" t="s">
        <v>134</v>
      </c>
      <c r="L4804" s="12" t="s">
        <v>134</v>
      </c>
      <c r="M4804" s="12" t="s">
        <v>134</v>
      </c>
    </row>
    <row r="4805" spans="1:13" x14ac:dyDescent="0.3">
      <c r="A4805" s="11" t="str">
        <f t="shared" si="76"/>
        <v>CONSUMO PER CAPITA (kg ó litros por individuo)Otra Variedad ColaREST.CAT ARAGON</v>
      </c>
      <c r="B4805" s="11" t="s">
        <v>55</v>
      </c>
      <c r="C4805" s="11" t="s">
        <v>113</v>
      </c>
      <c r="D4805" s="11" t="s">
        <v>144</v>
      </c>
      <c r="E4805" s="12" t="s">
        <v>134</v>
      </c>
      <c r="F4805" s="12" t="s">
        <v>134</v>
      </c>
      <c r="G4805" s="12" t="s">
        <v>134</v>
      </c>
      <c r="H4805" s="12" t="s">
        <v>134</v>
      </c>
      <c r="I4805" s="12" t="s">
        <v>134</v>
      </c>
      <c r="J4805" s="12" t="s">
        <v>134</v>
      </c>
      <c r="K4805" s="12" t="s">
        <v>134</v>
      </c>
      <c r="L4805" s="12" t="s">
        <v>134</v>
      </c>
      <c r="M4805" s="12" t="s">
        <v>134</v>
      </c>
    </row>
    <row r="4806" spans="1:13" x14ac:dyDescent="0.3">
      <c r="A4806" s="11" t="str">
        <f t="shared" si="76"/>
        <v>CONSUMO PER CAPITA (kg ó litros por individuo)Otra Variedad ColaLEVANTE</v>
      </c>
      <c r="B4806" s="11" t="s">
        <v>55</v>
      </c>
      <c r="C4806" s="11" t="s">
        <v>113</v>
      </c>
      <c r="D4806" s="11" t="s">
        <v>145</v>
      </c>
      <c r="E4806" s="12" t="s">
        <v>134</v>
      </c>
      <c r="F4806" s="12" t="s">
        <v>134</v>
      </c>
      <c r="G4806" s="12" t="s">
        <v>134</v>
      </c>
      <c r="H4806" s="12" t="s">
        <v>134</v>
      </c>
      <c r="I4806" s="12" t="s">
        <v>134</v>
      </c>
      <c r="J4806" s="12" t="s">
        <v>134</v>
      </c>
      <c r="K4806" s="12" t="s">
        <v>134</v>
      </c>
      <c r="L4806" s="12" t="s">
        <v>134</v>
      </c>
      <c r="M4806" s="12" t="s">
        <v>134</v>
      </c>
    </row>
    <row r="4807" spans="1:13" x14ac:dyDescent="0.3">
      <c r="A4807" s="11" t="str">
        <f t="shared" si="76"/>
        <v>CONSUMO PER CAPITA (kg ó litros por individuo)Otra Variedad ColaANDALUCIA</v>
      </c>
      <c r="B4807" s="11" t="s">
        <v>55</v>
      </c>
      <c r="C4807" s="11" t="s">
        <v>113</v>
      </c>
      <c r="D4807" s="11" t="s">
        <v>146</v>
      </c>
      <c r="E4807" s="12" t="s">
        <v>134</v>
      </c>
      <c r="F4807" s="12" t="s">
        <v>134</v>
      </c>
      <c r="G4807" s="12" t="s">
        <v>134</v>
      </c>
      <c r="H4807" s="12" t="s">
        <v>134</v>
      </c>
      <c r="I4807" s="12" t="s">
        <v>134</v>
      </c>
      <c r="J4807" s="12" t="s">
        <v>134</v>
      </c>
      <c r="K4807" s="12" t="s">
        <v>134</v>
      </c>
      <c r="L4807" s="12" t="s">
        <v>134</v>
      </c>
      <c r="M4807" s="12" t="s">
        <v>134</v>
      </c>
    </row>
    <row r="4808" spans="1:13" x14ac:dyDescent="0.3">
      <c r="A4808" s="11" t="str">
        <f t="shared" si="76"/>
        <v>CONSUMO PER CAPITA (kg ó litros por individuo)Otra Variedad ColaMDD AM</v>
      </c>
      <c r="B4808" s="11" t="s">
        <v>55</v>
      </c>
      <c r="C4808" s="11" t="s">
        <v>113</v>
      </c>
      <c r="D4808" s="11" t="s">
        <v>147</v>
      </c>
      <c r="E4808" s="12" t="s">
        <v>134</v>
      </c>
      <c r="F4808" s="12" t="s">
        <v>134</v>
      </c>
      <c r="G4808" s="12" t="s">
        <v>134</v>
      </c>
      <c r="H4808" s="12" t="s">
        <v>134</v>
      </c>
      <c r="I4808" s="12" t="s">
        <v>134</v>
      </c>
      <c r="J4808" s="12" t="s">
        <v>134</v>
      </c>
      <c r="K4808" s="12" t="s">
        <v>134</v>
      </c>
      <c r="L4808" s="12" t="s">
        <v>134</v>
      </c>
      <c r="M4808" s="12" t="s">
        <v>134</v>
      </c>
    </row>
    <row r="4809" spans="1:13" x14ac:dyDescent="0.3">
      <c r="A4809" s="11" t="str">
        <f t="shared" si="76"/>
        <v>CONSUMO PER CAPITA (kg ó litros por individuo)Otra Variedad ColaRTO CENTRO</v>
      </c>
      <c r="B4809" s="11" t="s">
        <v>55</v>
      </c>
      <c r="C4809" s="11" t="s">
        <v>113</v>
      </c>
      <c r="D4809" s="11" t="s">
        <v>148</v>
      </c>
      <c r="E4809" s="12" t="s">
        <v>134</v>
      </c>
      <c r="F4809" s="12" t="s">
        <v>134</v>
      </c>
      <c r="G4809" s="12" t="s">
        <v>134</v>
      </c>
      <c r="H4809" s="12" t="s">
        <v>134</v>
      </c>
      <c r="I4809" s="12" t="s">
        <v>134</v>
      </c>
      <c r="J4809" s="12" t="s">
        <v>134</v>
      </c>
      <c r="K4809" s="12" t="s">
        <v>134</v>
      </c>
      <c r="L4809" s="12" t="s">
        <v>134</v>
      </c>
      <c r="M4809" s="12" t="s">
        <v>134</v>
      </c>
    </row>
    <row r="4810" spans="1:13" x14ac:dyDescent="0.3">
      <c r="A4810" s="11" t="str">
        <f t="shared" si="76"/>
        <v>CONSUMO PER CAPITA (kg ó litros por individuo)Otra Variedad ColaNORTE-CENTRO</v>
      </c>
      <c r="B4810" s="11" t="s">
        <v>55</v>
      </c>
      <c r="C4810" s="11" t="s">
        <v>113</v>
      </c>
      <c r="D4810" s="11" t="s">
        <v>149</v>
      </c>
      <c r="E4810" s="12" t="s">
        <v>134</v>
      </c>
      <c r="F4810" s="12" t="s">
        <v>134</v>
      </c>
      <c r="G4810" s="12" t="s">
        <v>134</v>
      </c>
      <c r="H4810" s="12" t="s">
        <v>134</v>
      </c>
      <c r="I4810" s="12" t="s">
        <v>134</v>
      </c>
      <c r="J4810" s="12" t="s">
        <v>134</v>
      </c>
      <c r="K4810" s="12" t="s">
        <v>134</v>
      </c>
      <c r="L4810" s="12" t="s">
        <v>134</v>
      </c>
      <c r="M4810" s="12" t="s">
        <v>134</v>
      </c>
    </row>
    <row r="4811" spans="1:13" x14ac:dyDescent="0.3">
      <c r="A4811" s="11" t="str">
        <f t="shared" si="76"/>
        <v>CONSUMO PER CAPITA (kg ó litros por individuo)Otra Variedad ColaNOROESTE</v>
      </c>
      <c r="B4811" s="11" t="s">
        <v>55</v>
      </c>
      <c r="C4811" s="11" t="s">
        <v>113</v>
      </c>
      <c r="D4811" s="11" t="s">
        <v>150</v>
      </c>
      <c r="E4811" s="12" t="s">
        <v>134</v>
      </c>
      <c r="F4811" s="12" t="s">
        <v>134</v>
      </c>
      <c r="G4811" s="12" t="s">
        <v>134</v>
      </c>
      <c r="H4811" s="12" t="s">
        <v>134</v>
      </c>
      <c r="I4811" s="12" t="s">
        <v>134</v>
      </c>
      <c r="J4811" s="12" t="s">
        <v>134</v>
      </c>
      <c r="K4811" s="12" t="s">
        <v>134</v>
      </c>
      <c r="L4811" s="12" t="s">
        <v>134</v>
      </c>
      <c r="M4811" s="12" t="s">
        <v>134</v>
      </c>
    </row>
    <row r="4812" spans="1:13" x14ac:dyDescent="0.3">
      <c r="A4812" s="11" t="str">
        <f t="shared" si="76"/>
        <v>CONSUMO PER CAPITA (kg ó litros por individuo)Otra Variedad Cola&lt;2MIL</v>
      </c>
      <c r="B4812" s="11" t="s">
        <v>55</v>
      </c>
      <c r="C4812" s="11" t="s">
        <v>113</v>
      </c>
      <c r="D4812" s="11" t="s">
        <v>151</v>
      </c>
      <c r="E4812" s="12" t="s">
        <v>134</v>
      </c>
      <c r="F4812" s="12" t="s">
        <v>134</v>
      </c>
      <c r="G4812" s="12" t="s">
        <v>134</v>
      </c>
      <c r="H4812" s="12" t="s">
        <v>134</v>
      </c>
      <c r="I4812" s="12" t="s">
        <v>134</v>
      </c>
      <c r="J4812" s="12" t="s">
        <v>134</v>
      </c>
      <c r="K4812" s="12" t="s">
        <v>134</v>
      </c>
      <c r="L4812" s="12" t="s">
        <v>134</v>
      </c>
      <c r="M4812" s="12" t="s">
        <v>134</v>
      </c>
    </row>
    <row r="4813" spans="1:13" x14ac:dyDescent="0.3">
      <c r="A4813" s="11" t="str">
        <f t="shared" si="76"/>
        <v>CONSUMO PER CAPITA (kg ó litros por individuo)Otra Variedad Cola2-5MIL</v>
      </c>
      <c r="B4813" s="11" t="s">
        <v>55</v>
      </c>
      <c r="C4813" s="11" t="s">
        <v>113</v>
      </c>
      <c r="D4813" s="11" t="s">
        <v>152</v>
      </c>
      <c r="E4813" s="12" t="s">
        <v>134</v>
      </c>
      <c r="F4813" s="12" t="s">
        <v>134</v>
      </c>
      <c r="G4813" s="12" t="s">
        <v>134</v>
      </c>
      <c r="H4813" s="12" t="s">
        <v>134</v>
      </c>
      <c r="I4813" s="12" t="s">
        <v>134</v>
      </c>
      <c r="J4813" s="12" t="s">
        <v>134</v>
      </c>
      <c r="K4813" s="12" t="s">
        <v>134</v>
      </c>
      <c r="L4813" s="12" t="s">
        <v>134</v>
      </c>
      <c r="M4813" s="12" t="s">
        <v>134</v>
      </c>
    </row>
    <row r="4814" spans="1:13" x14ac:dyDescent="0.3">
      <c r="A4814" s="11" t="str">
        <f t="shared" si="76"/>
        <v>CONSUMO PER CAPITA (kg ó litros por individuo)Otra Variedad Cola5-10MIL</v>
      </c>
      <c r="B4814" s="11" t="s">
        <v>55</v>
      </c>
      <c r="C4814" s="11" t="s">
        <v>113</v>
      </c>
      <c r="D4814" s="11" t="s">
        <v>153</v>
      </c>
      <c r="E4814" s="12" t="s">
        <v>134</v>
      </c>
      <c r="F4814" s="12" t="s">
        <v>134</v>
      </c>
      <c r="G4814" s="12" t="s">
        <v>134</v>
      </c>
      <c r="H4814" s="12" t="s">
        <v>134</v>
      </c>
      <c r="I4814" s="12" t="s">
        <v>134</v>
      </c>
      <c r="J4814" s="12" t="s">
        <v>134</v>
      </c>
      <c r="K4814" s="12" t="s">
        <v>134</v>
      </c>
      <c r="L4814" s="12" t="s">
        <v>134</v>
      </c>
      <c r="M4814" s="12" t="s">
        <v>134</v>
      </c>
    </row>
    <row r="4815" spans="1:13" x14ac:dyDescent="0.3">
      <c r="A4815" s="11" t="str">
        <f t="shared" si="76"/>
        <v>CONSUMO PER CAPITA (kg ó litros por individuo)Otra Variedad Cola10-30MIL</v>
      </c>
      <c r="B4815" s="11" t="s">
        <v>55</v>
      </c>
      <c r="C4815" s="11" t="s">
        <v>113</v>
      </c>
      <c r="D4815" s="11" t="s">
        <v>154</v>
      </c>
      <c r="E4815" s="12" t="s">
        <v>134</v>
      </c>
      <c r="F4815" s="12" t="s">
        <v>134</v>
      </c>
      <c r="G4815" s="12" t="s">
        <v>134</v>
      </c>
      <c r="H4815" s="12" t="s">
        <v>134</v>
      </c>
      <c r="I4815" s="12" t="s">
        <v>134</v>
      </c>
      <c r="J4815" s="12" t="s">
        <v>134</v>
      </c>
      <c r="K4815" s="12" t="s">
        <v>134</v>
      </c>
      <c r="L4815" s="12" t="s">
        <v>134</v>
      </c>
      <c r="M4815" s="12" t="s">
        <v>134</v>
      </c>
    </row>
    <row r="4816" spans="1:13" x14ac:dyDescent="0.3">
      <c r="A4816" s="11" t="str">
        <f t="shared" si="76"/>
        <v>CONSUMO PER CAPITA (kg ó litros por individuo)Otra Variedad Cola30-100MIL</v>
      </c>
      <c r="B4816" s="11" t="s">
        <v>55</v>
      </c>
      <c r="C4816" s="11" t="s">
        <v>113</v>
      </c>
      <c r="D4816" s="11" t="s">
        <v>155</v>
      </c>
      <c r="E4816" s="12" t="s">
        <v>134</v>
      </c>
      <c r="F4816" s="12" t="s">
        <v>134</v>
      </c>
      <c r="G4816" s="12" t="s">
        <v>134</v>
      </c>
      <c r="H4816" s="12" t="s">
        <v>134</v>
      </c>
      <c r="I4816" s="12" t="s">
        <v>134</v>
      </c>
      <c r="J4816" s="12" t="s">
        <v>134</v>
      </c>
      <c r="K4816" s="12" t="s">
        <v>134</v>
      </c>
      <c r="L4816" s="12" t="s">
        <v>134</v>
      </c>
      <c r="M4816" s="12" t="s">
        <v>134</v>
      </c>
    </row>
    <row r="4817" spans="1:13" x14ac:dyDescent="0.3">
      <c r="A4817" s="11" t="str">
        <f t="shared" si="76"/>
        <v>CONSUMO PER CAPITA (kg ó litros por individuo)Otra Variedad Cola100-200MIL</v>
      </c>
      <c r="B4817" s="11" t="s">
        <v>55</v>
      </c>
      <c r="C4817" s="11" t="s">
        <v>113</v>
      </c>
      <c r="D4817" s="11" t="s">
        <v>156</v>
      </c>
      <c r="E4817" s="12" t="s">
        <v>134</v>
      </c>
      <c r="F4817" s="12" t="s">
        <v>134</v>
      </c>
      <c r="G4817" s="12" t="s">
        <v>134</v>
      </c>
      <c r="H4817" s="12" t="s">
        <v>134</v>
      </c>
      <c r="I4817" s="12" t="s">
        <v>134</v>
      </c>
      <c r="J4817" s="12" t="s">
        <v>134</v>
      </c>
      <c r="K4817" s="12" t="s">
        <v>134</v>
      </c>
      <c r="L4817" s="12" t="s">
        <v>134</v>
      </c>
      <c r="M4817" s="12" t="s">
        <v>134</v>
      </c>
    </row>
    <row r="4818" spans="1:13" x14ac:dyDescent="0.3">
      <c r="A4818" s="11" t="str">
        <f t="shared" si="76"/>
        <v>CONSUMO PER CAPITA (kg ó litros por individuo)Otra Variedad Cola200-500MIL</v>
      </c>
      <c r="B4818" s="11" t="s">
        <v>55</v>
      </c>
      <c r="C4818" s="11" t="s">
        <v>113</v>
      </c>
      <c r="D4818" s="11" t="s">
        <v>157</v>
      </c>
      <c r="E4818" s="12" t="s">
        <v>134</v>
      </c>
      <c r="F4818" s="12" t="s">
        <v>134</v>
      </c>
      <c r="G4818" s="12" t="s">
        <v>134</v>
      </c>
      <c r="H4818" s="12" t="s">
        <v>134</v>
      </c>
      <c r="I4818" s="12" t="s">
        <v>134</v>
      </c>
      <c r="J4818" s="12" t="s">
        <v>134</v>
      </c>
      <c r="K4818" s="12" t="s">
        <v>134</v>
      </c>
      <c r="L4818" s="12" t="s">
        <v>134</v>
      </c>
      <c r="M4818" s="12" t="s">
        <v>134</v>
      </c>
    </row>
    <row r="4819" spans="1:13" x14ac:dyDescent="0.3">
      <c r="A4819" s="11" t="str">
        <f t="shared" si="76"/>
        <v>CONSUMO PER CAPITA (kg ó litros por individuo)Otra Variedad Cola&gt;500MIL</v>
      </c>
      <c r="B4819" s="11" t="s">
        <v>55</v>
      </c>
      <c r="C4819" s="11" t="s">
        <v>113</v>
      </c>
      <c r="D4819" s="11" t="s">
        <v>158</v>
      </c>
      <c r="E4819" s="12" t="s">
        <v>134</v>
      </c>
      <c r="F4819" s="12" t="s">
        <v>134</v>
      </c>
      <c r="G4819" s="12" t="s">
        <v>134</v>
      </c>
      <c r="H4819" s="12" t="s">
        <v>134</v>
      </c>
      <c r="I4819" s="12" t="s">
        <v>134</v>
      </c>
      <c r="J4819" s="12" t="s">
        <v>134</v>
      </c>
      <c r="K4819" s="12" t="s">
        <v>134</v>
      </c>
      <c r="L4819" s="12" t="s">
        <v>134</v>
      </c>
      <c r="M4819" s="12" t="s">
        <v>134</v>
      </c>
    </row>
    <row r="4820" spans="1:13" x14ac:dyDescent="0.3">
      <c r="A4820" s="11" t="str">
        <f t="shared" si="76"/>
        <v>CONSUMO PER CAPITA (kg ó litros por individuo)Otra Variedad ColaDE 15 A 19 AÑOS</v>
      </c>
      <c r="B4820" s="11" t="s">
        <v>55</v>
      </c>
      <c r="C4820" s="11" t="s">
        <v>113</v>
      </c>
      <c r="D4820" s="11" t="s">
        <v>159</v>
      </c>
      <c r="E4820" s="12" t="s">
        <v>134</v>
      </c>
      <c r="F4820" s="12" t="s">
        <v>134</v>
      </c>
      <c r="G4820" s="12" t="s">
        <v>134</v>
      </c>
      <c r="H4820" s="12" t="s">
        <v>134</v>
      </c>
      <c r="I4820" s="12" t="s">
        <v>134</v>
      </c>
      <c r="J4820" s="12" t="s">
        <v>134</v>
      </c>
      <c r="K4820" s="12" t="s">
        <v>134</v>
      </c>
      <c r="L4820" s="12" t="s">
        <v>134</v>
      </c>
      <c r="M4820" s="12" t="s">
        <v>134</v>
      </c>
    </row>
    <row r="4821" spans="1:13" x14ac:dyDescent="0.3">
      <c r="A4821" s="11" t="str">
        <f t="shared" si="76"/>
        <v>CONSUMO PER CAPITA (kg ó litros por individuo)Otra Variedad ColaDE 20 A 24 AÑOS</v>
      </c>
      <c r="B4821" s="11" t="s">
        <v>55</v>
      </c>
      <c r="C4821" s="11" t="s">
        <v>113</v>
      </c>
      <c r="D4821" s="11" t="s">
        <v>160</v>
      </c>
      <c r="E4821" s="12" t="s">
        <v>134</v>
      </c>
      <c r="F4821" s="12" t="s">
        <v>134</v>
      </c>
      <c r="G4821" s="12" t="s">
        <v>134</v>
      </c>
      <c r="H4821" s="12" t="s">
        <v>134</v>
      </c>
      <c r="I4821" s="12" t="s">
        <v>134</v>
      </c>
      <c r="J4821" s="12" t="s">
        <v>134</v>
      </c>
      <c r="K4821" s="12" t="s">
        <v>134</v>
      </c>
      <c r="L4821" s="12" t="s">
        <v>134</v>
      </c>
      <c r="M4821" s="12" t="s">
        <v>134</v>
      </c>
    </row>
    <row r="4822" spans="1:13" x14ac:dyDescent="0.3">
      <c r="A4822" s="11" t="str">
        <f t="shared" si="76"/>
        <v>CONSUMO PER CAPITA (kg ó litros por individuo)Otra Variedad ColaDE 25 A 34 AÑOS</v>
      </c>
      <c r="B4822" s="11" t="s">
        <v>55</v>
      </c>
      <c r="C4822" s="11" t="s">
        <v>113</v>
      </c>
      <c r="D4822" s="11" t="s">
        <v>161</v>
      </c>
      <c r="E4822" s="12" t="s">
        <v>134</v>
      </c>
      <c r="F4822" s="12" t="s">
        <v>134</v>
      </c>
      <c r="G4822" s="12" t="s">
        <v>134</v>
      </c>
      <c r="H4822" s="12" t="s">
        <v>134</v>
      </c>
      <c r="I4822" s="12" t="s">
        <v>134</v>
      </c>
      <c r="J4822" s="12" t="s">
        <v>134</v>
      </c>
      <c r="K4822" s="12" t="s">
        <v>134</v>
      </c>
      <c r="L4822" s="12" t="s">
        <v>134</v>
      </c>
      <c r="M4822" s="12" t="s">
        <v>134</v>
      </c>
    </row>
    <row r="4823" spans="1:13" x14ac:dyDescent="0.3">
      <c r="A4823" s="11" t="str">
        <f t="shared" si="76"/>
        <v>CONSUMO PER CAPITA (kg ó litros por individuo)Otra Variedad ColaDE 35 A 49 AÑOS</v>
      </c>
      <c r="B4823" s="11" t="s">
        <v>55</v>
      </c>
      <c r="C4823" s="11" t="s">
        <v>113</v>
      </c>
      <c r="D4823" s="11" t="s">
        <v>162</v>
      </c>
      <c r="E4823" s="12" t="s">
        <v>134</v>
      </c>
      <c r="F4823" s="12" t="s">
        <v>134</v>
      </c>
      <c r="G4823" s="12" t="s">
        <v>134</v>
      </c>
      <c r="H4823" s="12" t="s">
        <v>134</v>
      </c>
      <c r="I4823" s="12" t="s">
        <v>134</v>
      </c>
      <c r="J4823" s="12" t="s">
        <v>134</v>
      </c>
      <c r="K4823" s="12" t="s">
        <v>134</v>
      </c>
      <c r="L4823" s="12" t="s">
        <v>134</v>
      </c>
      <c r="M4823" s="12" t="s">
        <v>134</v>
      </c>
    </row>
    <row r="4824" spans="1:13" x14ac:dyDescent="0.3">
      <c r="A4824" s="11" t="str">
        <f t="shared" si="76"/>
        <v>CONSUMO PER CAPITA (kg ó litros por individuo)Otra Variedad ColaDE 50 A 59 AÑOS</v>
      </c>
      <c r="B4824" s="11" t="s">
        <v>55</v>
      </c>
      <c r="C4824" s="11" t="s">
        <v>113</v>
      </c>
      <c r="D4824" s="11" t="s">
        <v>163</v>
      </c>
      <c r="E4824" s="12" t="s">
        <v>134</v>
      </c>
      <c r="F4824" s="12" t="s">
        <v>134</v>
      </c>
      <c r="G4824" s="12" t="s">
        <v>134</v>
      </c>
      <c r="H4824" s="12" t="s">
        <v>134</v>
      </c>
      <c r="I4824" s="12" t="s">
        <v>134</v>
      </c>
      <c r="J4824" s="12" t="s">
        <v>134</v>
      </c>
      <c r="K4824" s="12" t="s">
        <v>134</v>
      </c>
      <c r="L4824" s="12" t="s">
        <v>134</v>
      </c>
      <c r="M4824" s="12" t="s">
        <v>134</v>
      </c>
    </row>
    <row r="4825" spans="1:13" x14ac:dyDescent="0.3">
      <c r="A4825" s="11" t="str">
        <f t="shared" si="76"/>
        <v>CONSUMO PER CAPITA (kg ó litros por individuo)Otra Variedad ColaDE 60 A 75 AÑOS</v>
      </c>
      <c r="B4825" s="11" t="s">
        <v>55</v>
      </c>
      <c r="C4825" s="11" t="s">
        <v>113</v>
      </c>
      <c r="D4825" s="11" t="s">
        <v>164</v>
      </c>
      <c r="E4825" s="12" t="s">
        <v>134</v>
      </c>
      <c r="F4825" s="12" t="s">
        <v>134</v>
      </c>
      <c r="G4825" s="12" t="s">
        <v>134</v>
      </c>
      <c r="H4825" s="12" t="s">
        <v>134</v>
      </c>
      <c r="I4825" s="12" t="s">
        <v>134</v>
      </c>
      <c r="J4825" s="12" t="s">
        <v>134</v>
      </c>
      <c r="K4825" s="12" t="s">
        <v>134</v>
      </c>
      <c r="L4825" s="12" t="s">
        <v>134</v>
      </c>
      <c r="M4825" s="12" t="s">
        <v>134</v>
      </c>
    </row>
    <row r="4826" spans="1:13" x14ac:dyDescent="0.3">
      <c r="A4826" s="11" t="str">
        <f t="shared" si="76"/>
        <v>CONSUMO PER CAPITA (kg ó litros por individuo)Otra Variedad ColaNIVEL ALTO</v>
      </c>
      <c r="B4826" s="11" t="s">
        <v>55</v>
      </c>
      <c r="C4826" s="11" t="s">
        <v>113</v>
      </c>
      <c r="D4826" s="11" t="s">
        <v>165</v>
      </c>
      <c r="E4826" s="12" t="s">
        <v>134</v>
      </c>
      <c r="F4826" s="12" t="s">
        <v>134</v>
      </c>
      <c r="G4826" s="12" t="s">
        <v>134</v>
      </c>
      <c r="H4826" s="12" t="s">
        <v>134</v>
      </c>
      <c r="I4826" s="12" t="s">
        <v>134</v>
      </c>
      <c r="J4826" s="12" t="s">
        <v>134</v>
      </c>
      <c r="K4826" s="12" t="s">
        <v>134</v>
      </c>
      <c r="L4826" s="12" t="s">
        <v>134</v>
      </c>
      <c r="M4826" s="12" t="s">
        <v>134</v>
      </c>
    </row>
    <row r="4827" spans="1:13" x14ac:dyDescent="0.3">
      <c r="A4827" s="11" t="str">
        <f t="shared" si="76"/>
        <v>CONSUMO PER CAPITA (kg ó litros por individuo)Otra Variedad ColaNIVEL MEDIO ALTO</v>
      </c>
      <c r="B4827" s="11" t="s">
        <v>55</v>
      </c>
      <c r="C4827" s="11" t="s">
        <v>113</v>
      </c>
      <c r="D4827" s="11" t="s">
        <v>166</v>
      </c>
      <c r="E4827" s="12" t="s">
        <v>134</v>
      </c>
      <c r="F4827" s="12" t="s">
        <v>134</v>
      </c>
      <c r="G4827" s="12" t="s">
        <v>134</v>
      </c>
      <c r="H4827" s="12" t="s">
        <v>134</v>
      </c>
      <c r="I4827" s="12" t="s">
        <v>134</v>
      </c>
      <c r="J4827" s="12" t="s">
        <v>134</v>
      </c>
      <c r="K4827" s="12" t="s">
        <v>134</v>
      </c>
      <c r="L4827" s="12" t="s">
        <v>134</v>
      </c>
      <c r="M4827" s="12" t="s">
        <v>134</v>
      </c>
    </row>
    <row r="4828" spans="1:13" x14ac:dyDescent="0.3">
      <c r="A4828" s="11" t="str">
        <f t="shared" si="76"/>
        <v>CONSUMO PER CAPITA (kg ó litros por individuo)Otra Variedad ColaNIVEL MEDIO</v>
      </c>
      <c r="B4828" s="11" t="s">
        <v>55</v>
      </c>
      <c r="C4828" s="11" t="s">
        <v>113</v>
      </c>
      <c r="D4828" s="11" t="s">
        <v>167</v>
      </c>
      <c r="E4828" s="12" t="s">
        <v>134</v>
      </c>
      <c r="F4828" s="12" t="s">
        <v>134</v>
      </c>
      <c r="G4828" s="12" t="s">
        <v>134</v>
      </c>
      <c r="H4828" s="12" t="s">
        <v>134</v>
      </c>
      <c r="I4828" s="12" t="s">
        <v>134</v>
      </c>
      <c r="J4828" s="12" t="s">
        <v>134</v>
      </c>
      <c r="K4828" s="12" t="s">
        <v>134</v>
      </c>
      <c r="L4828" s="12" t="s">
        <v>134</v>
      </c>
      <c r="M4828" s="12" t="s">
        <v>134</v>
      </c>
    </row>
    <row r="4829" spans="1:13" x14ac:dyDescent="0.3">
      <c r="A4829" s="11" t="str">
        <f t="shared" si="76"/>
        <v>CONSUMO PER CAPITA (kg ó litros por individuo)Otra Variedad ColaNIVEL MEDIO BAJO</v>
      </c>
      <c r="B4829" s="11" t="s">
        <v>55</v>
      </c>
      <c r="C4829" s="11" t="s">
        <v>113</v>
      </c>
      <c r="D4829" s="11" t="s">
        <v>168</v>
      </c>
      <c r="E4829" s="12" t="s">
        <v>134</v>
      </c>
      <c r="F4829" s="12" t="s">
        <v>134</v>
      </c>
      <c r="G4829" s="12" t="s">
        <v>134</v>
      </c>
      <c r="H4829" s="12" t="s">
        <v>134</v>
      </c>
      <c r="I4829" s="12" t="s">
        <v>134</v>
      </c>
      <c r="J4829" s="12" t="s">
        <v>134</v>
      </c>
      <c r="K4829" s="12" t="s">
        <v>134</v>
      </c>
      <c r="L4829" s="12" t="s">
        <v>134</v>
      </c>
      <c r="M4829" s="12" t="s">
        <v>134</v>
      </c>
    </row>
    <row r="4830" spans="1:13" x14ac:dyDescent="0.3">
      <c r="A4830" s="11" t="str">
        <f t="shared" si="76"/>
        <v>CONSUMO PER CAPITA (kg ó litros por individuo)Otra Variedad ColaNIVEL BAJO</v>
      </c>
      <c r="B4830" s="11" t="s">
        <v>55</v>
      </c>
      <c r="C4830" s="11" t="s">
        <v>113</v>
      </c>
      <c r="D4830" s="11" t="s">
        <v>169</v>
      </c>
      <c r="E4830" s="12" t="s">
        <v>134</v>
      </c>
      <c r="F4830" s="12" t="s">
        <v>134</v>
      </c>
      <c r="G4830" s="12" t="s">
        <v>134</v>
      </c>
      <c r="H4830" s="12" t="s">
        <v>134</v>
      </c>
      <c r="I4830" s="12" t="s">
        <v>134</v>
      </c>
      <c r="J4830" s="12" t="s">
        <v>134</v>
      </c>
      <c r="K4830" s="12" t="s">
        <v>134</v>
      </c>
      <c r="L4830" s="12" t="s">
        <v>134</v>
      </c>
      <c r="M4830" s="12" t="s">
        <v>134</v>
      </c>
    </row>
    <row r="4831" spans="1:13" x14ac:dyDescent="0.3">
      <c r="A4831" s="11" t="str">
        <f t="shared" si="76"/>
        <v>CONSUMO PER CAPITA (kg ó litros por individuo)Otra Variedad ColaHOMBRE</v>
      </c>
      <c r="B4831" s="11" t="s">
        <v>55</v>
      </c>
      <c r="C4831" s="11" t="s">
        <v>113</v>
      </c>
      <c r="D4831" s="11" t="s">
        <v>170</v>
      </c>
      <c r="E4831" s="12" t="s">
        <v>134</v>
      </c>
      <c r="F4831" s="12" t="s">
        <v>134</v>
      </c>
      <c r="G4831" s="12" t="s">
        <v>134</v>
      </c>
      <c r="H4831" s="12" t="s">
        <v>134</v>
      </c>
      <c r="I4831" s="12" t="s">
        <v>134</v>
      </c>
      <c r="J4831" s="12" t="s">
        <v>134</v>
      </c>
      <c r="K4831" s="12" t="s">
        <v>134</v>
      </c>
      <c r="L4831" s="12" t="s">
        <v>134</v>
      </c>
      <c r="M4831" s="12" t="s">
        <v>134</v>
      </c>
    </row>
    <row r="4832" spans="1:13" x14ac:dyDescent="0.3">
      <c r="A4832" s="11" t="str">
        <f t="shared" si="76"/>
        <v>CONSUMO PER CAPITA (kg ó litros por individuo)Otra Variedad ColaMUJER</v>
      </c>
      <c r="B4832" s="11" t="s">
        <v>55</v>
      </c>
      <c r="C4832" s="11" t="s">
        <v>113</v>
      </c>
      <c r="D4832" s="11" t="s">
        <v>171</v>
      </c>
      <c r="E4832" s="12" t="s">
        <v>134</v>
      </c>
      <c r="F4832" s="12" t="s">
        <v>134</v>
      </c>
      <c r="G4832" s="12" t="s">
        <v>134</v>
      </c>
      <c r="H4832" s="12" t="s">
        <v>134</v>
      </c>
      <c r="I4832" s="12" t="s">
        <v>134</v>
      </c>
      <c r="J4832" s="12" t="s">
        <v>134</v>
      </c>
      <c r="K4832" s="12" t="s">
        <v>134</v>
      </c>
      <c r="L4832" s="12" t="s">
        <v>134</v>
      </c>
      <c r="M4832" s="12" t="s">
        <v>134</v>
      </c>
    </row>
    <row r="4833" spans="1:13" x14ac:dyDescent="0.3">
      <c r="A4833" s="11" t="str">
        <f t="shared" si="76"/>
        <v>CONSUMO PER CAPITA (kg ó litros por individuo)Con CafeinaT.ESPAÑA</v>
      </c>
      <c r="B4833" s="11" t="s">
        <v>55</v>
      </c>
      <c r="C4833" s="11" t="s">
        <v>114</v>
      </c>
      <c r="D4833" s="11" t="s">
        <v>142</v>
      </c>
      <c r="E4833" s="12">
        <v>1.8608810721634299</v>
      </c>
      <c r="F4833" s="12">
        <v>1.09837358615124</v>
      </c>
      <c r="G4833" s="12">
        <v>1.0047244148913901</v>
      </c>
      <c r="H4833" s="12">
        <v>1.1735970000541001</v>
      </c>
      <c r="I4833" s="12">
        <v>1.8488398609124701</v>
      </c>
      <c r="J4833" s="12">
        <v>1.1242927084793799</v>
      </c>
      <c r="K4833" s="12">
        <v>1.0401724612895</v>
      </c>
      <c r="L4833" s="12">
        <v>1.15317744081079</v>
      </c>
      <c r="M4833" s="12">
        <v>1.69518401020885</v>
      </c>
    </row>
    <row r="4834" spans="1:13" x14ac:dyDescent="0.3">
      <c r="A4834" s="11" t="str">
        <f t="shared" si="76"/>
        <v>CONSUMO PER CAPITA (kg ó litros por individuo)Con CafeinaBCN AM</v>
      </c>
      <c r="B4834" s="11" t="s">
        <v>55</v>
      </c>
      <c r="C4834" s="11" t="s">
        <v>114</v>
      </c>
      <c r="D4834" s="11" t="s">
        <v>143</v>
      </c>
      <c r="E4834" s="12">
        <v>1.98146288530704</v>
      </c>
      <c r="F4834" s="12">
        <v>1.18572411181855</v>
      </c>
      <c r="G4834" s="12">
        <v>0.98266999392397603</v>
      </c>
      <c r="H4834" s="12">
        <v>1.2927469171491099</v>
      </c>
      <c r="I4834" s="12">
        <v>1.9184097715630599</v>
      </c>
      <c r="J4834" s="12">
        <v>1.2447622182724101</v>
      </c>
      <c r="K4834" s="12">
        <v>1.0654872515373199</v>
      </c>
      <c r="L4834" s="12">
        <v>1.31728676340337</v>
      </c>
      <c r="M4834" s="12">
        <v>2.1272569586318499</v>
      </c>
    </row>
    <row r="4835" spans="1:13" x14ac:dyDescent="0.3">
      <c r="A4835" s="11" t="str">
        <f t="shared" si="76"/>
        <v>CONSUMO PER CAPITA (kg ó litros por individuo)Con CafeinaREST.CAT ARAGON</v>
      </c>
      <c r="B4835" s="11" t="s">
        <v>55</v>
      </c>
      <c r="C4835" s="11" t="s">
        <v>114</v>
      </c>
      <c r="D4835" s="11" t="s">
        <v>144</v>
      </c>
      <c r="E4835" s="12">
        <v>2.10834264095767</v>
      </c>
      <c r="F4835" s="12">
        <v>1.1424290433333999</v>
      </c>
      <c r="G4835" s="12">
        <v>1.1327424719915999</v>
      </c>
      <c r="H4835" s="12">
        <v>1.5123123860440899</v>
      </c>
      <c r="I4835" s="12">
        <v>2.3440887802757202</v>
      </c>
      <c r="J4835" s="12">
        <v>1.0009829169114499</v>
      </c>
      <c r="K4835" s="12">
        <v>1.07445732745967</v>
      </c>
      <c r="L4835" s="12">
        <v>1.1849391656488899</v>
      </c>
      <c r="M4835" s="12">
        <v>1.9528685608029499</v>
      </c>
    </row>
    <row r="4836" spans="1:13" x14ac:dyDescent="0.3">
      <c r="A4836" s="11" t="str">
        <f t="shared" si="76"/>
        <v>CONSUMO PER CAPITA (kg ó litros por individuo)Con CafeinaLEVANTE</v>
      </c>
      <c r="B4836" s="11" t="s">
        <v>55</v>
      </c>
      <c r="C4836" s="11" t="s">
        <v>114</v>
      </c>
      <c r="D4836" s="11" t="s">
        <v>145</v>
      </c>
      <c r="E4836" s="12">
        <v>1.90421626290069</v>
      </c>
      <c r="F4836" s="12">
        <v>1.2822503871197399</v>
      </c>
      <c r="G4836" s="12">
        <v>1.2492396332031701</v>
      </c>
      <c r="H4836" s="12">
        <v>1.2337936068578901</v>
      </c>
      <c r="I4836" s="12">
        <v>1.9281801584706499</v>
      </c>
      <c r="J4836" s="12">
        <v>1.11169182978063</v>
      </c>
      <c r="K4836" s="12">
        <v>1.08683456719968</v>
      </c>
      <c r="L4836" s="12">
        <v>1.1406095172312101</v>
      </c>
      <c r="M4836" s="12">
        <v>1.7484125231711001</v>
      </c>
    </row>
    <row r="4837" spans="1:13" x14ac:dyDescent="0.3">
      <c r="A4837" s="11" t="str">
        <f t="shared" si="76"/>
        <v>CONSUMO PER CAPITA (kg ó litros por individuo)Con CafeinaANDALUCIA</v>
      </c>
      <c r="B4837" s="11" t="s">
        <v>55</v>
      </c>
      <c r="C4837" s="11" t="s">
        <v>114</v>
      </c>
      <c r="D4837" s="11" t="s">
        <v>146</v>
      </c>
      <c r="E4837" s="12">
        <v>2.08054356544609</v>
      </c>
      <c r="F4837" s="12">
        <v>1.04737656830563</v>
      </c>
      <c r="G4837" s="12">
        <v>1.01740427270176</v>
      </c>
      <c r="H4837" s="12">
        <v>1.0491299252319599</v>
      </c>
      <c r="I4837" s="12">
        <v>1.7351709265028401</v>
      </c>
      <c r="J4837" s="12">
        <v>1.15179711531442</v>
      </c>
      <c r="K4837" s="12">
        <v>1.0894106512880899</v>
      </c>
      <c r="L4837" s="12">
        <v>1.1763592983060001</v>
      </c>
      <c r="M4837" s="12">
        <v>1.6155095232513299</v>
      </c>
    </row>
    <row r="4838" spans="1:13" x14ac:dyDescent="0.3">
      <c r="A4838" s="11" t="str">
        <f t="shared" si="76"/>
        <v>CONSUMO PER CAPITA (kg ó litros por individuo)Con CafeinaMDD AM</v>
      </c>
      <c r="B4838" s="11" t="s">
        <v>55</v>
      </c>
      <c r="C4838" s="11" t="s">
        <v>114</v>
      </c>
      <c r="D4838" s="11" t="s">
        <v>147</v>
      </c>
      <c r="E4838" s="12">
        <v>1.9805401081920699</v>
      </c>
      <c r="F4838" s="12">
        <v>1.2411861869654099</v>
      </c>
      <c r="G4838" s="12">
        <v>1.1637221761794001</v>
      </c>
      <c r="H4838" s="12">
        <v>1.4778823172620199</v>
      </c>
      <c r="I4838" s="12">
        <v>2.19414652892657</v>
      </c>
      <c r="J4838" s="12">
        <v>1.18660989089497</v>
      </c>
      <c r="K4838" s="12">
        <v>1.0700473900407901</v>
      </c>
      <c r="L4838" s="12">
        <v>1.3744255541564301</v>
      </c>
      <c r="M4838" s="12">
        <v>1.80479220301592</v>
      </c>
    </row>
    <row r="4839" spans="1:13" x14ac:dyDescent="0.3">
      <c r="A4839" s="11" t="str">
        <f t="shared" si="76"/>
        <v>CONSUMO PER CAPITA (kg ó litros por individuo)Con CafeinaRTO CENTRO</v>
      </c>
      <c r="B4839" s="11" t="s">
        <v>55</v>
      </c>
      <c r="C4839" s="11" t="s">
        <v>114</v>
      </c>
      <c r="D4839" s="11" t="s">
        <v>148</v>
      </c>
      <c r="E4839" s="12">
        <v>1.88142001294147</v>
      </c>
      <c r="F4839" s="12">
        <v>1.1768953541343701</v>
      </c>
      <c r="G4839" s="12">
        <v>1.02957334031804</v>
      </c>
      <c r="H4839" s="12">
        <v>1.1747160344145</v>
      </c>
      <c r="I4839" s="12">
        <v>1.73032442396302</v>
      </c>
      <c r="J4839" s="12">
        <v>1.4355476827214699</v>
      </c>
      <c r="K4839" s="12">
        <v>1.09532383382522</v>
      </c>
      <c r="L4839" s="12">
        <v>1.06350690313628</v>
      </c>
      <c r="M4839" s="12">
        <v>1.72680825511956</v>
      </c>
    </row>
    <row r="4840" spans="1:13" x14ac:dyDescent="0.3">
      <c r="A4840" s="11" t="str">
        <f t="shared" si="76"/>
        <v>CONSUMO PER CAPITA (kg ó litros por individuo)Con CafeinaNORTE-CENTRO</v>
      </c>
      <c r="B4840" s="11" t="s">
        <v>55</v>
      </c>
      <c r="C4840" s="11" t="s">
        <v>114</v>
      </c>
      <c r="D4840" s="11" t="s">
        <v>149</v>
      </c>
      <c r="E4840" s="12">
        <v>1.13825101591093</v>
      </c>
      <c r="F4840" s="12">
        <v>0.87545535725280299</v>
      </c>
      <c r="G4840" s="12">
        <v>0.58805245469443501</v>
      </c>
      <c r="H4840" s="12">
        <v>0.78153311679759896</v>
      </c>
      <c r="I4840" s="12">
        <v>1.7264222071884701</v>
      </c>
      <c r="J4840" s="12">
        <v>1.1943233097720101</v>
      </c>
      <c r="K4840" s="12">
        <v>1.0276283710790799</v>
      </c>
      <c r="L4840" s="12">
        <v>0.99094197115221405</v>
      </c>
      <c r="M4840" s="12">
        <v>1.3464914920532101</v>
      </c>
    </row>
    <row r="4841" spans="1:13" x14ac:dyDescent="0.3">
      <c r="A4841" s="11" t="str">
        <f t="shared" si="76"/>
        <v>CONSUMO PER CAPITA (kg ó litros por individuo)Con CafeinaNOROESTE</v>
      </c>
      <c r="B4841" s="11" t="s">
        <v>55</v>
      </c>
      <c r="C4841" s="11" t="s">
        <v>114</v>
      </c>
      <c r="D4841" s="11" t="s">
        <v>150</v>
      </c>
      <c r="E4841" s="12">
        <v>1.3546526657692901</v>
      </c>
      <c r="F4841" s="12">
        <v>0.67594573363694299</v>
      </c>
      <c r="G4841" s="12">
        <v>0.54851514635820697</v>
      </c>
      <c r="H4841" s="12">
        <v>0.67632598034518898</v>
      </c>
      <c r="I4841" s="12">
        <v>0.90015307471608796</v>
      </c>
      <c r="J4841" s="12">
        <v>0.63498710283249205</v>
      </c>
      <c r="K4841" s="12">
        <v>0.67335219387919198</v>
      </c>
      <c r="L4841" s="12">
        <v>0.82594431914709199</v>
      </c>
      <c r="M4841" s="12">
        <v>1.0952392166084901</v>
      </c>
    </row>
    <row r="4842" spans="1:13" x14ac:dyDescent="0.3">
      <c r="A4842" s="11" t="str">
        <f t="shared" si="76"/>
        <v>CONSUMO PER CAPITA (kg ó litros por individuo)Con Cafeina&lt;2MIL</v>
      </c>
      <c r="B4842" s="11" t="s">
        <v>55</v>
      </c>
      <c r="C4842" s="11" t="s">
        <v>114</v>
      </c>
      <c r="D4842" s="11" t="s">
        <v>151</v>
      </c>
      <c r="E4842" s="12">
        <v>1.9607525163102899</v>
      </c>
      <c r="F4842" s="12">
        <v>1.08974759513694</v>
      </c>
      <c r="G4842" s="12">
        <v>0.91664958658155704</v>
      </c>
      <c r="H4842" s="12">
        <v>1.3302056721608599</v>
      </c>
      <c r="I4842" s="12">
        <v>2.1867288796440598</v>
      </c>
      <c r="J4842" s="12">
        <v>1.13255769519566</v>
      </c>
      <c r="K4842" s="12">
        <v>1.3061677161973699</v>
      </c>
      <c r="L4842" s="12">
        <v>1.1492991236126</v>
      </c>
      <c r="M4842" s="12">
        <v>1.81235012287011</v>
      </c>
    </row>
    <row r="4843" spans="1:13" x14ac:dyDescent="0.3">
      <c r="A4843" s="11" t="str">
        <f t="shared" si="76"/>
        <v>CONSUMO PER CAPITA (kg ó litros por individuo)Con Cafeina2-5MIL</v>
      </c>
      <c r="B4843" s="11" t="s">
        <v>55</v>
      </c>
      <c r="C4843" s="11" t="s">
        <v>114</v>
      </c>
      <c r="D4843" s="11" t="s">
        <v>152</v>
      </c>
      <c r="E4843" s="12">
        <v>1.3200185435591001</v>
      </c>
      <c r="F4843" s="12">
        <v>0.71960874732611102</v>
      </c>
      <c r="G4843" s="12">
        <v>0.69660952390481301</v>
      </c>
      <c r="H4843" s="12">
        <v>1.0775333030216301</v>
      </c>
      <c r="I4843" s="12">
        <v>1.6623407748238701</v>
      </c>
      <c r="J4843" s="12">
        <v>0.80527221868055798</v>
      </c>
      <c r="K4843" s="12">
        <v>0.63744321055827802</v>
      </c>
      <c r="L4843" s="12">
        <v>0.60992609508455198</v>
      </c>
      <c r="M4843" s="12">
        <v>1.0486409526148199</v>
      </c>
    </row>
    <row r="4844" spans="1:13" x14ac:dyDescent="0.3">
      <c r="A4844" s="11" t="str">
        <f t="shared" si="76"/>
        <v>CONSUMO PER CAPITA (kg ó litros por individuo)Con Cafeina5-10MIL</v>
      </c>
      <c r="B4844" s="11" t="s">
        <v>55</v>
      </c>
      <c r="C4844" s="11" t="s">
        <v>114</v>
      </c>
      <c r="D4844" s="11" t="s">
        <v>153</v>
      </c>
      <c r="E4844" s="12">
        <v>2.2062607781215502</v>
      </c>
      <c r="F4844" s="12">
        <v>1.21620253235731</v>
      </c>
      <c r="G4844" s="12">
        <v>1.06329611153961</v>
      </c>
      <c r="H4844" s="12">
        <v>1.17847417201567</v>
      </c>
      <c r="I4844" s="12">
        <v>1.63791627554118</v>
      </c>
      <c r="J4844" s="12">
        <v>1.2796260887754201</v>
      </c>
      <c r="K4844" s="12">
        <v>1.0651362152083601</v>
      </c>
      <c r="L4844" s="12">
        <v>1.2430109295818099</v>
      </c>
      <c r="M4844" s="12">
        <v>1.4595273975944401</v>
      </c>
    </row>
    <row r="4845" spans="1:13" x14ac:dyDescent="0.3">
      <c r="A4845" s="11" t="str">
        <f t="shared" si="76"/>
        <v>CONSUMO PER CAPITA (kg ó litros por individuo)Con Cafeina10-30MIL</v>
      </c>
      <c r="B4845" s="11" t="s">
        <v>55</v>
      </c>
      <c r="C4845" s="11" t="s">
        <v>114</v>
      </c>
      <c r="D4845" s="11" t="s">
        <v>154</v>
      </c>
      <c r="E4845" s="12">
        <v>1.5361528339839901</v>
      </c>
      <c r="F4845" s="12">
        <v>0.82857639375971104</v>
      </c>
      <c r="G4845" s="12">
        <v>0.83427448302804996</v>
      </c>
      <c r="H4845" s="12">
        <v>0.97811316885641997</v>
      </c>
      <c r="I4845" s="12">
        <v>1.48257402746815</v>
      </c>
      <c r="J4845" s="12">
        <v>1.0057897228655099</v>
      </c>
      <c r="K4845" s="12">
        <v>0.84339096513242895</v>
      </c>
      <c r="L4845" s="12">
        <v>0.88291140144995806</v>
      </c>
      <c r="M4845" s="12">
        <v>1.41160077760905</v>
      </c>
    </row>
    <row r="4846" spans="1:13" x14ac:dyDescent="0.3">
      <c r="A4846" s="11" t="str">
        <f t="shared" si="76"/>
        <v>CONSUMO PER CAPITA (kg ó litros por individuo)Con Cafeina30-100MIL</v>
      </c>
      <c r="B4846" s="11" t="s">
        <v>55</v>
      </c>
      <c r="C4846" s="11" t="s">
        <v>114</v>
      </c>
      <c r="D4846" s="11" t="s">
        <v>155</v>
      </c>
      <c r="E4846" s="12">
        <v>1.91369166994768</v>
      </c>
      <c r="F4846" s="12">
        <v>1.1166900693266999</v>
      </c>
      <c r="G4846" s="12">
        <v>1.1261738647828501</v>
      </c>
      <c r="H4846" s="12">
        <v>1.25226565970827</v>
      </c>
      <c r="I4846" s="12">
        <v>2.1639689122783099</v>
      </c>
      <c r="J4846" s="12">
        <v>1.3042915841562499</v>
      </c>
      <c r="K4846" s="12">
        <v>1.3419120800742701</v>
      </c>
      <c r="L4846" s="12">
        <v>1.5827407728841301</v>
      </c>
      <c r="M4846" s="12">
        <v>2.2969774953350401</v>
      </c>
    </row>
    <row r="4847" spans="1:13" x14ac:dyDescent="0.3">
      <c r="A4847" s="11" t="str">
        <f t="shared" si="76"/>
        <v>CONSUMO PER CAPITA (kg ó litros por individuo)Con Cafeina100-200MIL</v>
      </c>
      <c r="B4847" s="11" t="s">
        <v>55</v>
      </c>
      <c r="C4847" s="11" t="s">
        <v>114</v>
      </c>
      <c r="D4847" s="11" t="s">
        <v>156</v>
      </c>
      <c r="E4847" s="12">
        <v>1.7243186529063099</v>
      </c>
      <c r="F4847" s="12">
        <v>1.0553520145989601</v>
      </c>
      <c r="G4847" s="12">
        <v>0.87768721469166699</v>
      </c>
      <c r="H4847" s="12">
        <v>1.10162786839199</v>
      </c>
      <c r="I4847" s="12">
        <v>1.73111006331426</v>
      </c>
      <c r="J4847" s="12">
        <v>1.05085637665204</v>
      </c>
      <c r="K4847" s="12">
        <v>0.91645555963323999</v>
      </c>
      <c r="L4847" s="12">
        <v>0.98956542179870699</v>
      </c>
      <c r="M4847" s="12">
        <v>1.59311236001235</v>
      </c>
    </row>
    <row r="4848" spans="1:13" x14ac:dyDescent="0.3">
      <c r="A4848" s="11" t="str">
        <f t="shared" si="76"/>
        <v>CONSUMO PER CAPITA (kg ó litros por individuo)Con Cafeina200-500MIL</v>
      </c>
      <c r="B4848" s="11" t="s">
        <v>55</v>
      </c>
      <c r="C4848" s="11" t="s">
        <v>114</v>
      </c>
      <c r="D4848" s="11" t="s">
        <v>157</v>
      </c>
      <c r="E4848" s="12">
        <v>1.9685597833686701</v>
      </c>
      <c r="F4848" s="12">
        <v>1.31643885903</v>
      </c>
      <c r="G4848" s="12">
        <v>1.00560254568518</v>
      </c>
      <c r="H4848" s="12">
        <v>1.06034010122837</v>
      </c>
      <c r="I4848" s="12">
        <v>1.7200569340751699</v>
      </c>
      <c r="J4848" s="12">
        <v>0.98882243939760905</v>
      </c>
      <c r="K4848" s="12">
        <v>0.94860636911306195</v>
      </c>
      <c r="L4848" s="12">
        <v>1.0453575804353801</v>
      </c>
      <c r="M4848" s="12">
        <v>1.53815131751435</v>
      </c>
    </row>
    <row r="4849" spans="1:13" x14ac:dyDescent="0.3">
      <c r="A4849" s="11" t="str">
        <f t="shared" si="76"/>
        <v>CONSUMO PER CAPITA (kg ó litros por individuo)Con Cafeina&gt;500MIL</v>
      </c>
      <c r="B4849" s="11" t="s">
        <v>55</v>
      </c>
      <c r="C4849" s="11" t="s">
        <v>114</v>
      </c>
      <c r="D4849" s="11" t="s">
        <v>158</v>
      </c>
      <c r="E4849" s="12">
        <v>2.1426928573986901</v>
      </c>
      <c r="F4849" s="12">
        <v>1.31140411936066</v>
      </c>
      <c r="G4849" s="12">
        <v>1.2412125229917701</v>
      </c>
      <c r="H4849" s="12">
        <v>1.3986929685846201</v>
      </c>
      <c r="I4849" s="12">
        <v>2.0856317769563999</v>
      </c>
      <c r="J4849" s="12">
        <v>1.22309496658413</v>
      </c>
      <c r="K4849" s="12">
        <v>1.0779433439281201</v>
      </c>
      <c r="L4849" s="12">
        <v>1.26536712525676</v>
      </c>
      <c r="M4849" s="12">
        <v>1.7633236718851699</v>
      </c>
    </row>
    <row r="4850" spans="1:13" x14ac:dyDescent="0.3">
      <c r="A4850" s="11" t="str">
        <f t="shared" si="76"/>
        <v>CONSUMO PER CAPITA (kg ó litros por individuo)Con CafeinaDE 15 A 19 AÑOS</v>
      </c>
      <c r="B4850" s="11" t="s">
        <v>55</v>
      </c>
      <c r="C4850" s="11" t="s">
        <v>114</v>
      </c>
      <c r="D4850" s="11" t="s">
        <v>159</v>
      </c>
      <c r="E4850" s="12">
        <v>1.34843604196376</v>
      </c>
      <c r="F4850" s="12">
        <v>0.65065552246551495</v>
      </c>
      <c r="G4850" s="12">
        <v>0.39997613279855998</v>
      </c>
      <c r="H4850" s="12">
        <v>0.37350009857632699</v>
      </c>
      <c r="I4850" s="12">
        <v>0.54966497356999999</v>
      </c>
      <c r="J4850" s="12">
        <v>0.480646263950256</v>
      </c>
      <c r="K4850" s="12">
        <v>0.370602514789032</v>
      </c>
      <c r="L4850" s="12">
        <v>0.37509645794857799</v>
      </c>
      <c r="M4850" s="12">
        <v>0.420679780270722</v>
      </c>
    </row>
    <row r="4851" spans="1:13" x14ac:dyDescent="0.3">
      <c r="A4851" s="11" t="str">
        <f t="shared" si="76"/>
        <v>CONSUMO PER CAPITA (kg ó litros por individuo)Con CafeinaDE 20 A 24 AÑOS</v>
      </c>
      <c r="B4851" s="11" t="s">
        <v>55</v>
      </c>
      <c r="C4851" s="11" t="s">
        <v>114</v>
      </c>
      <c r="D4851" s="11" t="s">
        <v>160</v>
      </c>
      <c r="E4851" s="12">
        <v>1.2324276492013799</v>
      </c>
      <c r="F4851" s="12">
        <v>0.714432448907241</v>
      </c>
      <c r="G4851" s="12">
        <v>0.84547397204218799</v>
      </c>
      <c r="H4851" s="12">
        <v>0.80109775169054198</v>
      </c>
      <c r="I4851" s="12">
        <v>1.2392491056074799</v>
      </c>
      <c r="J4851" s="12">
        <v>0.73346434831690199</v>
      </c>
      <c r="K4851" s="12">
        <v>0.76961664241002603</v>
      </c>
      <c r="L4851" s="12">
        <v>0.57648101353841397</v>
      </c>
      <c r="M4851" s="12">
        <v>0.859482308784979</v>
      </c>
    </row>
    <row r="4852" spans="1:13" x14ac:dyDescent="0.3">
      <c r="A4852" s="11" t="str">
        <f t="shared" si="76"/>
        <v>CONSUMO PER CAPITA (kg ó litros por individuo)Con CafeinaDE 25 A 34 AÑOS</v>
      </c>
      <c r="B4852" s="11" t="s">
        <v>55</v>
      </c>
      <c r="C4852" s="11" t="s">
        <v>114</v>
      </c>
      <c r="D4852" s="11" t="s">
        <v>161</v>
      </c>
      <c r="E4852" s="12">
        <v>1.38168425320002</v>
      </c>
      <c r="F4852" s="12">
        <v>1.02351349753992</v>
      </c>
      <c r="G4852" s="12">
        <v>0.79545600920649995</v>
      </c>
      <c r="H4852" s="12">
        <v>0.769024553026046</v>
      </c>
      <c r="I4852" s="12">
        <v>1.3991372124332</v>
      </c>
      <c r="J4852" s="12">
        <v>0.81464597881866996</v>
      </c>
      <c r="K4852" s="12">
        <v>0.72530334851678202</v>
      </c>
      <c r="L4852" s="12">
        <v>0.74628566937278995</v>
      </c>
      <c r="M4852" s="12">
        <v>1.14024743205802</v>
      </c>
    </row>
    <row r="4853" spans="1:13" x14ac:dyDescent="0.3">
      <c r="A4853" s="11" t="str">
        <f t="shared" si="76"/>
        <v>CONSUMO PER CAPITA (kg ó litros por individuo)Con CafeinaDE 35 A 49 AÑOS</v>
      </c>
      <c r="B4853" s="11" t="s">
        <v>55</v>
      </c>
      <c r="C4853" s="11" t="s">
        <v>114</v>
      </c>
      <c r="D4853" s="11" t="s">
        <v>162</v>
      </c>
      <c r="E4853" s="12">
        <v>2.0864516509094302</v>
      </c>
      <c r="F4853" s="12">
        <v>1.15890906921131</v>
      </c>
      <c r="G4853" s="12">
        <v>1.0997491148949099</v>
      </c>
      <c r="H4853" s="12">
        <v>1.2527522959691</v>
      </c>
      <c r="I4853" s="12">
        <v>1.98414022956624</v>
      </c>
      <c r="J4853" s="12">
        <v>1.36137990120951</v>
      </c>
      <c r="K4853" s="12">
        <v>1.20268233226215</v>
      </c>
      <c r="L4853" s="12">
        <v>1.39319977529502</v>
      </c>
      <c r="M4853" s="12">
        <v>1.9084737828117699</v>
      </c>
    </row>
    <row r="4854" spans="1:13" x14ac:dyDescent="0.3">
      <c r="A4854" s="11" t="str">
        <f t="shared" si="76"/>
        <v>CONSUMO PER CAPITA (kg ó litros por individuo)Con CafeinaDE 50 A 59 AÑOS</v>
      </c>
      <c r="B4854" s="11" t="s">
        <v>55</v>
      </c>
      <c r="C4854" s="11" t="s">
        <v>114</v>
      </c>
      <c r="D4854" s="11" t="s">
        <v>163</v>
      </c>
      <c r="E4854" s="12">
        <v>2.54036477106296</v>
      </c>
      <c r="F4854" s="12">
        <v>1.3293582988086601</v>
      </c>
      <c r="G4854" s="12">
        <v>1.4048281365748201</v>
      </c>
      <c r="H4854" s="12">
        <v>1.7108145723843899</v>
      </c>
      <c r="I4854" s="12">
        <v>2.5106585292047701</v>
      </c>
      <c r="J4854" s="12">
        <v>1.43920076784177</v>
      </c>
      <c r="K4854" s="12">
        <v>1.3087362091004899</v>
      </c>
      <c r="L4854" s="12">
        <v>1.4607904518177</v>
      </c>
      <c r="M4854" s="12">
        <v>2.0739872106599799</v>
      </c>
    </row>
    <row r="4855" spans="1:13" x14ac:dyDescent="0.3">
      <c r="A4855" s="11" t="str">
        <f t="shared" si="76"/>
        <v>CONSUMO PER CAPITA (kg ó litros por individuo)Con CafeinaDE 60 A 75 AÑOS</v>
      </c>
      <c r="B4855" s="11" t="s">
        <v>55</v>
      </c>
      <c r="C4855" s="11" t="s">
        <v>114</v>
      </c>
      <c r="D4855" s="11" t="s">
        <v>164</v>
      </c>
      <c r="E4855" s="12">
        <v>1.6172268703450501</v>
      </c>
      <c r="F4855" s="12">
        <v>1.1127827561358099</v>
      </c>
      <c r="G4855" s="12">
        <v>0.89992439667276003</v>
      </c>
      <c r="H4855" s="12">
        <v>1.21615582089114</v>
      </c>
      <c r="I4855" s="12">
        <v>1.9625161121104</v>
      </c>
      <c r="J4855" s="12">
        <v>1.0582588570923299</v>
      </c>
      <c r="K4855" s="12">
        <v>1.0896979519372501</v>
      </c>
      <c r="L4855" s="12">
        <v>1.2567961357584301</v>
      </c>
      <c r="M4855" s="12">
        <v>2.08923649751274</v>
      </c>
    </row>
    <row r="4856" spans="1:13" x14ac:dyDescent="0.3">
      <c r="A4856" s="11" t="str">
        <f t="shared" si="76"/>
        <v>CONSUMO PER CAPITA (kg ó litros por individuo)Con CafeinaNIVEL ALTO</v>
      </c>
      <c r="B4856" s="11" t="s">
        <v>55</v>
      </c>
      <c r="C4856" s="11" t="s">
        <v>114</v>
      </c>
      <c r="D4856" s="11" t="s">
        <v>165</v>
      </c>
      <c r="E4856" s="12">
        <v>1.7509459187455401</v>
      </c>
      <c r="F4856" s="12">
        <v>0.98653894003006504</v>
      </c>
      <c r="G4856" s="12">
        <v>0.88422853073485796</v>
      </c>
      <c r="H4856" s="12">
        <v>1.1336093717156599</v>
      </c>
      <c r="I4856" s="12">
        <v>1.70749114841302</v>
      </c>
      <c r="J4856" s="12">
        <v>1.02137463541912</v>
      </c>
      <c r="K4856" s="12">
        <v>0.94689146281532499</v>
      </c>
      <c r="L4856" s="12">
        <v>1.0575318798630899</v>
      </c>
      <c r="M4856" s="12">
        <v>1.5621308550258901</v>
      </c>
    </row>
    <row r="4857" spans="1:13" x14ac:dyDescent="0.3">
      <c r="A4857" s="11" t="str">
        <f t="shared" ref="A4857:A4920" si="77">B4857&amp;C4857&amp;D4857</f>
        <v>CONSUMO PER CAPITA (kg ó litros por individuo)Con CafeinaNIVEL MEDIO ALTO</v>
      </c>
      <c r="B4857" s="11" t="s">
        <v>55</v>
      </c>
      <c r="C4857" s="11" t="s">
        <v>114</v>
      </c>
      <c r="D4857" s="11" t="s">
        <v>166</v>
      </c>
      <c r="E4857" s="12">
        <v>1.9576626761256799</v>
      </c>
      <c r="F4857" s="12">
        <v>1.1799905780064901</v>
      </c>
      <c r="G4857" s="12">
        <v>1.1953264691098</v>
      </c>
      <c r="H4857" s="12">
        <v>1.27641845435071</v>
      </c>
      <c r="I4857" s="12">
        <v>1.8236043671648601</v>
      </c>
      <c r="J4857" s="12">
        <v>1.2436694252707801</v>
      </c>
      <c r="K4857" s="12">
        <v>1.0838479757739401</v>
      </c>
      <c r="L4857" s="12">
        <v>1.0531510122769501</v>
      </c>
      <c r="M4857" s="12">
        <v>1.5635925400763799</v>
      </c>
    </row>
    <row r="4858" spans="1:13" x14ac:dyDescent="0.3">
      <c r="A4858" s="11" t="str">
        <f t="shared" si="77"/>
        <v>CONSUMO PER CAPITA (kg ó litros por individuo)Con CafeinaNIVEL MEDIO</v>
      </c>
      <c r="B4858" s="11" t="s">
        <v>55</v>
      </c>
      <c r="C4858" s="11" t="s">
        <v>114</v>
      </c>
      <c r="D4858" s="11" t="s">
        <v>167</v>
      </c>
      <c r="E4858" s="12">
        <v>1.9857533020195699</v>
      </c>
      <c r="F4858" s="12">
        <v>1.2432025190285201</v>
      </c>
      <c r="G4858" s="12">
        <v>1.0443931490673699</v>
      </c>
      <c r="H4858" s="12">
        <v>1.2298384646682301</v>
      </c>
      <c r="I4858" s="12">
        <v>1.9684112050870901</v>
      </c>
      <c r="J4858" s="12">
        <v>1.12948102818925</v>
      </c>
      <c r="K4858" s="12">
        <v>1.1750657319373301</v>
      </c>
      <c r="L4858" s="12">
        <v>1.1477525882699999</v>
      </c>
      <c r="M4858" s="12">
        <v>1.8864044843069501</v>
      </c>
    </row>
    <row r="4859" spans="1:13" x14ac:dyDescent="0.3">
      <c r="A4859" s="11" t="str">
        <f t="shared" si="77"/>
        <v>CONSUMO PER CAPITA (kg ó litros por individuo)Con CafeinaNIVEL MEDIO BAJO</v>
      </c>
      <c r="B4859" s="11" t="s">
        <v>55</v>
      </c>
      <c r="C4859" s="11" t="s">
        <v>114</v>
      </c>
      <c r="D4859" s="11" t="s">
        <v>168</v>
      </c>
      <c r="E4859" s="12">
        <v>1.9436389245788499</v>
      </c>
      <c r="F4859" s="12">
        <v>1.0041264428796399</v>
      </c>
      <c r="G4859" s="12">
        <v>0.96780514426367503</v>
      </c>
      <c r="H4859" s="12">
        <v>1.12566306657675</v>
      </c>
      <c r="I4859" s="12">
        <v>1.7409085670089499</v>
      </c>
      <c r="J4859" s="12">
        <v>1.00609907905247</v>
      </c>
      <c r="K4859" s="12">
        <v>0.89913508023995103</v>
      </c>
      <c r="L4859" s="12">
        <v>1.1587379745694999</v>
      </c>
      <c r="M4859" s="12">
        <v>1.5114100552043801</v>
      </c>
    </row>
    <row r="4860" spans="1:13" x14ac:dyDescent="0.3">
      <c r="A4860" s="11" t="str">
        <f t="shared" si="77"/>
        <v>CONSUMO PER CAPITA (kg ó litros por individuo)Con CafeinaNIVEL BAJO</v>
      </c>
      <c r="B4860" s="11" t="s">
        <v>55</v>
      </c>
      <c r="C4860" s="11" t="s">
        <v>114</v>
      </c>
      <c r="D4860" s="11" t="s">
        <v>169</v>
      </c>
      <c r="E4860" s="12">
        <v>1.71212473394016</v>
      </c>
      <c r="F4860" s="12">
        <v>1.05762178634544</v>
      </c>
      <c r="G4860" s="12">
        <v>0.97836122416577098</v>
      </c>
      <c r="H4860" s="12">
        <v>1.1124950758690999</v>
      </c>
      <c r="I4860" s="12">
        <v>1.94902061396412</v>
      </c>
      <c r="J4860" s="12">
        <v>1.2220431414767601</v>
      </c>
      <c r="K4860" s="12">
        <v>1.0479630871379599</v>
      </c>
      <c r="L4860" s="12">
        <v>1.31801050210403</v>
      </c>
      <c r="M4860" s="12">
        <v>1.8251380316890899</v>
      </c>
    </row>
    <row r="4861" spans="1:13" x14ac:dyDescent="0.3">
      <c r="A4861" s="11" t="str">
        <f t="shared" si="77"/>
        <v>CONSUMO PER CAPITA (kg ó litros por individuo)Con CafeinaHOMBRE</v>
      </c>
      <c r="B4861" s="11" t="s">
        <v>55</v>
      </c>
      <c r="C4861" s="11" t="s">
        <v>114</v>
      </c>
      <c r="D4861" s="11" t="s">
        <v>170</v>
      </c>
      <c r="E4861" s="12">
        <v>1.8303566679641701</v>
      </c>
      <c r="F4861" s="12">
        <v>1.1044596371430699</v>
      </c>
      <c r="G4861" s="12">
        <v>1.0462524357866401</v>
      </c>
      <c r="H4861" s="12">
        <v>1.2492597490013899</v>
      </c>
      <c r="I4861" s="12">
        <v>1.93677348343509</v>
      </c>
      <c r="J4861" s="12">
        <v>1.1830659847667699</v>
      </c>
      <c r="K4861" s="12">
        <v>1.17518630980886</v>
      </c>
      <c r="L4861" s="12">
        <v>1.20813615873345</v>
      </c>
      <c r="M4861" s="12">
        <v>1.8196977174370199</v>
      </c>
    </row>
    <row r="4862" spans="1:13" x14ac:dyDescent="0.3">
      <c r="A4862" s="11" t="str">
        <f t="shared" si="77"/>
        <v>CONSUMO PER CAPITA (kg ó litros por individuo)Con CafeinaMUJER</v>
      </c>
      <c r="B4862" s="11" t="s">
        <v>55</v>
      </c>
      <c r="C4862" s="11" t="s">
        <v>114</v>
      </c>
      <c r="D4862" s="11" t="s">
        <v>171</v>
      </c>
      <c r="E4862" s="12">
        <v>1.8910408065986499</v>
      </c>
      <c r="F4862" s="12">
        <v>1.09236061584896</v>
      </c>
      <c r="G4862" s="12">
        <v>0.96372421472712</v>
      </c>
      <c r="H4862" s="12">
        <v>1.0988947007644401</v>
      </c>
      <c r="I4862" s="12">
        <v>1.76200283610296</v>
      </c>
      <c r="J4862" s="12">
        <v>1.0662784304555899</v>
      </c>
      <c r="K4862" s="12">
        <v>0.90655420058535596</v>
      </c>
      <c r="L4862" s="12">
        <v>1.09878789323828</v>
      </c>
      <c r="M4862" s="12">
        <v>1.57195585031993</v>
      </c>
    </row>
    <row r="4863" spans="1:13" x14ac:dyDescent="0.3">
      <c r="A4863" s="11" t="str">
        <f t="shared" si="77"/>
        <v>CONSUMO PER CAPITA (kg ó litros por individuo)Sin CafeinaT.ESPAÑA</v>
      </c>
      <c r="B4863" s="11" t="s">
        <v>55</v>
      </c>
      <c r="C4863" s="11" t="s">
        <v>115</v>
      </c>
      <c r="D4863" s="11" t="s">
        <v>142</v>
      </c>
      <c r="E4863" s="12">
        <v>0.36293970479447402</v>
      </c>
      <c r="F4863" s="12">
        <v>0.21406937176556701</v>
      </c>
      <c r="G4863" s="12">
        <v>0.192218106890514</v>
      </c>
      <c r="H4863" s="12">
        <v>0.222130115943243</v>
      </c>
      <c r="I4863" s="12">
        <v>0.30154513059277299</v>
      </c>
      <c r="J4863" s="12">
        <v>0.216381347279296</v>
      </c>
      <c r="K4863" s="12">
        <v>0.20911866404557</v>
      </c>
      <c r="L4863" s="12">
        <v>0.22847443933499301</v>
      </c>
      <c r="M4863" s="12">
        <v>0.32027322912118</v>
      </c>
    </row>
    <row r="4864" spans="1:13" x14ac:dyDescent="0.3">
      <c r="A4864" s="11" t="str">
        <f t="shared" si="77"/>
        <v>CONSUMO PER CAPITA (kg ó litros por individuo)Sin CafeinaBCN AM</v>
      </c>
      <c r="B4864" s="11" t="s">
        <v>55</v>
      </c>
      <c r="C4864" s="11" t="s">
        <v>115</v>
      </c>
      <c r="D4864" s="11" t="s">
        <v>143</v>
      </c>
      <c r="E4864" s="12">
        <v>0.49288189720103798</v>
      </c>
      <c r="F4864" s="12">
        <v>0.127007732530211</v>
      </c>
      <c r="G4864" s="12">
        <v>8.4832770587889503E-2</v>
      </c>
      <c r="H4864" s="12">
        <v>0.175569974810275</v>
      </c>
      <c r="I4864" s="12">
        <v>0.233092867625803</v>
      </c>
      <c r="J4864" s="12">
        <v>0.15134541567757001</v>
      </c>
      <c r="K4864" s="12">
        <v>0.112245203841327</v>
      </c>
      <c r="L4864" s="12">
        <v>0.17052682951586901</v>
      </c>
      <c r="M4864" s="12">
        <v>0.232938091910251</v>
      </c>
    </row>
    <row r="4865" spans="1:13" x14ac:dyDescent="0.3">
      <c r="A4865" s="11" t="str">
        <f t="shared" si="77"/>
        <v>CONSUMO PER CAPITA (kg ó litros por individuo)Sin CafeinaREST.CAT ARAGON</v>
      </c>
      <c r="B4865" s="11" t="s">
        <v>55</v>
      </c>
      <c r="C4865" s="11" t="s">
        <v>115</v>
      </c>
      <c r="D4865" s="11" t="s">
        <v>144</v>
      </c>
      <c r="E4865" s="12">
        <v>0.15619752489281399</v>
      </c>
      <c r="F4865" s="12">
        <v>0.124212963471028</v>
      </c>
      <c r="G4865" s="12">
        <v>0.116777046997807</v>
      </c>
      <c r="H4865" s="12">
        <v>0.14829028046620599</v>
      </c>
      <c r="I4865" s="12">
        <v>0.200037623516469</v>
      </c>
      <c r="J4865" s="12">
        <v>0.20153588941921</v>
      </c>
      <c r="K4865" s="12">
        <v>0.14648933912557599</v>
      </c>
      <c r="L4865" s="12">
        <v>0.22291116043893899</v>
      </c>
      <c r="M4865" s="12">
        <v>0.29789656603991899</v>
      </c>
    </row>
    <row r="4866" spans="1:13" x14ac:dyDescent="0.3">
      <c r="A4866" s="11" t="str">
        <f t="shared" si="77"/>
        <v>CONSUMO PER CAPITA (kg ó litros por individuo)Sin CafeinaLEVANTE</v>
      </c>
      <c r="B4866" s="11" t="s">
        <v>55</v>
      </c>
      <c r="C4866" s="11" t="s">
        <v>115</v>
      </c>
      <c r="D4866" s="11" t="s">
        <v>145</v>
      </c>
      <c r="E4866" s="12">
        <v>0.37966752529539499</v>
      </c>
      <c r="F4866" s="12">
        <v>0.23173744315350001</v>
      </c>
      <c r="G4866" s="12">
        <v>0.22379960959615799</v>
      </c>
      <c r="H4866" s="12">
        <v>0.21245035383805699</v>
      </c>
      <c r="I4866" s="12">
        <v>0.28684447617932401</v>
      </c>
      <c r="J4866" s="12">
        <v>0.17478729487302899</v>
      </c>
      <c r="K4866" s="12">
        <v>0.31654213428690597</v>
      </c>
      <c r="L4866" s="12">
        <v>0.19838842669054901</v>
      </c>
      <c r="M4866" s="12">
        <v>0.29346818087703302</v>
      </c>
    </row>
    <row r="4867" spans="1:13" x14ac:dyDescent="0.3">
      <c r="A4867" s="11" t="str">
        <f t="shared" si="77"/>
        <v>CONSUMO PER CAPITA (kg ó litros por individuo)Sin CafeinaANDALUCIA</v>
      </c>
      <c r="B4867" s="11" t="s">
        <v>55</v>
      </c>
      <c r="C4867" s="11" t="s">
        <v>115</v>
      </c>
      <c r="D4867" s="11" t="s">
        <v>146</v>
      </c>
      <c r="E4867" s="12">
        <v>0.37441178843291201</v>
      </c>
      <c r="F4867" s="12">
        <v>0.26275757963181201</v>
      </c>
      <c r="G4867" s="12">
        <v>0.200661578820271</v>
      </c>
      <c r="H4867" s="12">
        <v>0.262408100156313</v>
      </c>
      <c r="I4867" s="12">
        <v>0.43825996846302501</v>
      </c>
      <c r="J4867" s="12">
        <v>0.238527958314042</v>
      </c>
      <c r="K4867" s="12">
        <v>0.244987327439635</v>
      </c>
      <c r="L4867" s="12">
        <v>0.25637381891900801</v>
      </c>
      <c r="M4867" s="12">
        <v>0.33779410249104502</v>
      </c>
    </row>
    <row r="4868" spans="1:13" x14ac:dyDescent="0.3">
      <c r="A4868" s="11" t="str">
        <f t="shared" si="77"/>
        <v>CONSUMO PER CAPITA (kg ó litros por individuo)Sin CafeinaMDD AM</v>
      </c>
      <c r="B4868" s="11" t="s">
        <v>55</v>
      </c>
      <c r="C4868" s="11" t="s">
        <v>115</v>
      </c>
      <c r="D4868" s="11" t="s">
        <v>147</v>
      </c>
      <c r="E4868" s="12">
        <v>0.592682687123671</v>
      </c>
      <c r="F4868" s="12">
        <v>0.31855538944485101</v>
      </c>
      <c r="G4868" s="12">
        <v>0.305975821174792</v>
      </c>
      <c r="H4868" s="12">
        <v>0.28742400507716398</v>
      </c>
      <c r="I4868" s="12">
        <v>0.32755690637895601</v>
      </c>
      <c r="J4868" s="12">
        <v>0.28113276485387401</v>
      </c>
      <c r="K4868" s="12">
        <v>0.19707267430189501</v>
      </c>
      <c r="L4868" s="12">
        <v>0.25375061284105499</v>
      </c>
      <c r="M4868" s="12">
        <v>0.35465176172695601</v>
      </c>
    </row>
    <row r="4869" spans="1:13" x14ac:dyDescent="0.3">
      <c r="A4869" s="11" t="str">
        <f t="shared" si="77"/>
        <v>CONSUMO PER CAPITA (kg ó litros por individuo)Sin CafeinaRTO CENTRO</v>
      </c>
      <c r="B4869" s="11" t="s">
        <v>55</v>
      </c>
      <c r="C4869" s="11" t="s">
        <v>115</v>
      </c>
      <c r="D4869" s="11" t="s">
        <v>148</v>
      </c>
      <c r="E4869" s="12">
        <v>0.35999406555680902</v>
      </c>
      <c r="F4869" s="12">
        <v>0.29291311197081998</v>
      </c>
      <c r="G4869" s="12">
        <v>0.29119072345716301</v>
      </c>
      <c r="H4869" s="12">
        <v>0.34977406946718897</v>
      </c>
      <c r="I4869" s="12">
        <v>0.359487376951869</v>
      </c>
      <c r="J4869" s="12">
        <v>0.31698415519923401</v>
      </c>
      <c r="K4869" s="12">
        <v>0.23346111429093799</v>
      </c>
      <c r="L4869" s="12">
        <v>0.37621718650492703</v>
      </c>
      <c r="M4869" s="12">
        <v>0.52166638163147505</v>
      </c>
    </row>
    <row r="4870" spans="1:13" x14ac:dyDescent="0.3">
      <c r="A4870" s="11" t="str">
        <f t="shared" si="77"/>
        <v>CONSUMO PER CAPITA (kg ó litros por individuo)Sin CafeinaNORTE-CENTRO</v>
      </c>
      <c r="B4870" s="11" t="s">
        <v>55</v>
      </c>
      <c r="C4870" s="11" t="s">
        <v>115</v>
      </c>
      <c r="D4870" s="11" t="s">
        <v>149</v>
      </c>
      <c r="E4870" s="12">
        <v>0.28036886254455801</v>
      </c>
      <c r="F4870" s="12">
        <v>0.161553894572254</v>
      </c>
      <c r="G4870" s="12">
        <v>0.127851705351128</v>
      </c>
      <c r="H4870" s="12">
        <v>0.13877400468161299</v>
      </c>
      <c r="I4870" s="12">
        <v>0.263362633980052</v>
      </c>
      <c r="J4870" s="12">
        <v>0.18469836281381199</v>
      </c>
      <c r="K4870" s="12">
        <v>0.153627233052026</v>
      </c>
      <c r="L4870" s="12">
        <v>0.17317435153061</v>
      </c>
      <c r="M4870" s="12">
        <v>0.30033090677452501</v>
      </c>
    </row>
    <row r="4871" spans="1:13" x14ac:dyDescent="0.3">
      <c r="A4871" s="11" t="str">
        <f t="shared" si="77"/>
        <v>CONSUMO PER CAPITA (kg ó litros por individuo)Sin CafeinaNOROESTE</v>
      </c>
      <c r="B4871" s="11" t="s">
        <v>55</v>
      </c>
      <c r="C4871" s="11" t="s">
        <v>115</v>
      </c>
      <c r="D4871" s="11" t="s">
        <v>150</v>
      </c>
      <c r="E4871" s="12">
        <v>0.221907004419407</v>
      </c>
      <c r="F4871" s="12">
        <v>0.111341664650706</v>
      </c>
      <c r="G4871" s="12">
        <v>0.13346302559630099</v>
      </c>
      <c r="H4871" s="12">
        <v>0.15770641974712399</v>
      </c>
      <c r="I4871" s="12">
        <v>0.178020951240525</v>
      </c>
      <c r="J4871" s="12">
        <v>0.157604987156204</v>
      </c>
      <c r="K4871" s="12">
        <v>0.18308459578575001</v>
      </c>
      <c r="L4871" s="12">
        <v>0.149464460517304</v>
      </c>
      <c r="M4871" s="12">
        <v>0.207058023162834</v>
      </c>
    </row>
    <row r="4872" spans="1:13" x14ac:dyDescent="0.3">
      <c r="A4872" s="11" t="str">
        <f t="shared" si="77"/>
        <v>CONSUMO PER CAPITA (kg ó litros por individuo)Sin Cafeina&lt;2MIL</v>
      </c>
      <c r="B4872" s="11" t="s">
        <v>55</v>
      </c>
      <c r="C4872" s="11" t="s">
        <v>115</v>
      </c>
      <c r="D4872" s="11" t="s">
        <v>151</v>
      </c>
      <c r="E4872" s="12">
        <v>0.145541419120227</v>
      </c>
      <c r="F4872" s="12">
        <v>0.20196233990635601</v>
      </c>
      <c r="G4872" s="12">
        <v>0.25714675349545102</v>
      </c>
      <c r="H4872" s="12">
        <v>0.23350661870973699</v>
      </c>
      <c r="I4872" s="12">
        <v>0.197559783156256</v>
      </c>
      <c r="J4872" s="12">
        <v>8.9584618271004807E-2</v>
      </c>
      <c r="K4872" s="12">
        <v>9.5339861690331304E-2</v>
      </c>
      <c r="L4872" s="12">
        <v>0.111397441270324</v>
      </c>
      <c r="M4872" s="12">
        <v>0.114052174685146</v>
      </c>
    </row>
    <row r="4873" spans="1:13" x14ac:dyDescent="0.3">
      <c r="A4873" s="11" t="str">
        <f t="shared" si="77"/>
        <v>CONSUMO PER CAPITA (kg ó litros por individuo)Sin Cafeina2-5MIL</v>
      </c>
      <c r="B4873" s="11" t="s">
        <v>55</v>
      </c>
      <c r="C4873" s="11" t="s">
        <v>115</v>
      </c>
      <c r="D4873" s="11" t="s">
        <v>152</v>
      </c>
      <c r="E4873" s="12">
        <v>0.45471217241345901</v>
      </c>
      <c r="F4873" s="12">
        <v>0.26856245877240997</v>
      </c>
      <c r="G4873" s="12">
        <v>0.21107555863709601</v>
      </c>
      <c r="H4873" s="12">
        <v>0.27421905525628898</v>
      </c>
      <c r="I4873" s="12">
        <v>0.245236789493819</v>
      </c>
      <c r="J4873" s="12">
        <v>0.17372215193519699</v>
      </c>
      <c r="K4873" s="12">
        <v>0.19761416061777501</v>
      </c>
      <c r="L4873" s="12">
        <v>0.12709710137362301</v>
      </c>
      <c r="M4873" s="12">
        <v>0.29957518112512199</v>
      </c>
    </row>
    <row r="4874" spans="1:13" x14ac:dyDescent="0.3">
      <c r="A4874" s="11" t="str">
        <f t="shared" si="77"/>
        <v>CONSUMO PER CAPITA (kg ó litros por individuo)Sin Cafeina5-10MIL</v>
      </c>
      <c r="B4874" s="11" t="s">
        <v>55</v>
      </c>
      <c r="C4874" s="11" t="s">
        <v>115</v>
      </c>
      <c r="D4874" s="11" t="s">
        <v>153</v>
      </c>
      <c r="E4874" s="12">
        <v>0.27733067860607702</v>
      </c>
      <c r="F4874" s="12">
        <v>6.7348259383052902E-2</v>
      </c>
      <c r="G4874" s="12">
        <v>7.9212480197518198E-2</v>
      </c>
      <c r="H4874" s="12">
        <v>8.76813716384411E-2</v>
      </c>
      <c r="I4874" s="12">
        <v>0.27032808236323602</v>
      </c>
      <c r="J4874" s="12">
        <v>0.10086177985702301</v>
      </c>
      <c r="K4874" s="12">
        <v>0.10806660821611699</v>
      </c>
      <c r="L4874" s="12">
        <v>0.177886922503948</v>
      </c>
      <c r="M4874" s="12">
        <v>0.20622540764963501</v>
      </c>
    </row>
    <row r="4875" spans="1:13" x14ac:dyDescent="0.3">
      <c r="A4875" s="11" t="str">
        <f t="shared" si="77"/>
        <v>CONSUMO PER CAPITA (kg ó litros por individuo)Sin Cafeina10-30MIL</v>
      </c>
      <c r="B4875" s="11" t="s">
        <v>55</v>
      </c>
      <c r="C4875" s="11" t="s">
        <v>115</v>
      </c>
      <c r="D4875" s="11" t="s">
        <v>154</v>
      </c>
      <c r="E4875" s="12">
        <v>0.31233905425133801</v>
      </c>
      <c r="F4875" s="12">
        <v>0.20417383248999399</v>
      </c>
      <c r="G4875" s="12">
        <v>0.13830681733358699</v>
      </c>
      <c r="H4875" s="12">
        <v>0.27142507009010097</v>
      </c>
      <c r="I4875" s="12">
        <v>0.30245756207785301</v>
      </c>
      <c r="J4875" s="12">
        <v>0.24715144581498799</v>
      </c>
      <c r="K4875" s="12">
        <v>0.23222790314112399</v>
      </c>
      <c r="L4875" s="12">
        <v>0.29554619851381603</v>
      </c>
      <c r="M4875" s="12">
        <v>0.42170688273028001</v>
      </c>
    </row>
    <row r="4876" spans="1:13" x14ac:dyDescent="0.3">
      <c r="A4876" s="11" t="str">
        <f t="shared" si="77"/>
        <v>CONSUMO PER CAPITA (kg ó litros por individuo)Sin Cafeina30-100MIL</v>
      </c>
      <c r="B4876" s="11" t="s">
        <v>55</v>
      </c>
      <c r="C4876" s="11" t="s">
        <v>115</v>
      </c>
      <c r="D4876" s="11" t="s">
        <v>155</v>
      </c>
      <c r="E4876" s="12">
        <v>0.37349185098322502</v>
      </c>
      <c r="F4876" s="12">
        <v>0.228461195516411</v>
      </c>
      <c r="G4876" s="12">
        <v>0.21155838971583901</v>
      </c>
      <c r="H4876" s="12">
        <v>0.18807274617046499</v>
      </c>
      <c r="I4876" s="12">
        <v>0.34022122092747997</v>
      </c>
      <c r="J4876" s="12">
        <v>0.23196205301741901</v>
      </c>
      <c r="K4876" s="12">
        <v>0.32663381877487302</v>
      </c>
      <c r="L4876" s="12">
        <v>0.26708307121432201</v>
      </c>
      <c r="M4876" s="12">
        <v>0.35439865105616802</v>
      </c>
    </row>
    <row r="4877" spans="1:13" x14ac:dyDescent="0.3">
      <c r="A4877" s="11" t="str">
        <f t="shared" si="77"/>
        <v>CONSUMO PER CAPITA (kg ó litros por individuo)Sin Cafeina100-200MIL</v>
      </c>
      <c r="B4877" s="11" t="s">
        <v>55</v>
      </c>
      <c r="C4877" s="11" t="s">
        <v>115</v>
      </c>
      <c r="D4877" s="11" t="s">
        <v>156</v>
      </c>
      <c r="E4877" s="12">
        <v>0.27939967272729199</v>
      </c>
      <c r="F4877" s="12">
        <v>0.102608217014176</v>
      </c>
      <c r="G4877" s="12">
        <v>0.124286692937726</v>
      </c>
      <c r="H4877" s="12">
        <v>0.16199912163558799</v>
      </c>
      <c r="I4877" s="12">
        <v>0.27113828035863802</v>
      </c>
      <c r="J4877" s="12">
        <v>0.27446193734872398</v>
      </c>
      <c r="K4877" s="12">
        <v>0.16805657405375901</v>
      </c>
      <c r="L4877" s="12">
        <v>0.11894752578047001</v>
      </c>
      <c r="M4877" s="12">
        <v>0.27137155221016801</v>
      </c>
    </row>
    <row r="4878" spans="1:13" x14ac:dyDescent="0.3">
      <c r="A4878" s="11" t="str">
        <f t="shared" si="77"/>
        <v>CONSUMO PER CAPITA (kg ó litros por individuo)Sin Cafeina200-500MIL</v>
      </c>
      <c r="B4878" s="11" t="s">
        <v>55</v>
      </c>
      <c r="C4878" s="11" t="s">
        <v>115</v>
      </c>
      <c r="D4878" s="11" t="s">
        <v>157</v>
      </c>
      <c r="E4878" s="12">
        <v>0.442293681726664</v>
      </c>
      <c r="F4878" s="12">
        <v>0.15570622808602</v>
      </c>
      <c r="G4878" s="12">
        <v>0.211393038939273</v>
      </c>
      <c r="H4878" s="12">
        <v>0.21830750718521899</v>
      </c>
      <c r="I4878" s="12">
        <v>0.31003598541480099</v>
      </c>
      <c r="J4878" s="12">
        <v>0.17700387925329999</v>
      </c>
      <c r="K4878" s="12">
        <v>0.163384329160188</v>
      </c>
      <c r="L4878" s="12">
        <v>0.21744990358768901</v>
      </c>
      <c r="M4878" s="12">
        <v>0.28255861515330399</v>
      </c>
    </row>
    <row r="4879" spans="1:13" x14ac:dyDescent="0.3">
      <c r="A4879" s="11" t="str">
        <f t="shared" si="77"/>
        <v>CONSUMO PER CAPITA (kg ó litros por individuo)Sin Cafeina&gt;500MIL</v>
      </c>
      <c r="B4879" s="11" t="s">
        <v>55</v>
      </c>
      <c r="C4879" s="11" t="s">
        <v>115</v>
      </c>
      <c r="D4879" s="11" t="s">
        <v>158</v>
      </c>
      <c r="E4879" s="12">
        <v>0.47370733135162602</v>
      </c>
      <c r="F4879" s="12">
        <v>0.37225723177768799</v>
      </c>
      <c r="G4879" s="12">
        <v>0.28099701894217399</v>
      </c>
      <c r="H4879" s="12">
        <v>0.29271624770749499</v>
      </c>
      <c r="I4879" s="12">
        <v>0.33875585619243498</v>
      </c>
      <c r="J4879" s="12">
        <v>0.27405727876531299</v>
      </c>
      <c r="K4879" s="12">
        <v>0.191766790898867</v>
      </c>
      <c r="L4879" s="12">
        <v>0.28683740531176799</v>
      </c>
      <c r="M4879" s="12">
        <v>0.361055806487797</v>
      </c>
    </row>
    <row r="4880" spans="1:13" x14ac:dyDescent="0.3">
      <c r="A4880" s="11" t="str">
        <f t="shared" si="77"/>
        <v>CONSUMO PER CAPITA (kg ó litros por individuo)Sin CafeinaDE 15 A 19 AÑOS</v>
      </c>
      <c r="B4880" s="11" t="s">
        <v>55</v>
      </c>
      <c r="C4880" s="11" t="s">
        <v>115</v>
      </c>
      <c r="D4880" s="11" t="s">
        <v>159</v>
      </c>
      <c r="E4880" s="12">
        <v>0.10373104801349201</v>
      </c>
      <c r="F4880" s="12">
        <v>0.12828356824078899</v>
      </c>
      <c r="G4880" s="12">
        <v>4.3185356204957497E-2</v>
      </c>
      <c r="H4880" s="12">
        <v>8.1195157326760997E-2</v>
      </c>
      <c r="I4880" s="12">
        <v>3.03347776512683E-2</v>
      </c>
      <c r="J4880" s="12">
        <v>7.1814585064047504E-2</v>
      </c>
      <c r="K4880" s="12">
        <v>8.0290782247738904E-2</v>
      </c>
      <c r="L4880" s="12">
        <v>0.15610395162129301</v>
      </c>
      <c r="M4880" s="12">
        <v>0.122434508902447</v>
      </c>
    </row>
    <row r="4881" spans="1:13" x14ac:dyDescent="0.3">
      <c r="A4881" s="11" t="str">
        <f t="shared" si="77"/>
        <v>CONSUMO PER CAPITA (kg ó litros por individuo)Sin CafeinaDE 20 A 24 AÑOS</v>
      </c>
      <c r="B4881" s="11" t="s">
        <v>55</v>
      </c>
      <c r="C4881" s="11" t="s">
        <v>115</v>
      </c>
      <c r="D4881" s="11" t="s">
        <v>160</v>
      </c>
      <c r="E4881" s="12">
        <v>0.492710880031828</v>
      </c>
      <c r="F4881" s="12">
        <v>7.3067322285672198E-2</v>
      </c>
      <c r="G4881" s="12">
        <v>6.48382094465835E-2</v>
      </c>
      <c r="H4881" s="12">
        <v>0.12021174938689901</v>
      </c>
      <c r="I4881" s="12">
        <v>0.15479063080535299</v>
      </c>
      <c r="J4881" s="12">
        <v>2.03310604913567E-2</v>
      </c>
      <c r="K4881" s="12">
        <v>3.4018318184034099E-2</v>
      </c>
      <c r="L4881" s="12">
        <v>9.6876248793243094E-2</v>
      </c>
      <c r="M4881" s="12">
        <v>7.85272144352792E-2</v>
      </c>
    </row>
    <row r="4882" spans="1:13" x14ac:dyDescent="0.3">
      <c r="A4882" s="11" t="str">
        <f t="shared" si="77"/>
        <v>CONSUMO PER CAPITA (kg ó litros por individuo)Sin CafeinaDE 25 A 34 AÑOS</v>
      </c>
      <c r="B4882" s="11" t="s">
        <v>55</v>
      </c>
      <c r="C4882" s="11" t="s">
        <v>115</v>
      </c>
      <c r="D4882" s="11" t="s">
        <v>161</v>
      </c>
      <c r="E4882" s="12">
        <v>0.15196008156581001</v>
      </c>
      <c r="F4882" s="12">
        <v>0.14015920715629299</v>
      </c>
      <c r="G4882" s="12">
        <v>0.10717737232818</v>
      </c>
      <c r="H4882" s="12">
        <v>0.101974386305357</v>
      </c>
      <c r="I4882" s="12">
        <v>8.6889908367775395E-2</v>
      </c>
      <c r="J4882" s="12">
        <v>0.10481691137112099</v>
      </c>
      <c r="K4882" s="12">
        <v>7.3064630593653604E-2</v>
      </c>
      <c r="L4882" s="12">
        <v>0.111975733316072</v>
      </c>
      <c r="M4882" s="12">
        <v>0.122976363934114</v>
      </c>
    </row>
    <row r="4883" spans="1:13" x14ac:dyDescent="0.3">
      <c r="A4883" s="11" t="str">
        <f t="shared" si="77"/>
        <v>CONSUMO PER CAPITA (kg ó litros por individuo)Sin CafeinaDE 35 A 49 AÑOS</v>
      </c>
      <c r="B4883" s="11" t="s">
        <v>55</v>
      </c>
      <c r="C4883" s="11" t="s">
        <v>115</v>
      </c>
      <c r="D4883" s="11" t="s">
        <v>162</v>
      </c>
      <c r="E4883" s="12">
        <v>0.317846571508477</v>
      </c>
      <c r="F4883" s="12">
        <v>0.17611311570457899</v>
      </c>
      <c r="G4883" s="12">
        <v>0.22915584878584899</v>
      </c>
      <c r="H4883" s="12">
        <v>0.24490305290172601</v>
      </c>
      <c r="I4883" s="12">
        <v>0.29478596376017002</v>
      </c>
      <c r="J4883" s="12">
        <v>0.183334565841413</v>
      </c>
      <c r="K4883" s="12">
        <v>0.17199411639114401</v>
      </c>
      <c r="L4883" s="12">
        <v>0.193402518035103</v>
      </c>
      <c r="M4883" s="12">
        <v>0.32918245486849601</v>
      </c>
    </row>
    <row r="4884" spans="1:13" x14ac:dyDescent="0.3">
      <c r="A4884" s="11" t="str">
        <f t="shared" si="77"/>
        <v>CONSUMO PER CAPITA (kg ó litros por individuo)Sin CafeinaDE 50 A 59 AÑOS</v>
      </c>
      <c r="B4884" s="11" t="s">
        <v>55</v>
      </c>
      <c r="C4884" s="11" t="s">
        <v>115</v>
      </c>
      <c r="D4884" s="11" t="s">
        <v>163</v>
      </c>
      <c r="E4884" s="12">
        <v>0.459781266011279</v>
      </c>
      <c r="F4884" s="12">
        <v>0.30273276048348402</v>
      </c>
      <c r="G4884" s="12">
        <v>0.20763361830866101</v>
      </c>
      <c r="H4884" s="12">
        <v>0.22677511464949299</v>
      </c>
      <c r="I4884" s="12">
        <v>0.461777637067667</v>
      </c>
      <c r="J4884" s="12">
        <v>0.22945202990409</v>
      </c>
      <c r="K4884" s="12">
        <v>0.22882235213199401</v>
      </c>
      <c r="L4884" s="12">
        <v>0.24640186250437099</v>
      </c>
      <c r="M4884" s="12">
        <v>0.40471409683960802</v>
      </c>
    </row>
    <row r="4885" spans="1:13" x14ac:dyDescent="0.3">
      <c r="A4885" s="11" t="str">
        <f t="shared" si="77"/>
        <v>CONSUMO PER CAPITA (kg ó litros por individuo)Sin CafeinaDE 60 A 75 AÑOS</v>
      </c>
      <c r="B4885" s="11" t="s">
        <v>55</v>
      </c>
      <c r="C4885" s="11" t="s">
        <v>115</v>
      </c>
      <c r="D4885" s="11" t="s">
        <v>164</v>
      </c>
      <c r="E4885" s="12">
        <v>0.51053038968010001</v>
      </c>
      <c r="F4885" s="12">
        <v>0.29993922376135501</v>
      </c>
      <c r="G4885" s="12">
        <v>0.26815095129454403</v>
      </c>
      <c r="H4885" s="12">
        <v>0.33754070723173502</v>
      </c>
      <c r="I4885" s="12">
        <v>0.43179919332407202</v>
      </c>
      <c r="J4885" s="12">
        <v>0.41831632069597402</v>
      </c>
      <c r="K4885" s="12">
        <v>0.41313315366119402</v>
      </c>
      <c r="L4885" s="12">
        <v>0.38966508365609898</v>
      </c>
      <c r="M4885" s="12">
        <v>0.49178122077816799</v>
      </c>
    </row>
    <row r="4886" spans="1:13" x14ac:dyDescent="0.3">
      <c r="A4886" s="11" t="str">
        <f t="shared" si="77"/>
        <v>CONSUMO PER CAPITA (kg ó litros por individuo)Sin CafeinaNIVEL ALTO</v>
      </c>
      <c r="B4886" s="11" t="s">
        <v>55</v>
      </c>
      <c r="C4886" s="11" t="s">
        <v>115</v>
      </c>
      <c r="D4886" s="11" t="s">
        <v>165</v>
      </c>
      <c r="E4886" s="12">
        <v>0.36033165580643001</v>
      </c>
      <c r="F4886" s="12">
        <v>0.23941943862373899</v>
      </c>
      <c r="G4886" s="12">
        <v>0.176002808861383</v>
      </c>
      <c r="H4886" s="12">
        <v>0.21209616522125599</v>
      </c>
      <c r="I4886" s="12">
        <v>0.30564557624042499</v>
      </c>
      <c r="J4886" s="12">
        <v>0.175644855787675</v>
      </c>
      <c r="K4886" s="12">
        <v>0.18559683907646499</v>
      </c>
      <c r="L4886" s="12">
        <v>0.179968307974428</v>
      </c>
      <c r="M4886" s="12">
        <v>0.31105209545135898</v>
      </c>
    </row>
    <row r="4887" spans="1:13" x14ac:dyDescent="0.3">
      <c r="A4887" s="11" t="str">
        <f t="shared" si="77"/>
        <v>CONSUMO PER CAPITA (kg ó litros por individuo)Sin CafeinaNIVEL MEDIO ALTO</v>
      </c>
      <c r="B4887" s="11" t="s">
        <v>55</v>
      </c>
      <c r="C4887" s="11" t="s">
        <v>115</v>
      </c>
      <c r="D4887" s="11" t="s">
        <v>166</v>
      </c>
      <c r="E4887" s="12">
        <v>0.244450314118974</v>
      </c>
      <c r="F4887" s="12">
        <v>0.123273936851997</v>
      </c>
      <c r="G4887" s="12">
        <v>0.13940163154169</v>
      </c>
      <c r="H4887" s="12">
        <v>0.23763391814565399</v>
      </c>
      <c r="I4887" s="12">
        <v>0.32207045837889398</v>
      </c>
      <c r="J4887" s="12">
        <v>0.25562194280195</v>
      </c>
      <c r="K4887" s="12">
        <v>0.15556723469018</v>
      </c>
      <c r="L4887" s="12">
        <v>0.242923970391071</v>
      </c>
      <c r="M4887" s="12">
        <v>0.35319110603611198</v>
      </c>
    </row>
    <row r="4888" spans="1:13" x14ac:dyDescent="0.3">
      <c r="A4888" s="11" t="str">
        <f t="shared" si="77"/>
        <v>CONSUMO PER CAPITA (kg ó litros por individuo)Sin CafeinaNIVEL MEDIO</v>
      </c>
      <c r="B4888" s="11" t="s">
        <v>55</v>
      </c>
      <c r="C4888" s="11" t="s">
        <v>115</v>
      </c>
      <c r="D4888" s="11" t="s">
        <v>167</v>
      </c>
      <c r="E4888" s="12">
        <v>0.50893279330035701</v>
      </c>
      <c r="F4888" s="12">
        <v>0.303915898797608</v>
      </c>
      <c r="G4888" s="12">
        <v>0.26951760297560201</v>
      </c>
      <c r="H4888" s="12">
        <v>0.25688548208443501</v>
      </c>
      <c r="I4888" s="12">
        <v>0.37400619415214398</v>
      </c>
      <c r="J4888" s="12">
        <v>0.26684391048428502</v>
      </c>
      <c r="K4888" s="12">
        <v>0.30132314762093099</v>
      </c>
      <c r="L4888" s="12">
        <v>0.324726936021969</v>
      </c>
      <c r="M4888" s="12">
        <v>0.34486958711615201</v>
      </c>
    </row>
    <row r="4889" spans="1:13" x14ac:dyDescent="0.3">
      <c r="A4889" s="11" t="str">
        <f t="shared" si="77"/>
        <v>CONSUMO PER CAPITA (kg ó litros por individuo)Sin CafeinaNIVEL MEDIO BAJO</v>
      </c>
      <c r="B4889" s="11" t="s">
        <v>55</v>
      </c>
      <c r="C4889" s="11" t="s">
        <v>115</v>
      </c>
      <c r="D4889" s="11" t="s">
        <v>168</v>
      </c>
      <c r="E4889" s="12">
        <v>0.29611817526988299</v>
      </c>
      <c r="F4889" s="12">
        <v>0.21761892031989</v>
      </c>
      <c r="G4889" s="12">
        <v>0.20529049305432701</v>
      </c>
      <c r="H4889" s="12">
        <v>0.16264574114345201</v>
      </c>
      <c r="I4889" s="12">
        <v>0.29123365622022701</v>
      </c>
      <c r="J4889" s="12">
        <v>0.14553358661171001</v>
      </c>
      <c r="K4889" s="12">
        <v>0.15878541295373699</v>
      </c>
      <c r="L4889" s="12">
        <v>0.189724809606719</v>
      </c>
      <c r="M4889" s="12">
        <v>0.30137435027648002</v>
      </c>
    </row>
    <row r="4890" spans="1:13" x14ac:dyDescent="0.3">
      <c r="A4890" s="11" t="str">
        <f t="shared" si="77"/>
        <v>CONSUMO PER CAPITA (kg ó litros por individuo)Sin CafeinaNIVEL BAJO</v>
      </c>
      <c r="B4890" s="11" t="s">
        <v>55</v>
      </c>
      <c r="C4890" s="11" t="s">
        <v>115</v>
      </c>
      <c r="D4890" s="11" t="s">
        <v>169</v>
      </c>
      <c r="E4890" s="12">
        <v>0.32673569293468502</v>
      </c>
      <c r="F4890" s="12">
        <v>0.14705586534360199</v>
      </c>
      <c r="G4890" s="12">
        <v>0.149515775914425</v>
      </c>
      <c r="H4890" s="12">
        <v>0.22257575593262599</v>
      </c>
      <c r="I4890" s="12">
        <v>0.20991703642072601</v>
      </c>
      <c r="J4890" s="12">
        <v>0.22276971967288001</v>
      </c>
      <c r="K4890" s="12">
        <v>0.19877006331410399</v>
      </c>
      <c r="L4890" s="12">
        <v>0.18648847330825299</v>
      </c>
      <c r="M4890" s="12">
        <v>0.29302639937393599</v>
      </c>
    </row>
    <row r="4891" spans="1:13" x14ac:dyDescent="0.3">
      <c r="A4891" s="11" t="str">
        <f t="shared" si="77"/>
        <v>CONSUMO PER CAPITA (kg ó litros por individuo)Sin CafeinaHOMBRE</v>
      </c>
      <c r="B4891" s="11" t="s">
        <v>55</v>
      </c>
      <c r="C4891" s="11" t="s">
        <v>115</v>
      </c>
      <c r="D4891" s="11" t="s">
        <v>170</v>
      </c>
      <c r="E4891" s="12">
        <v>0.39733904783546198</v>
      </c>
      <c r="F4891" s="12">
        <v>0.239828285606489</v>
      </c>
      <c r="G4891" s="12">
        <v>0.19329891804577001</v>
      </c>
      <c r="H4891" s="12">
        <v>0.211970049879009</v>
      </c>
      <c r="I4891" s="12">
        <v>0.28436423455688697</v>
      </c>
      <c r="J4891" s="12">
        <v>0.23905199231244101</v>
      </c>
      <c r="K4891" s="12">
        <v>0.17674124569879601</v>
      </c>
      <c r="L4891" s="12">
        <v>0.24506212828686399</v>
      </c>
      <c r="M4891" s="12">
        <v>0.33854835693458202</v>
      </c>
    </row>
    <row r="4892" spans="1:13" x14ac:dyDescent="0.3">
      <c r="A4892" s="11" t="str">
        <f t="shared" si="77"/>
        <v>CONSUMO PER CAPITA (kg ó litros por individuo)Sin CafeinaMUJER</v>
      </c>
      <c r="B4892" s="11" t="s">
        <v>55</v>
      </c>
      <c r="C4892" s="11" t="s">
        <v>115</v>
      </c>
      <c r="D4892" s="11" t="s">
        <v>171</v>
      </c>
      <c r="E4892" s="12">
        <v>0.32895059920563202</v>
      </c>
      <c r="F4892" s="12">
        <v>0.188617142611263</v>
      </c>
      <c r="G4892" s="12">
        <v>0.19115082288455701</v>
      </c>
      <c r="H4892" s="12">
        <v>0.23216133116684201</v>
      </c>
      <c r="I4892" s="12">
        <v>0.31851161081245299</v>
      </c>
      <c r="J4892" s="12">
        <v>0.19400337395431</v>
      </c>
      <c r="K4892" s="12">
        <v>0.241161392100883</v>
      </c>
      <c r="L4892" s="12">
        <v>0.21205823577144201</v>
      </c>
      <c r="M4892" s="12">
        <v>0.30218662445002697</v>
      </c>
    </row>
    <row r="4893" spans="1:13" x14ac:dyDescent="0.3">
      <c r="A4893" s="11" t="str">
        <f t="shared" si="77"/>
        <v>CONSUMO PER CAPITA (kg ó litros por individuo)Frutas con gasT.ESPAÑA</v>
      </c>
      <c r="B4893" s="11" t="s">
        <v>55</v>
      </c>
      <c r="C4893" s="11" t="s">
        <v>116</v>
      </c>
      <c r="D4893" s="11" t="s">
        <v>142</v>
      </c>
      <c r="E4893" s="12">
        <v>0.55026870671162098</v>
      </c>
      <c r="F4893" s="12">
        <v>0.32776284387531901</v>
      </c>
      <c r="G4893" s="12">
        <v>0.25963684852166302</v>
      </c>
      <c r="H4893" s="12">
        <v>0.32737635588884001</v>
      </c>
      <c r="I4893" s="12">
        <v>0.527977980043845</v>
      </c>
      <c r="J4893" s="12">
        <v>0.33433734740730497</v>
      </c>
      <c r="K4893" s="12">
        <v>0.27936868167405199</v>
      </c>
      <c r="L4893" s="12">
        <v>0.29365295027645699</v>
      </c>
      <c r="M4893" s="12">
        <v>0.54653855023329501</v>
      </c>
    </row>
    <row r="4894" spans="1:13" x14ac:dyDescent="0.3">
      <c r="A4894" s="11" t="str">
        <f t="shared" si="77"/>
        <v>CONSUMO PER CAPITA (kg ó litros por individuo)Frutas con gasBCN AM</v>
      </c>
      <c r="B4894" s="11" t="s">
        <v>55</v>
      </c>
      <c r="C4894" s="11" t="s">
        <v>116</v>
      </c>
      <c r="D4894" s="11" t="s">
        <v>143</v>
      </c>
      <c r="E4894" s="12">
        <v>0.49600292465437501</v>
      </c>
      <c r="F4894" s="12">
        <v>0.20785058288929101</v>
      </c>
      <c r="G4894" s="12">
        <v>0.19680832458424199</v>
      </c>
      <c r="H4894" s="12">
        <v>0.15951688136140299</v>
      </c>
      <c r="I4894" s="12">
        <v>0.34452704540461698</v>
      </c>
      <c r="J4894" s="12">
        <v>0.27171880703229601</v>
      </c>
      <c r="K4894" s="12">
        <v>0.185850952998944</v>
      </c>
      <c r="L4894" s="12">
        <v>0.14776799746243399</v>
      </c>
      <c r="M4894" s="12">
        <v>0.89910903534366404</v>
      </c>
    </row>
    <row r="4895" spans="1:13" x14ac:dyDescent="0.3">
      <c r="A4895" s="11" t="str">
        <f t="shared" si="77"/>
        <v>CONSUMO PER CAPITA (kg ó litros por individuo)Frutas con gasREST.CAT ARAGON</v>
      </c>
      <c r="B4895" s="11" t="s">
        <v>55</v>
      </c>
      <c r="C4895" s="11" t="s">
        <v>116</v>
      </c>
      <c r="D4895" s="11" t="s">
        <v>144</v>
      </c>
      <c r="E4895" s="12">
        <v>0.49555188888464902</v>
      </c>
      <c r="F4895" s="12">
        <v>0.18217940979170699</v>
      </c>
      <c r="G4895" s="12">
        <v>0.25440683813401099</v>
      </c>
      <c r="H4895" s="12">
        <v>0.342599448716985</v>
      </c>
      <c r="I4895" s="12">
        <v>0.53377113653990504</v>
      </c>
      <c r="J4895" s="12">
        <v>0.28621005696372898</v>
      </c>
      <c r="K4895" s="12">
        <v>0.25482185678872599</v>
      </c>
      <c r="L4895" s="12">
        <v>0.25238804078800697</v>
      </c>
      <c r="M4895" s="12">
        <v>0.82553150811270903</v>
      </c>
    </row>
    <row r="4896" spans="1:13" x14ac:dyDescent="0.3">
      <c r="A4896" s="11" t="str">
        <f t="shared" si="77"/>
        <v>CONSUMO PER CAPITA (kg ó litros por individuo)Frutas con gasLEVANTE</v>
      </c>
      <c r="B4896" s="11" t="s">
        <v>55</v>
      </c>
      <c r="C4896" s="11" t="s">
        <v>116</v>
      </c>
      <c r="D4896" s="11" t="s">
        <v>145</v>
      </c>
      <c r="E4896" s="12">
        <v>0.65203129309626195</v>
      </c>
      <c r="F4896" s="12">
        <v>0.63032027020905101</v>
      </c>
      <c r="G4896" s="12">
        <v>0.26295041211212</v>
      </c>
      <c r="H4896" s="12">
        <v>0.32899680741776</v>
      </c>
      <c r="I4896" s="12">
        <v>0.55933944780423805</v>
      </c>
      <c r="J4896" s="12">
        <v>0.28461373523669897</v>
      </c>
      <c r="K4896" s="12">
        <v>0.205425656544626</v>
      </c>
      <c r="L4896" s="12">
        <v>0.26306366873307802</v>
      </c>
      <c r="M4896" s="12">
        <v>0.29920507691562798</v>
      </c>
    </row>
    <row r="4897" spans="1:13" x14ac:dyDescent="0.3">
      <c r="A4897" s="11" t="str">
        <f t="shared" si="77"/>
        <v>CONSUMO PER CAPITA (kg ó litros por individuo)Frutas con gasANDALUCIA</v>
      </c>
      <c r="B4897" s="11" t="s">
        <v>55</v>
      </c>
      <c r="C4897" s="11" t="s">
        <v>116</v>
      </c>
      <c r="D4897" s="11" t="s">
        <v>146</v>
      </c>
      <c r="E4897" s="12">
        <v>0.61859150809363705</v>
      </c>
      <c r="F4897" s="12">
        <v>0.28645569865461701</v>
      </c>
      <c r="G4897" s="12">
        <v>0.306104858557255</v>
      </c>
      <c r="H4897" s="12">
        <v>0.39468055001459201</v>
      </c>
      <c r="I4897" s="12">
        <v>0.61948693680780798</v>
      </c>
      <c r="J4897" s="12">
        <v>0.38998538081593997</v>
      </c>
      <c r="K4897" s="12">
        <v>0.355477038881855</v>
      </c>
      <c r="L4897" s="12">
        <v>0.33011327444069699</v>
      </c>
      <c r="M4897" s="12">
        <v>0.55488072262834398</v>
      </c>
    </row>
    <row r="4898" spans="1:13" x14ac:dyDescent="0.3">
      <c r="A4898" s="11" t="str">
        <f t="shared" si="77"/>
        <v>CONSUMO PER CAPITA (kg ó litros por individuo)Frutas con gasMDD AM</v>
      </c>
      <c r="B4898" s="11" t="s">
        <v>55</v>
      </c>
      <c r="C4898" s="11" t="s">
        <v>116</v>
      </c>
      <c r="D4898" s="11" t="s">
        <v>147</v>
      </c>
      <c r="E4898" s="12">
        <v>0.58358145536434802</v>
      </c>
      <c r="F4898" s="12">
        <v>0.25129609309177198</v>
      </c>
      <c r="G4898" s="12">
        <v>0.223992676399761</v>
      </c>
      <c r="H4898" s="12">
        <v>0.32509512030606802</v>
      </c>
      <c r="I4898" s="12">
        <v>0.61780811493288801</v>
      </c>
      <c r="J4898" s="12">
        <v>0.37677992924225401</v>
      </c>
      <c r="K4898" s="12">
        <v>0.31478752028701301</v>
      </c>
      <c r="L4898" s="12">
        <v>0.35180161538891702</v>
      </c>
      <c r="M4898" s="12">
        <v>0.375931840329079</v>
      </c>
    </row>
    <row r="4899" spans="1:13" x14ac:dyDescent="0.3">
      <c r="A4899" s="11" t="str">
        <f t="shared" si="77"/>
        <v>CONSUMO PER CAPITA (kg ó litros por individuo)Frutas con gasRTO CENTRO</v>
      </c>
      <c r="B4899" s="11" t="s">
        <v>55</v>
      </c>
      <c r="C4899" s="11" t="s">
        <v>116</v>
      </c>
      <c r="D4899" s="11" t="s">
        <v>148</v>
      </c>
      <c r="E4899" s="12">
        <v>0.60075617097714396</v>
      </c>
      <c r="F4899" s="12">
        <v>0.55291943880820904</v>
      </c>
      <c r="G4899" s="12">
        <v>0.40608405914395801</v>
      </c>
      <c r="H4899" s="12">
        <v>0.49096049416640702</v>
      </c>
      <c r="I4899" s="12">
        <v>0.62432069664774703</v>
      </c>
      <c r="J4899" s="12">
        <v>0.64977479613842304</v>
      </c>
      <c r="K4899" s="12">
        <v>0.57853580578395503</v>
      </c>
      <c r="L4899" s="12">
        <v>0.48962312455274498</v>
      </c>
      <c r="M4899" s="12">
        <v>0.85829156928120498</v>
      </c>
    </row>
    <row r="4900" spans="1:13" x14ac:dyDescent="0.3">
      <c r="A4900" s="11" t="str">
        <f t="shared" si="77"/>
        <v>CONSUMO PER CAPITA (kg ó litros por individuo)Frutas con gasNORTE-CENTRO</v>
      </c>
      <c r="B4900" s="11" t="s">
        <v>55</v>
      </c>
      <c r="C4900" s="11" t="s">
        <v>116</v>
      </c>
      <c r="D4900" s="11" t="s">
        <v>149</v>
      </c>
      <c r="E4900" s="12">
        <v>0.442140577494611</v>
      </c>
      <c r="F4900" s="12">
        <v>0.21215030277151201</v>
      </c>
      <c r="G4900" s="12">
        <v>0.16877210523616901</v>
      </c>
      <c r="H4900" s="12">
        <v>0.20711664809583799</v>
      </c>
      <c r="I4900" s="12">
        <v>0.36841751281433399</v>
      </c>
      <c r="J4900" s="12">
        <v>0.18542621428304701</v>
      </c>
      <c r="K4900" s="12">
        <v>0.120823258230548</v>
      </c>
      <c r="L4900" s="12">
        <v>0.24269205793600299</v>
      </c>
      <c r="M4900" s="12">
        <v>0.29150954625169001</v>
      </c>
    </row>
    <row r="4901" spans="1:13" x14ac:dyDescent="0.3">
      <c r="A4901" s="11" t="str">
        <f t="shared" si="77"/>
        <v>CONSUMO PER CAPITA (kg ó litros por individuo)Frutas con gasNOROESTE</v>
      </c>
      <c r="B4901" s="11" t="s">
        <v>55</v>
      </c>
      <c r="C4901" s="11" t="s">
        <v>116</v>
      </c>
      <c r="D4901" s="11" t="s">
        <v>150</v>
      </c>
      <c r="E4901" s="12">
        <v>0.364793087589663</v>
      </c>
      <c r="F4901" s="12">
        <v>0.226545177189691</v>
      </c>
      <c r="G4901" s="12">
        <v>0.21065399702055901</v>
      </c>
      <c r="H4901" s="12">
        <v>0.27705758469202801</v>
      </c>
      <c r="I4901" s="12">
        <v>0.37802365096430401</v>
      </c>
      <c r="J4901" s="12">
        <v>0.182175619575588</v>
      </c>
      <c r="K4901" s="12">
        <v>0.165117278238962</v>
      </c>
      <c r="L4901" s="12">
        <v>0.23713971061421901</v>
      </c>
      <c r="M4901" s="12">
        <v>0.36741076552121799</v>
      </c>
    </row>
    <row r="4902" spans="1:13" x14ac:dyDescent="0.3">
      <c r="A4902" s="11" t="str">
        <f t="shared" si="77"/>
        <v>CONSUMO PER CAPITA (kg ó litros por individuo)Frutas con gas&lt;2MIL</v>
      </c>
      <c r="B4902" s="11" t="s">
        <v>55</v>
      </c>
      <c r="C4902" s="11" t="s">
        <v>116</v>
      </c>
      <c r="D4902" s="11" t="s">
        <v>151</v>
      </c>
      <c r="E4902" s="12">
        <v>0.59516355033356805</v>
      </c>
      <c r="F4902" s="12">
        <v>0.18415467138923899</v>
      </c>
      <c r="G4902" s="12">
        <v>0.16602662693422099</v>
      </c>
      <c r="H4902" s="12">
        <v>0.24493484154231701</v>
      </c>
      <c r="I4902" s="12">
        <v>0.34750127924865498</v>
      </c>
      <c r="J4902" s="12">
        <v>0.23468722487423199</v>
      </c>
      <c r="K4902" s="12">
        <v>0.31793479122502299</v>
      </c>
      <c r="L4902" s="12">
        <v>0.26054934136850799</v>
      </c>
      <c r="M4902" s="12">
        <v>0.33544917667352597</v>
      </c>
    </row>
    <row r="4903" spans="1:13" x14ac:dyDescent="0.3">
      <c r="A4903" s="11" t="str">
        <f t="shared" si="77"/>
        <v>CONSUMO PER CAPITA (kg ó litros por individuo)Frutas con gas2-5MIL</v>
      </c>
      <c r="B4903" s="11" t="s">
        <v>55</v>
      </c>
      <c r="C4903" s="11" t="s">
        <v>116</v>
      </c>
      <c r="D4903" s="11" t="s">
        <v>152</v>
      </c>
      <c r="E4903" s="12">
        <v>0.37265286721233798</v>
      </c>
      <c r="F4903" s="12">
        <v>0.211247607908469</v>
      </c>
      <c r="G4903" s="12">
        <v>0.23133455969393399</v>
      </c>
      <c r="H4903" s="12">
        <v>0.28001863385881898</v>
      </c>
      <c r="I4903" s="12">
        <v>0.309854060049433</v>
      </c>
      <c r="J4903" s="12">
        <v>0.22493527259281501</v>
      </c>
      <c r="K4903" s="12">
        <v>0.16515933033183</v>
      </c>
      <c r="L4903" s="12">
        <v>0.17070735076252599</v>
      </c>
      <c r="M4903" s="12">
        <v>0.25936100376667898</v>
      </c>
    </row>
    <row r="4904" spans="1:13" x14ac:dyDescent="0.3">
      <c r="A4904" s="11" t="str">
        <f t="shared" si="77"/>
        <v>CONSUMO PER CAPITA (kg ó litros por individuo)Frutas con gas5-10MIL</v>
      </c>
      <c r="B4904" s="11" t="s">
        <v>55</v>
      </c>
      <c r="C4904" s="11" t="s">
        <v>116</v>
      </c>
      <c r="D4904" s="11" t="s">
        <v>153</v>
      </c>
      <c r="E4904" s="12">
        <v>0.55659749441886197</v>
      </c>
      <c r="F4904" s="12">
        <v>0.113558210510543</v>
      </c>
      <c r="G4904" s="12">
        <v>0.190059797437408</v>
      </c>
      <c r="H4904" s="12">
        <v>0.28675762244438302</v>
      </c>
      <c r="I4904" s="12">
        <v>0.50973896076327097</v>
      </c>
      <c r="J4904" s="12">
        <v>0.20600199013052001</v>
      </c>
      <c r="K4904" s="12">
        <v>0.207037541448408</v>
      </c>
      <c r="L4904" s="12">
        <v>0.29086808301286199</v>
      </c>
      <c r="M4904" s="12">
        <v>0.25651373304910502</v>
      </c>
    </row>
    <row r="4905" spans="1:13" x14ac:dyDescent="0.3">
      <c r="A4905" s="11" t="str">
        <f t="shared" si="77"/>
        <v>CONSUMO PER CAPITA (kg ó litros por individuo)Frutas con gas10-30MIL</v>
      </c>
      <c r="B4905" s="11" t="s">
        <v>55</v>
      </c>
      <c r="C4905" s="11" t="s">
        <v>116</v>
      </c>
      <c r="D4905" s="11" t="s">
        <v>154</v>
      </c>
      <c r="E4905" s="12">
        <v>0.50611462310279898</v>
      </c>
      <c r="F4905" s="12">
        <v>0.39650606613682099</v>
      </c>
      <c r="G4905" s="12">
        <v>0.32317143077272797</v>
      </c>
      <c r="H4905" s="12">
        <v>0.44289852801919999</v>
      </c>
      <c r="I4905" s="12">
        <v>0.62901049943453702</v>
      </c>
      <c r="J4905" s="12">
        <v>0.49779612956659802</v>
      </c>
      <c r="K4905" s="12">
        <v>0.40936845748183298</v>
      </c>
      <c r="L4905" s="12">
        <v>0.39303955499120902</v>
      </c>
      <c r="M4905" s="12">
        <v>0.62984548566906295</v>
      </c>
    </row>
    <row r="4906" spans="1:13" x14ac:dyDescent="0.3">
      <c r="A4906" s="11" t="str">
        <f t="shared" si="77"/>
        <v>CONSUMO PER CAPITA (kg ó litros por individuo)Frutas con gas30-100MIL</v>
      </c>
      <c r="B4906" s="11" t="s">
        <v>55</v>
      </c>
      <c r="C4906" s="11" t="s">
        <v>116</v>
      </c>
      <c r="D4906" s="11" t="s">
        <v>155</v>
      </c>
      <c r="E4906" s="12">
        <v>0.59935756144474805</v>
      </c>
      <c r="F4906" s="12">
        <v>0.275341715404603</v>
      </c>
      <c r="G4906" s="12">
        <v>0.28555100366080199</v>
      </c>
      <c r="H4906" s="12">
        <v>0.34293277663277899</v>
      </c>
      <c r="I4906" s="12">
        <v>0.56357080830269901</v>
      </c>
      <c r="J4906" s="12">
        <v>0.33618478961384701</v>
      </c>
      <c r="K4906" s="12">
        <v>0.29813827845728502</v>
      </c>
      <c r="L4906" s="12">
        <v>0.26580335532474803</v>
      </c>
      <c r="M4906" s="12">
        <v>0.71649672188560198</v>
      </c>
    </row>
    <row r="4907" spans="1:13" x14ac:dyDescent="0.3">
      <c r="A4907" s="11" t="str">
        <f t="shared" si="77"/>
        <v>CONSUMO PER CAPITA (kg ó litros por individuo)Frutas con gas100-200MIL</v>
      </c>
      <c r="B4907" s="11" t="s">
        <v>55</v>
      </c>
      <c r="C4907" s="11" t="s">
        <v>116</v>
      </c>
      <c r="D4907" s="11" t="s">
        <v>156</v>
      </c>
      <c r="E4907" s="12">
        <v>0.468039179438409</v>
      </c>
      <c r="F4907" s="12">
        <v>0.26410766974001498</v>
      </c>
      <c r="G4907" s="12">
        <v>0.213986699161483</v>
      </c>
      <c r="H4907" s="12">
        <v>0.21190474390782099</v>
      </c>
      <c r="I4907" s="12">
        <v>0.410445788551554</v>
      </c>
      <c r="J4907" s="12">
        <v>0.29612355476562302</v>
      </c>
      <c r="K4907" s="12">
        <v>0.20367337475133199</v>
      </c>
      <c r="L4907" s="12">
        <v>0.223309848995629</v>
      </c>
      <c r="M4907" s="12">
        <v>0.47563409248489202</v>
      </c>
    </row>
    <row r="4908" spans="1:13" x14ac:dyDescent="0.3">
      <c r="A4908" s="11" t="str">
        <f t="shared" si="77"/>
        <v>CONSUMO PER CAPITA (kg ó litros por individuo)Frutas con gas200-500MIL</v>
      </c>
      <c r="B4908" s="11" t="s">
        <v>55</v>
      </c>
      <c r="C4908" s="11" t="s">
        <v>116</v>
      </c>
      <c r="D4908" s="11" t="s">
        <v>157</v>
      </c>
      <c r="E4908" s="12">
        <v>0.56339110120340696</v>
      </c>
      <c r="F4908" s="12">
        <v>0.66565462423335398</v>
      </c>
      <c r="G4908" s="12">
        <v>0.29775898419470298</v>
      </c>
      <c r="H4908" s="12">
        <v>0.32024133951424</v>
      </c>
      <c r="I4908" s="12">
        <v>0.54026944472145699</v>
      </c>
      <c r="J4908" s="12">
        <v>0.27803247232075601</v>
      </c>
      <c r="K4908" s="12">
        <v>0.18161953669466299</v>
      </c>
      <c r="L4908" s="12">
        <v>0.31803620160215201</v>
      </c>
      <c r="M4908" s="12">
        <v>0.80930686943069796</v>
      </c>
    </row>
    <row r="4909" spans="1:13" x14ac:dyDescent="0.3">
      <c r="A4909" s="11" t="str">
        <f t="shared" si="77"/>
        <v>CONSUMO PER CAPITA (kg ó litros por individuo)Frutas con gas&gt;500MIL</v>
      </c>
      <c r="B4909" s="11" t="s">
        <v>55</v>
      </c>
      <c r="C4909" s="11" t="s">
        <v>116</v>
      </c>
      <c r="D4909" s="11" t="s">
        <v>158</v>
      </c>
      <c r="E4909" s="12">
        <v>0.62415446514110695</v>
      </c>
      <c r="F4909" s="12">
        <v>0.29623349878712502</v>
      </c>
      <c r="G4909" s="12">
        <v>0.23636222266034701</v>
      </c>
      <c r="H4909" s="12">
        <v>0.32701824752423098</v>
      </c>
      <c r="I4909" s="12">
        <v>0.59444673265220904</v>
      </c>
      <c r="J4909" s="12">
        <v>0.36007251193272799</v>
      </c>
      <c r="K4909" s="12">
        <v>0.30277073073421301</v>
      </c>
      <c r="L4909" s="12">
        <v>0.30442581577727001</v>
      </c>
      <c r="M4909" s="12">
        <v>0.41103592057867899</v>
      </c>
    </row>
    <row r="4910" spans="1:13" x14ac:dyDescent="0.3">
      <c r="A4910" s="11" t="str">
        <f t="shared" si="77"/>
        <v>CONSUMO PER CAPITA (kg ó litros por individuo)Frutas con gasDE 15 A 19 AÑOS</v>
      </c>
      <c r="B4910" s="11" t="s">
        <v>55</v>
      </c>
      <c r="C4910" s="11" t="s">
        <v>116</v>
      </c>
      <c r="D4910" s="11" t="s">
        <v>159</v>
      </c>
      <c r="E4910" s="12">
        <v>0.56328210511612398</v>
      </c>
      <c r="F4910" s="12">
        <v>0.34434234505891598</v>
      </c>
      <c r="G4910" s="12">
        <v>0.17079114866998399</v>
      </c>
      <c r="H4910" s="12">
        <v>0.16643380990008899</v>
      </c>
      <c r="I4910" s="12">
        <v>0.249262211750097</v>
      </c>
      <c r="J4910" s="12">
        <v>0.26029201264873197</v>
      </c>
      <c r="K4910" s="12">
        <v>8.7789160796993296E-2</v>
      </c>
      <c r="L4910" s="12">
        <v>0.105132741419478</v>
      </c>
      <c r="M4910" s="12">
        <v>0.184813980657939</v>
      </c>
    </row>
    <row r="4911" spans="1:13" x14ac:dyDescent="0.3">
      <c r="A4911" s="11" t="str">
        <f t="shared" si="77"/>
        <v>CONSUMO PER CAPITA (kg ó litros por individuo)Frutas con gasDE 20 A 24 AÑOS</v>
      </c>
      <c r="B4911" s="11" t="s">
        <v>55</v>
      </c>
      <c r="C4911" s="11" t="s">
        <v>116</v>
      </c>
      <c r="D4911" s="11" t="s">
        <v>160</v>
      </c>
      <c r="E4911" s="12">
        <v>0.30090524430484999</v>
      </c>
      <c r="F4911" s="12">
        <v>0.19065344489802499</v>
      </c>
      <c r="G4911" s="12">
        <v>0.147759194625321</v>
      </c>
      <c r="H4911" s="12">
        <v>0.108576907375905</v>
      </c>
      <c r="I4911" s="12">
        <v>0.210723896279958</v>
      </c>
      <c r="J4911" s="12">
        <v>0.18516349869984899</v>
      </c>
      <c r="K4911" s="12">
        <v>0.15981506916704599</v>
      </c>
      <c r="L4911" s="12">
        <v>8.1886184056942299E-2</v>
      </c>
      <c r="M4911" s="12">
        <v>0.3106527601986</v>
      </c>
    </row>
    <row r="4912" spans="1:13" x14ac:dyDescent="0.3">
      <c r="A4912" s="11" t="str">
        <f t="shared" si="77"/>
        <v>CONSUMO PER CAPITA (kg ó litros por individuo)Frutas con gasDE 25 A 34 AÑOS</v>
      </c>
      <c r="B4912" s="11" t="s">
        <v>55</v>
      </c>
      <c r="C4912" s="11" t="s">
        <v>116</v>
      </c>
      <c r="D4912" s="11" t="s">
        <v>161</v>
      </c>
      <c r="E4912" s="12">
        <v>0.25870438604769003</v>
      </c>
      <c r="F4912" s="12">
        <v>0.49919000278697601</v>
      </c>
      <c r="G4912" s="12">
        <v>0.17130236716400701</v>
      </c>
      <c r="H4912" s="12">
        <v>0.15459002242981701</v>
      </c>
      <c r="I4912" s="12">
        <v>0.28178836653542999</v>
      </c>
      <c r="J4912" s="12">
        <v>0.18061447795817601</v>
      </c>
      <c r="K4912" s="12">
        <v>0.13293679990309101</v>
      </c>
      <c r="L4912" s="12">
        <v>0.21107483430987201</v>
      </c>
      <c r="M4912" s="12">
        <v>0.247093941389534</v>
      </c>
    </row>
    <row r="4913" spans="1:13" x14ac:dyDescent="0.3">
      <c r="A4913" s="11" t="str">
        <f t="shared" si="77"/>
        <v>CONSUMO PER CAPITA (kg ó litros por individuo)Frutas con gasDE 35 A 49 AÑOS</v>
      </c>
      <c r="B4913" s="11" t="s">
        <v>55</v>
      </c>
      <c r="C4913" s="11" t="s">
        <v>116</v>
      </c>
      <c r="D4913" s="11" t="s">
        <v>162</v>
      </c>
      <c r="E4913" s="12">
        <v>0.574114429265558</v>
      </c>
      <c r="F4913" s="12">
        <v>0.27072468866860999</v>
      </c>
      <c r="G4913" s="12">
        <v>0.28065338379679899</v>
      </c>
      <c r="H4913" s="12">
        <v>0.35098758496253302</v>
      </c>
      <c r="I4913" s="12">
        <v>0.55305844400273096</v>
      </c>
      <c r="J4913" s="12">
        <v>0.31699458490501897</v>
      </c>
      <c r="K4913" s="12">
        <v>0.23629036184565499</v>
      </c>
      <c r="L4913" s="12">
        <v>0.28295501154276098</v>
      </c>
      <c r="M4913" s="12">
        <v>0.45146774229390502</v>
      </c>
    </row>
    <row r="4914" spans="1:13" x14ac:dyDescent="0.3">
      <c r="A4914" s="11" t="str">
        <f t="shared" si="77"/>
        <v>CONSUMO PER CAPITA (kg ó litros por individuo)Frutas con gasDE 50 A 59 AÑOS</v>
      </c>
      <c r="B4914" s="11" t="s">
        <v>55</v>
      </c>
      <c r="C4914" s="11" t="s">
        <v>116</v>
      </c>
      <c r="D4914" s="11" t="s">
        <v>163</v>
      </c>
      <c r="E4914" s="12">
        <v>0.61267686064403803</v>
      </c>
      <c r="F4914" s="12">
        <v>0.26284410115509299</v>
      </c>
      <c r="G4914" s="12">
        <v>0.22236694299360499</v>
      </c>
      <c r="H4914" s="12">
        <v>0.35747198519121398</v>
      </c>
      <c r="I4914" s="12">
        <v>0.55210820030073304</v>
      </c>
      <c r="J4914" s="12">
        <v>0.27013470671425899</v>
      </c>
      <c r="K4914" s="12">
        <v>0.25971013519976599</v>
      </c>
      <c r="L4914" s="12">
        <v>0.31106044727413801</v>
      </c>
      <c r="M4914" s="12">
        <v>0.48691632992008799</v>
      </c>
    </row>
    <row r="4915" spans="1:13" x14ac:dyDescent="0.3">
      <c r="A4915" s="11" t="str">
        <f t="shared" si="77"/>
        <v>CONSUMO PER CAPITA (kg ó litros por individuo)Frutas con gasDE 60 A 75 AÑOS</v>
      </c>
      <c r="B4915" s="11" t="s">
        <v>55</v>
      </c>
      <c r="C4915" s="11" t="s">
        <v>116</v>
      </c>
      <c r="D4915" s="11" t="s">
        <v>164</v>
      </c>
      <c r="E4915" s="12">
        <v>0.71768603116200802</v>
      </c>
      <c r="F4915" s="12">
        <v>0.38516547414765301</v>
      </c>
      <c r="G4915" s="12">
        <v>0.380467078346579</v>
      </c>
      <c r="H4915" s="12">
        <v>0.49337845159111599</v>
      </c>
      <c r="I4915" s="12">
        <v>0.80797210569340505</v>
      </c>
      <c r="J4915" s="12">
        <v>0.57441653284882599</v>
      </c>
      <c r="K4915" s="12">
        <v>0.53289154738038103</v>
      </c>
      <c r="L4915" s="12">
        <v>0.46324025604146901</v>
      </c>
      <c r="M4915" s="12">
        <v>1.0789194991972499</v>
      </c>
    </row>
    <row r="4916" spans="1:13" x14ac:dyDescent="0.3">
      <c r="A4916" s="11" t="str">
        <f t="shared" si="77"/>
        <v>CONSUMO PER CAPITA (kg ó litros por individuo)Frutas con gasNIVEL ALTO</v>
      </c>
      <c r="B4916" s="11" t="s">
        <v>55</v>
      </c>
      <c r="C4916" s="11" t="s">
        <v>116</v>
      </c>
      <c r="D4916" s="11" t="s">
        <v>165</v>
      </c>
      <c r="E4916" s="12">
        <v>0.54962802464274396</v>
      </c>
      <c r="F4916" s="12">
        <v>0.340991273931393</v>
      </c>
      <c r="G4916" s="12">
        <v>0.328342255347011</v>
      </c>
      <c r="H4916" s="12">
        <v>0.33381108234448797</v>
      </c>
      <c r="I4916" s="12">
        <v>0.54521417604273603</v>
      </c>
      <c r="J4916" s="12">
        <v>0.27713732427686499</v>
      </c>
      <c r="K4916" s="12">
        <v>0.181070097627551</v>
      </c>
      <c r="L4916" s="12">
        <v>0.19379993794925399</v>
      </c>
      <c r="M4916" s="12">
        <v>0.43218212481452301</v>
      </c>
    </row>
    <row r="4917" spans="1:13" x14ac:dyDescent="0.3">
      <c r="A4917" s="11" t="str">
        <f t="shared" si="77"/>
        <v>CONSUMO PER CAPITA (kg ó litros por individuo)Frutas con gasNIVEL MEDIO ALTO</v>
      </c>
      <c r="B4917" s="11" t="s">
        <v>55</v>
      </c>
      <c r="C4917" s="11" t="s">
        <v>116</v>
      </c>
      <c r="D4917" s="11" t="s">
        <v>166</v>
      </c>
      <c r="E4917" s="12">
        <v>0.46880876821157902</v>
      </c>
      <c r="F4917" s="12">
        <v>0.165353817090684</v>
      </c>
      <c r="G4917" s="12">
        <v>0.160794975978716</v>
      </c>
      <c r="H4917" s="12">
        <v>0.26353499241054101</v>
      </c>
      <c r="I4917" s="12">
        <v>0.40532816353276102</v>
      </c>
      <c r="J4917" s="12">
        <v>0.23128411047639899</v>
      </c>
      <c r="K4917" s="12">
        <v>0.18840465273644699</v>
      </c>
      <c r="L4917" s="12">
        <v>0.21817455733240201</v>
      </c>
      <c r="M4917" s="12">
        <v>0.34256684230276802</v>
      </c>
    </row>
    <row r="4918" spans="1:13" x14ac:dyDescent="0.3">
      <c r="A4918" s="11" t="str">
        <f t="shared" si="77"/>
        <v>CONSUMO PER CAPITA (kg ó litros por individuo)Frutas con gasNIVEL MEDIO</v>
      </c>
      <c r="B4918" s="11" t="s">
        <v>55</v>
      </c>
      <c r="C4918" s="11" t="s">
        <v>116</v>
      </c>
      <c r="D4918" s="11" t="s">
        <v>167</v>
      </c>
      <c r="E4918" s="12">
        <v>0.62781600435709395</v>
      </c>
      <c r="F4918" s="12">
        <v>0.31630197934228499</v>
      </c>
      <c r="G4918" s="12">
        <v>0.32768251901642598</v>
      </c>
      <c r="H4918" s="12">
        <v>0.43723028357185501</v>
      </c>
      <c r="I4918" s="12">
        <v>0.68787559885415295</v>
      </c>
      <c r="J4918" s="12">
        <v>0.55164447860501797</v>
      </c>
      <c r="K4918" s="12">
        <v>0.47086299064764803</v>
      </c>
      <c r="L4918" s="12">
        <v>0.44377408808754798</v>
      </c>
      <c r="M4918" s="12">
        <v>0.79244302105706599</v>
      </c>
    </row>
    <row r="4919" spans="1:13" x14ac:dyDescent="0.3">
      <c r="A4919" s="11" t="str">
        <f t="shared" si="77"/>
        <v>CONSUMO PER CAPITA (kg ó litros por individuo)Frutas con gasNIVEL MEDIO BAJO</v>
      </c>
      <c r="B4919" s="11" t="s">
        <v>55</v>
      </c>
      <c r="C4919" s="11" t="s">
        <v>116</v>
      </c>
      <c r="D4919" s="11" t="s">
        <v>168</v>
      </c>
      <c r="E4919" s="12">
        <v>0.48948687829605497</v>
      </c>
      <c r="F4919" s="12">
        <v>0.29140403167573298</v>
      </c>
      <c r="G4919" s="12">
        <v>0.26738339658039101</v>
      </c>
      <c r="H4919" s="12">
        <v>0.22596621111623399</v>
      </c>
      <c r="I4919" s="12">
        <v>0.34598685926008299</v>
      </c>
      <c r="J4919" s="12">
        <v>0.25792764537680601</v>
      </c>
      <c r="K4919" s="12">
        <v>0.26957180884170601</v>
      </c>
      <c r="L4919" s="12">
        <v>0.28112747639409702</v>
      </c>
      <c r="M4919" s="12">
        <v>0.46594579482071802</v>
      </c>
    </row>
    <row r="4920" spans="1:13" x14ac:dyDescent="0.3">
      <c r="A4920" s="11" t="str">
        <f t="shared" si="77"/>
        <v>CONSUMO PER CAPITA (kg ó litros por individuo)Frutas con gasNIVEL BAJO</v>
      </c>
      <c r="B4920" s="11" t="s">
        <v>55</v>
      </c>
      <c r="C4920" s="11" t="s">
        <v>116</v>
      </c>
      <c r="D4920" s="11" t="s">
        <v>169</v>
      </c>
      <c r="E4920" s="12">
        <v>0.55944488931282699</v>
      </c>
      <c r="F4920" s="12">
        <v>0.459809349393692</v>
      </c>
      <c r="G4920" s="12">
        <v>0.177015726186947</v>
      </c>
      <c r="H4920" s="12">
        <v>0.30905220295549801</v>
      </c>
      <c r="I4920" s="12">
        <v>0.53890581896823198</v>
      </c>
      <c r="J4920" s="12">
        <v>0.27049944200661802</v>
      </c>
      <c r="K4920" s="12">
        <v>0.229560945332103</v>
      </c>
      <c r="L4920" s="12">
        <v>0.28601533658955902</v>
      </c>
      <c r="M4920" s="12">
        <v>0.57596484794385905</v>
      </c>
    </row>
    <row r="4921" spans="1:13" x14ac:dyDescent="0.3">
      <c r="A4921" s="11" t="str">
        <f t="shared" ref="A4921:A4961" si="78">B4921&amp;C4921&amp;D4921</f>
        <v>CONSUMO PER CAPITA (kg ó litros por individuo)Frutas con gasHOMBRE</v>
      </c>
      <c r="B4921" s="11" t="s">
        <v>55</v>
      </c>
      <c r="C4921" s="11" t="s">
        <v>116</v>
      </c>
      <c r="D4921" s="11" t="s">
        <v>170</v>
      </c>
      <c r="E4921" s="12">
        <v>0.50782757549356505</v>
      </c>
      <c r="F4921" s="12">
        <v>0.38400964219318701</v>
      </c>
      <c r="G4921" s="12">
        <v>0.30739367484351199</v>
      </c>
      <c r="H4921" s="12">
        <v>0.37643908945487398</v>
      </c>
      <c r="I4921" s="12">
        <v>0.56380179274914499</v>
      </c>
      <c r="J4921" s="12">
        <v>0.40532418447004898</v>
      </c>
      <c r="K4921" s="12">
        <v>0.34026616849774499</v>
      </c>
      <c r="L4921" s="12">
        <v>0.33603038088049503</v>
      </c>
      <c r="M4921" s="12">
        <v>0.64691732115196998</v>
      </c>
    </row>
    <row r="4922" spans="1:13" x14ac:dyDescent="0.3">
      <c r="A4922" s="11" t="str">
        <f t="shared" si="78"/>
        <v>CONSUMO PER CAPITA (kg ó litros por individuo)Frutas con gasMUJER</v>
      </c>
      <c r="B4922" s="11" t="s">
        <v>55</v>
      </c>
      <c r="C4922" s="11" t="s">
        <v>116</v>
      </c>
      <c r="D4922" s="11" t="s">
        <v>171</v>
      </c>
      <c r="E4922" s="12">
        <v>0.59220405108930396</v>
      </c>
      <c r="F4922" s="12">
        <v>0.27218563740031299</v>
      </c>
      <c r="G4922" s="12">
        <v>0.212487501705382</v>
      </c>
      <c r="H4922" s="12">
        <v>0.27893682002014403</v>
      </c>
      <c r="I4922" s="12">
        <v>0.49260117810220799</v>
      </c>
      <c r="J4922" s="12">
        <v>0.26426746249819799</v>
      </c>
      <c r="K4922" s="12">
        <v>0.219100652597149</v>
      </c>
      <c r="L4922" s="12">
        <v>0.25171429186875599</v>
      </c>
      <c r="M4922" s="12">
        <v>0.44719568444261998</v>
      </c>
    </row>
    <row r="4923" spans="1:13" x14ac:dyDescent="0.3">
      <c r="A4923" s="11" t="str">
        <f t="shared" si="78"/>
        <v>CONSUMO PER CAPITA (kg ó litros por individuo)Frutas sin gasT.ESPAÑA</v>
      </c>
      <c r="B4923" s="11" t="s">
        <v>55</v>
      </c>
      <c r="C4923" s="11" t="s">
        <v>117</v>
      </c>
      <c r="D4923" s="11" t="s">
        <v>142</v>
      </c>
      <c r="E4923" s="12">
        <v>0.149250947296104</v>
      </c>
      <c r="F4923" s="12">
        <v>6.4999305529407594E-2</v>
      </c>
      <c r="G4923" s="12">
        <v>5.3346347141512401E-2</v>
      </c>
      <c r="H4923" s="12">
        <v>7.0438502601111105E-2</v>
      </c>
      <c r="I4923" s="12">
        <v>0.20759632701741801</v>
      </c>
      <c r="J4923" s="12">
        <v>0.111494239886354</v>
      </c>
      <c r="K4923" s="12">
        <v>0.14482507793666299</v>
      </c>
      <c r="L4923" s="12">
        <v>0.202091881845154</v>
      </c>
      <c r="M4923" s="12">
        <v>0.29459549938230101</v>
      </c>
    </row>
    <row r="4924" spans="1:13" x14ac:dyDescent="0.3">
      <c r="A4924" s="11" t="str">
        <f t="shared" si="78"/>
        <v>CONSUMO PER CAPITA (kg ó litros por individuo)Frutas sin gasBCN AM</v>
      </c>
      <c r="B4924" s="11" t="s">
        <v>55</v>
      </c>
      <c r="C4924" s="11" t="s">
        <v>117</v>
      </c>
      <c r="D4924" s="11" t="s">
        <v>143</v>
      </c>
      <c r="E4924" s="12">
        <v>0.140015575064485</v>
      </c>
      <c r="F4924" s="12">
        <v>6.4830107456010602E-2</v>
      </c>
      <c r="G4924" s="12">
        <v>8.60380753029511E-2</v>
      </c>
      <c r="H4924" s="12">
        <v>4.0435994555527197E-2</v>
      </c>
      <c r="I4924" s="12">
        <v>0.19898417282979999</v>
      </c>
      <c r="J4924" s="12">
        <v>0.135126123114194</v>
      </c>
      <c r="K4924" s="12">
        <v>0.13610438666740801</v>
      </c>
      <c r="L4924" s="12">
        <v>0.20757902238114601</v>
      </c>
      <c r="M4924" s="12">
        <v>0.32831889966602801</v>
      </c>
    </row>
    <row r="4925" spans="1:13" x14ac:dyDescent="0.3">
      <c r="A4925" s="11" t="str">
        <f t="shared" si="78"/>
        <v>CONSUMO PER CAPITA (kg ó litros por individuo)Frutas sin gasREST.CAT ARAGON</v>
      </c>
      <c r="B4925" s="11" t="s">
        <v>55</v>
      </c>
      <c r="C4925" s="11" t="s">
        <v>117</v>
      </c>
      <c r="D4925" s="11" t="s">
        <v>144</v>
      </c>
      <c r="E4925" s="12">
        <v>0.111128259498344</v>
      </c>
      <c r="F4925" s="12">
        <v>4.02375575052226E-2</v>
      </c>
      <c r="G4925" s="12">
        <v>4.00919391775841E-2</v>
      </c>
      <c r="H4925" s="12">
        <v>4.5070434557307797E-2</v>
      </c>
      <c r="I4925" s="12">
        <v>0.15696207612297899</v>
      </c>
      <c r="J4925" s="12">
        <v>8.7561218595679904E-2</v>
      </c>
      <c r="K4925" s="12">
        <v>0.139820406094154</v>
      </c>
      <c r="L4925" s="12">
        <v>0.165762358592873</v>
      </c>
      <c r="M4925" s="12">
        <v>0.26394949748208202</v>
      </c>
    </row>
    <row r="4926" spans="1:13" x14ac:dyDescent="0.3">
      <c r="A4926" s="11" t="str">
        <f t="shared" si="78"/>
        <v>CONSUMO PER CAPITA (kg ó litros por individuo)Frutas sin gasLEVANTE</v>
      </c>
      <c r="B4926" s="11" t="s">
        <v>55</v>
      </c>
      <c r="C4926" s="11" t="s">
        <v>117</v>
      </c>
      <c r="D4926" s="11" t="s">
        <v>145</v>
      </c>
      <c r="E4926" s="12">
        <v>0.15105165528328399</v>
      </c>
      <c r="F4926" s="12">
        <v>8.8095264972851695E-2</v>
      </c>
      <c r="G4926" s="12">
        <v>4.1815520148389601E-2</v>
      </c>
      <c r="H4926" s="12">
        <v>0.10329345853457</v>
      </c>
      <c r="I4926" s="12">
        <v>0.140404758322031</v>
      </c>
      <c r="J4926" s="12">
        <v>5.7487001115547998E-2</v>
      </c>
      <c r="K4926" s="12">
        <v>8.3087599554216102E-2</v>
      </c>
      <c r="L4926" s="12">
        <v>0.14449139421587201</v>
      </c>
      <c r="M4926" s="12">
        <v>0.14182724834708199</v>
      </c>
    </row>
    <row r="4927" spans="1:13" x14ac:dyDescent="0.3">
      <c r="A4927" s="11" t="str">
        <f t="shared" si="78"/>
        <v>CONSUMO PER CAPITA (kg ó litros por individuo)Frutas sin gasANDALUCIA</v>
      </c>
      <c r="B4927" s="11" t="s">
        <v>55</v>
      </c>
      <c r="C4927" s="11" t="s">
        <v>117</v>
      </c>
      <c r="D4927" s="11" t="s">
        <v>146</v>
      </c>
      <c r="E4927" s="12">
        <v>5.9540735291392997E-2</v>
      </c>
      <c r="F4927" s="12">
        <v>2.15554849542407E-2</v>
      </c>
      <c r="G4927" s="12">
        <v>2.90497025426062E-2</v>
      </c>
      <c r="H4927" s="12">
        <v>4.8834923071476501E-2</v>
      </c>
      <c r="I4927" s="12">
        <v>0.246257115706078</v>
      </c>
      <c r="J4927" s="12">
        <v>0.13401983015098401</v>
      </c>
      <c r="K4927" s="12">
        <v>0.17510210130904799</v>
      </c>
      <c r="L4927" s="12">
        <v>0.23585431380976199</v>
      </c>
      <c r="M4927" s="12">
        <v>0.36539355188644501</v>
      </c>
    </row>
    <row r="4928" spans="1:13" x14ac:dyDescent="0.3">
      <c r="A4928" s="11" t="str">
        <f t="shared" si="78"/>
        <v>CONSUMO PER CAPITA (kg ó litros por individuo)Frutas sin gasMDD AM</v>
      </c>
      <c r="B4928" s="11" t="s">
        <v>55</v>
      </c>
      <c r="C4928" s="11" t="s">
        <v>117</v>
      </c>
      <c r="D4928" s="11" t="s">
        <v>147</v>
      </c>
      <c r="E4928" s="12">
        <v>0.25131886745739201</v>
      </c>
      <c r="F4928" s="12">
        <v>7.4851273508154598E-2</v>
      </c>
      <c r="G4928" s="12">
        <v>8.2144848556942096E-2</v>
      </c>
      <c r="H4928" s="12">
        <v>9.5238814080376696E-2</v>
      </c>
      <c r="I4928" s="12">
        <v>0.20999250417498699</v>
      </c>
      <c r="J4928" s="12">
        <v>0.13020515249550699</v>
      </c>
      <c r="K4928" s="12">
        <v>0.19704167095925501</v>
      </c>
      <c r="L4928" s="12">
        <v>0.216912406368237</v>
      </c>
      <c r="M4928" s="12">
        <v>0.36188058208580498</v>
      </c>
    </row>
    <row r="4929" spans="1:13" x14ac:dyDescent="0.3">
      <c r="A4929" s="11" t="str">
        <f t="shared" si="78"/>
        <v>CONSUMO PER CAPITA (kg ó litros por individuo)Frutas sin gasRTO CENTRO</v>
      </c>
      <c r="B4929" s="11" t="s">
        <v>55</v>
      </c>
      <c r="C4929" s="11" t="s">
        <v>117</v>
      </c>
      <c r="D4929" s="11" t="s">
        <v>148</v>
      </c>
      <c r="E4929" s="12">
        <v>0.25470827515523098</v>
      </c>
      <c r="F4929" s="12">
        <v>0.11547489980275601</v>
      </c>
      <c r="G4929" s="12">
        <v>4.8506850601846702E-2</v>
      </c>
      <c r="H4929" s="12">
        <v>6.9637314809206999E-2</v>
      </c>
      <c r="I4929" s="12">
        <v>0.24810818119967901</v>
      </c>
      <c r="J4929" s="12">
        <v>0.138080721437115</v>
      </c>
      <c r="K4929" s="12">
        <v>0.158021994041907</v>
      </c>
      <c r="L4929" s="12">
        <v>0.24580359821810599</v>
      </c>
      <c r="M4929" s="12">
        <v>0.30895349899668201</v>
      </c>
    </row>
    <row r="4930" spans="1:13" x14ac:dyDescent="0.3">
      <c r="A4930" s="11" t="str">
        <f t="shared" si="78"/>
        <v>CONSUMO PER CAPITA (kg ó litros por individuo)Frutas sin gasNORTE-CENTRO</v>
      </c>
      <c r="B4930" s="11" t="s">
        <v>55</v>
      </c>
      <c r="C4930" s="11" t="s">
        <v>117</v>
      </c>
      <c r="D4930" s="11" t="s">
        <v>149</v>
      </c>
      <c r="E4930" s="12">
        <v>9.7236715107219998E-2</v>
      </c>
      <c r="F4930" s="12">
        <v>5.0686030842036399E-2</v>
      </c>
      <c r="G4930" s="12">
        <v>5.9400196654950201E-2</v>
      </c>
      <c r="H4930" s="12">
        <v>5.8245004851843897E-2</v>
      </c>
      <c r="I4930" s="12">
        <v>0.14850505479204301</v>
      </c>
      <c r="J4930" s="12">
        <v>8.6852036517495304E-2</v>
      </c>
      <c r="K4930" s="12">
        <v>0.122036000390011</v>
      </c>
      <c r="L4930" s="12">
        <v>0.19252798871660301</v>
      </c>
      <c r="M4930" s="12">
        <v>0.27881519498213603</v>
      </c>
    </row>
    <row r="4931" spans="1:13" x14ac:dyDescent="0.3">
      <c r="A4931" s="11" t="str">
        <f t="shared" si="78"/>
        <v>CONSUMO PER CAPITA (kg ó litros por individuo)Frutas sin gasNOROESTE</v>
      </c>
      <c r="B4931" s="11" t="s">
        <v>55</v>
      </c>
      <c r="C4931" s="11" t="s">
        <v>117</v>
      </c>
      <c r="D4931" s="11" t="s">
        <v>150</v>
      </c>
      <c r="E4931" s="12">
        <v>0.205230112438301</v>
      </c>
      <c r="F4931" s="12">
        <v>0.10596264228923601</v>
      </c>
      <c r="G4931" s="12">
        <v>7.0287026467857894E-2</v>
      </c>
      <c r="H4931" s="12">
        <v>0.107822654140883</v>
      </c>
      <c r="I4931" s="12">
        <v>0.33685694368301899</v>
      </c>
      <c r="J4931" s="12">
        <v>0.13523100334509999</v>
      </c>
      <c r="K4931" s="12">
        <v>0.13268822665746699</v>
      </c>
      <c r="L4931" s="12">
        <v>0.21673113315900899</v>
      </c>
      <c r="M4931" s="12">
        <v>0.31380080967020102</v>
      </c>
    </row>
    <row r="4932" spans="1:13" x14ac:dyDescent="0.3">
      <c r="A4932" s="11" t="str">
        <f t="shared" si="78"/>
        <v>CONSUMO PER CAPITA (kg ó litros por individuo)Frutas sin gas&lt;2MIL</v>
      </c>
      <c r="B4932" s="11" t="s">
        <v>55</v>
      </c>
      <c r="C4932" s="11" t="s">
        <v>117</v>
      </c>
      <c r="D4932" s="11" t="s">
        <v>151</v>
      </c>
      <c r="E4932" s="12">
        <v>0.14657042253904701</v>
      </c>
      <c r="F4932" s="12">
        <v>2.1057419867815601E-2</v>
      </c>
      <c r="G4932" s="12">
        <v>2.3794909047972001E-2</v>
      </c>
      <c r="H4932" s="12">
        <v>5.7514999907296201E-2</v>
      </c>
      <c r="I4932" s="12">
        <v>0.205096395295089</v>
      </c>
      <c r="J4932" s="12">
        <v>5.0966984712838101E-2</v>
      </c>
      <c r="K4932" s="12">
        <v>9.0138926201894495E-2</v>
      </c>
      <c r="L4932" s="12">
        <v>0.166681054393366</v>
      </c>
      <c r="M4932" s="12">
        <v>0.188534802983368</v>
      </c>
    </row>
    <row r="4933" spans="1:13" x14ac:dyDescent="0.3">
      <c r="A4933" s="11" t="str">
        <f t="shared" si="78"/>
        <v>CONSUMO PER CAPITA (kg ó litros por individuo)Frutas sin gas2-5MIL</v>
      </c>
      <c r="B4933" s="11" t="s">
        <v>55</v>
      </c>
      <c r="C4933" s="11" t="s">
        <v>117</v>
      </c>
      <c r="D4933" s="11" t="s">
        <v>152</v>
      </c>
      <c r="E4933" s="12">
        <v>0.14929146580347599</v>
      </c>
      <c r="F4933" s="12">
        <v>0.122291341061008</v>
      </c>
      <c r="G4933" s="12">
        <v>4.05478404127739E-2</v>
      </c>
      <c r="H4933" s="12">
        <v>6.2159511627568997E-2</v>
      </c>
      <c r="I4933" s="12">
        <v>0.143153836984248</v>
      </c>
      <c r="J4933" s="12">
        <v>7.0221564334621706E-2</v>
      </c>
      <c r="K4933" s="12">
        <v>0.15161714068509499</v>
      </c>
      <c r="L4933" s="12">
        <v>0.15762867648818699</v>
      </c>
      <c r="M4933" s="12">
        <v>0.24244527574820701</v>
      </c>
    </row>
    <row r="4934" spans="1:13" x14ac:dyDescent="0.3">
      <c r="A4934" s="11" t="str">
        <f t="shared" si="78"/>
        <v>CONSUMO PER CAPITA (kg ó litros por individuo)Frutas sin gas5-10MIL</v>
      </c>
      <c r="B4934" s="11" t="s">
        <v>55</v>
      </c>
      <c r="C4934" s="11" t="s">
        <v>117</v>
      </c>
      <c r="D4934" s="11" t="s">
        <v>153</v>
      </c>
      <c r="E4934" s="12">
        <v>0.13151084793040499</v>
      </c>
      <c r="F4934" s="12">
        <v>2.5653141989547601E-2</v>
      </c>
      <c r="G4934" s="12">
        <v>4.3547426276389203E-2</v>
      </c>
      <c r="H4934" s="12">
        <v>4.0129501553232E-2</v>
      </c>
      <c r="I4934" s="12">
        <v>0.142670973767971</v>
      </c>
      <c r="J4934" s="12">
        <v>0.123819148262776</v>
      </c>
      <c r="K4934" s="12">
        <v>0.14290851144576899</v>
      </c>
      <c r="L4934" s="12">
        <v>0.15673490680061</v>
      </c>
      <c r="M4934" s="12">
        <v>0.18946918557145701</v>
      </c>
    </row>
    <row r="4935" spans="1:13" x14ac:dyDescent="0.3">
      <c r="A4935" s="11" t="str">
        <f t="shared" si="78"/>
        <v>CONSUMO PER CAPITA (kg ó litros por individuo)Frutas sin gas10-30MIL</v>
      </c>
      <c r="B4935" s="11" t="s">
        <v>55</v>
      </c>
      <c r="C4935" s="11" t="s">
        <v>117</v>
      </c>
      <c r="D4935" s="11" t="s">
        <v>154</v>
      </c>
      <c r="E4935" s="12">
        <v>0.14066013920193801</v>
      </c>
      <c r="F4935" s="12">
        <v>5.2626639596076198E-2</v>
      </c>
      <c r="G4935" s="12">
        <v>4.3223495334246798E-2</v>
      </c>
      <c r="H4935" s="12">
        <v>7.70845693901442E-2</v>
      </c>
      <c r="I4935" s="12">
        <v>0.194792413814145</v>
      </c>
      <c r="J4935" s="12">
        <v>0.124450691621157</v>
      </c>
      <c r="K4935" s="12">
        <v>0.12972834061696201</v>
      </c>
      <c r="L4935" s="12">
        <v>0.21734458861289799</v>
      </c>
      <c r="M4935" s="12">
        <v>0.295925741323945</v>
      </c>
    </row>
    <row r="4936" spans="1:13" x14ac:dyDescent="0.3">
      <c r="A4936" s="11" t="str">
        <f t="shared" si="78"/>
        <v>CONSUMO PER CAPITA (kg ó litros por individuo)Frutas sin gas30-100MIL</v>
      </c>
      <c r="B4936" s="11" t="s">
        <v>55</v>
      </c>
      <c r="C4936" s="11" t="s">
        <v>117</v>
      </c>
      <c r="D4936" s="11" t="s">
        <v>155</v>
      </c>
      <c r="E4936" s="12">
        <v>0.184267163455509</v>
      </c>
      <c r="F4936" s="12">
        <v>5.7074164852946099E-2</v>
      </c>
      <c r="G4936" s="12">
        <v>7.2940513327000897E-2</v>
      </c>
      <c r="H4936" s="12">
        <v>9.3943145570467707E-2</v>
      </c>
      <c r="I4936" s="12">
        <v>0.28853331837900598</v>
      </c>
      <c r="J4936" s="12">
        <v>0.121088674843362</v>
      </c>
      <c r="K4936" s="12">
        <v>0.205410403577065</v>
      </c>
      <c r="L4936" s="12">
        <v>0.26852806298235798</v>
      </c>
      <c r="M4936" s="12">
        <v>0.393480633875258</v>
      </c>
    </row>
    <row r="4937" spans="1:13" x14ac:dyDescent="0.3">
      <c r="A4937" s="11" t="str">
        <f t="shared" si="78"/>
        <v>CONSUMO PER CAPITA (kg ó litros por individuo)Frutas sin gas100-200MIL</v>
      </c>
      <c r="B4937" s="11" t="s">
        <v>55</v>
      </c>
      <c r="C4937" s="11" t="s">
        <v>117</v>
      </c>
      <c r="D4937" s="11" t="s">
        <v>156</v>
      </c>
      <c r="E4937" s="12">
        <v>7.5339596416081803E-2</v>
      </c>
      <c r="F4937" s="12">
        <v>2.2168605287755001E-2</v>
      </c>
      <c r="G4937" s="12">
        <v>2.4032671365045201E-2</v>
      </c>
      <c r="H4937" s="12">
        <v>6.6150539432751898E-2</v>
      </c>
      <c r="I4937" s="12">
        <v>0.11022807781407</v>
      </c>
      <c r="J4937" s="12">
        <v>9.1479613629309897E-2</v>
      </c>
      <c r="K4937" s="12">
        <v>8.9016085615738996E-2</v>
      </c>
      <c r="L4937" s="12">
        <v>0.104708968061547</v>
      </c>
      <c r="M4937" s="12">
        <v>0.23668039984831199</v>
      </c>
    </row>
    <row r="4938" spans="1:13" x14ac:dyDescent="0.3">
      <c r="A4938" s="11" t="str">
        <f t="shared" si="78"/>
        <v>CONSUMO PER CAPITA (kg ó litros por individuo)Frutas sin gas200-500MIL</v>
      </c>
      <c r="B4938" s="11" t="s">
        <v>55</v>
      </c>
      <c r="C4938" s="11" t="s">
        <v>117</v>
      </c>
      <c r="D4938" s="11" t="s">
        <v>157</v>
      </c>
      <c r="E4938" s="12">
        <v>0.16742444468116199</v>
      </c>
      <c r="F4938" s="12">
        <v>0.149046964892459</v>
      </c>
      <c r="G4938" s="12">
        <v>8.1714862669094904E-2</v>
      </c>
      <c r="H4938" s="12">
        <v>6.5230369669570201E-2</v>
      </c>
      <c r="I4938" s="12">
        <v>0.27007414438902499</v>
      </c>
      <c r="J4938" s="12">
        <v>0.15967717151353</v>
      </c>
      <c r="K4938" s="12">
        <v>0.143640712008201</v>
      </c>
      <c r="L4938" s="12">
        <v>0.27824522719068001</v>
      </c>
      <c r="M4938" s="12">
        <v>0.379959993859594</v>
      </c>
    </row>
    <row r="4939" spans="1:13" x14ac:dyDescent="0.3">
      <c r="A4939" s="11" t="str">
        <f t="shared" si="78"/>
        <v>CONSUMO PER CAPITA (kg ó litros por individuo)Frutas sin gas&gt;500MIL</v>
      </c>
      <c r="B4939" s="11" t="s">
        <v>55</v>
      </c>
      <c r="C4939" s="11" t="s">
        <v>117</v>
      </c>
      <c r="D4939" s="11" t="s">
        <v>158</v>
      </c>
      <c r="E4939" s="12">
        <v>0.15383237330963201</v>
      </c>
      <c r="F4939" s="12">
        <v>6.1017938740471997E-2</v>
      </c>
      <c r="G4939" s="12">
        <v>5.7477371179322299E-2</v>
      </c>
      <c r="H4939" s="12">
        <v>6.3515941247777805E-2</v>
      </c>
      <c r="I4939" s="12">
        <v>0.193720286747632</v>
      </c>
      <c r="J4939" s="12">
        <v>9.3232836482105105E-2</v>
      </c>
      <c r="K4939" s="12">
        <v>0.13854866146372899</v>
      </c>
      <c r="L4939" s="12">
        <v>0.15613903759741499</v>
      </c>
      <c r="M4939" s="12">
        <v>0.248098712808517</v>
      </c>
    </row>
    <row r="4940" spans="1:13" x14ac:dyDescent="0.3">
      <c r="A4940" s="11" t="str">
        <f t="shared" si="78"/>
        <v>CONSUMO PER CAPITA (kg ó litros por individuo)Frutas sin gasDE 15 A 19 AÑOS</v>
      </c>
      <c r="B4940" s="11" t="s">
        <v>55</v>
      </c>
      <c r="C4940" s="11" t="s">
        <v>117</v>
      </c>
      <c r="D4940" s="11" t="s">
        <v>159</v>
      </c>
      <c r="E4940" s="12">
        <v>1.39920382260608E-2</v>
      </c>
      <c r="F4940" s="12" t="s">
        <v>134</v>
      </c>
      <c r="G4940" s="12" t="s">
        <v>134</v>
      </c>
      <c r="H4940" s="12">
        <v>5.02086234718871E-2</v>
      </c>
      <c r="I4940" s="12">
        <v>0.208339960728226</v>
      </c>
      <c r="J4940" s="12">
        <v>5.9119424630485098E-2</v>
      </c>
      <c r="K4940" s="12">
        <v>2.7146995790829201E-2</v>
      </c>
      <c r="L4940" s="12">
        <v>0.118522957543746</v>
      </c>
      <c r="M4940" s="12">
        <v>0.32433593619123902</v>
      </c>
    </row>
    <row r="4941" spans="1:13" x14ac:dyDescent="0.3">
      <c r="A4941" s="11" t="str">
        <f t="shared" si="78"/>
        <v>CONSUMO PER CAPITA (kg ó litros por individuo)Frutas sin gasDE 20 A 24 AÑOS</v>
      </c>
      <c r="B4941" s="11" t="s">
        <v>55</v>
      </c>
      <c r="C4941" s="11" t="s">
        <v>117</v>
      </c>
      <c r="D4941" s="11" t="s">
        <v>160</v>
      </c>
      <c r="E4941" s="12">
        <v>3.9181664727288699E-2</v>
      </c>
      <c r="F4941" s="12">
        <v>2.507812860299E-2</v>
      </c>
      <c r="G4941" s="12">
        <v>5.25532078209099E-3</v>
      </c>
      <c r="H4941" s="12">
        <v>1.9394525771582499E-2</v>
      </c>
      <c r="I4941" s="12">
        <v>0.106409484527827</v>
      </c>
      <c r="J4941" s="12">
        <v>4.3784019407602397E-2</v>
      </c>
      <c r="K4941" s="12">
        <v>7.8885720976162796E-2</v>
      </c>
      <c r="L4941" s="12">
        <v>0.176251297027296</v>
      </c>
      <c r="M4941" s="12">
        <v>0.17417746438291201</v>
      </c>
    </row>
    <row r="4942" spans="1:13" x14ac:dyDescent="0.3">
      <c r="A4942" s="11" t="str">
        <f t="shared" si="78"/>
        <v>CONSUMO PER CAPITA (kg ó litros por individuo)Frutas sin gasDE 25 A 34 AÑOS</v>
      </c>
      <c r="B4942" s="11" t="s">
        <v>55</v>
      </c>
      <c r="C4942" s="11" t="s">
        <v>117</v>
      </c>
      <c r="D4942" s="11" t="s">
        <v>161</v>
      </c>
      <c r="E4942" s="12">
        <v>4.3070682048003198E-2</v>
      </c>
      <c r="F4942" s="12">
        <v>6.5695229008307196E-2</v>
      </c>
      <c r="G4942" s="12">
        <v>1.57548244460082E-2</v>
      </c>
      <c r="H4942" s="12">
        <v>3.5353129233453497E-2</v>
      </c>
      <c r="I4942" s="12">
        <v>0.11931855387445101</v>
      </c>
      <c r="J4942" s="12">
        <v>0.10319666634050501</v>
      </c>
      <c r="K4942" s="12">
        <v>0.172557113550104</v>
      </c>
      <c r="L4942" s="12">
        <v>0.162228738207049</v>
      </c>
      <c r="M4942" s="12">
        <v>0.25335193997410599</v>
      </c>
    </row>
    <row r="4943" spans="1:13" x14ac:dyDescent="0.3">
      <c r="A4943" s="11" t="str">
        <f t="shared" si="78"/>
        <v>CONSUMO PER CAPITA (kg ó litros por individuo)Frutas sin gasDE 35 A 49 AÑOS</v>
      </c>
      <c r="B4943" s="11" t="s">
        <v>55</v>
      </c>
      <c r="C4943" s="11" t="s">
        <v>117</v>
      </c>
      <c r="D4943" s="11" t="s">
        <v>162</v>
      </c>
      <c r="E4943" s="12">
        <v>0.13349818634088101</v>
      </c>
      <c r="F4943" s="12">
        <v>5.32680268002996E-2</v>
      </c>
      <c r="G4943" s="12">
        <v>7.6731544201243701E-2</v>
      </c>
      <c r="H4943" s="12">
        <v>6.1219588387706303E-2</v>
      </c>
      <c r="I4943" s="12">
        <v>0.21532303790956001</v>
      </c>
      <c r="J4943" s="12">
        <v>0.120527038822055</v>
      </c>
      <c r="K4943" s="12">
        <v>0.145190445054865</v>
      </c>
      <c r="L4943" s="12">
        <v>0.188469616739152</v>
      </c>
      <c r="M4943" s="12">
        <v>0.29577574660647499</v>
      </c>
    </row>
    <row r="4944" spans="1:13" x14ac:dyDescent="0.3">
      <c r="A4944" s="11" t="str">
        <f t="shared" si="78"/>
        <v>CONSUMO PER CAPITA (kg ó litros por individuo)Frutas sin gasDE 50 A 59 AÑOS</v>
      </c>
      <c r="B4944" s="11" t="s">
        <v>55</v>
      </c>
      <c r="C4944" s="11" t="s">
        <v>117</v>
      </c>
      <c r="D4944" s="11" t="s">
        <v>163</v>
      </c>
      <c r="E4944" s="12">
        <v>9.7830997701865305E-2</v>
      </c>
      <c r="F4944" s="12">
        <v>5.6622746478963003E-2</v>
      </c>
      <c r="G4944" s="12">
        <v>4.7475125813258502E-2</v>
      </c>
      <c r="H4944" s="12">
        <v>7.2978768350504306E-2</v>
      </c>
      <c r="I4944" s="12">
        <v>0.24464903066772101</v>
      </c>
      <c r="J4944" s="12">
        <v>0.130740516479632</v>
      </c>
      <c r="K4944" s="12">
        <v>0.18018128319903901</v>
      </c>
      <c r="L4944" s="12">
        <v>0.21968906126959301</v>
      </c>
      <c r="M4944" s="12">
        <v>0.30615965419817098</v>
      </c>
    </row>
    <row r="4945" spans="1:13" x14ac:dyDescent="0.3">
      <c r="A4945" s="11" t="str">
        <f t="shared" si="78"/>
        <v>CONSUMO PER CAPITA (kg ó litros por individuo)Frutas sin gasDE 60 A 75 AÑOS</v>
      </c>
      <c r="B4945" s="11" t="s">
        <v>55</v>
      </c>
      <c r="C4945" s="11" t="s">
        <v>117</v>
      </c>
      <c r="D4945" s="11" t="s">
        <v>164</v>
      </c>
      <c r="E4945" s="12">
        <v>0.35393909577542998</v>
      </c>
      <c r="F4945" s="12">
        <v>0.118224923496065</v>
      </c>
      <c r="G4945" s="12">
        <v>8.2766232039019394E-2</v>
      </c>
      <c r="H4945" s="12">
        <v>0.123075117683363</v>
      </c>
      <c r="I4945" s="12">
        <v>0.25091414240367299</v>
      </c>
      <c r="J4945" s="12">
        <v>0.124541410849108</v>
      </c>
      <c r="K4945" s="12">
        <v>0.151709204555942</v>
      </c>
      <c r="L4945" s="12">
        <v>0.26127900840244001</v>
      </c>
      <c r="M4945" s="12">
        <v>0.33609829039646599</v>
      </c>
    </row>
    <row r="4946" spans="1:13" x14ac:dyDescent="0.3">
      <c r="A4946" s="11" t="str">
        <f t="shared" si="78"/>
        <v>CONSUMO PER CAPITA (kg ó litros por individuo)Frutas sin gasNIVEL ALTO</v>
      </c>
      <c r="B4946" s="11" t="s">
        <v>55</v>
      </c>
      <c r="C4946" s="11" t="s">
        <v>117</v>
      </c>
      <c r="D4946" s="11" t="s">
        <v>165</v>
      </c>
      <c r="E4946" s="12">
        <v>0.175447137664932</v>
      </c>
      <c r="F4946" s="12">
        <v>4.4531491061006803E-2</v>
      </c>
      <c r="G4946" s="12">
        <v>6.2695581364537206E-2</v>
      </c>
      <c r="H4946" s="12">
        <v>7.0861598343119503E-2</v>
      </c>
      <c r="I4946" s="12">
        <v>0.17729127784361501</v>
      </c>
      <c r="J4946" s="12">
        <v>9.0257822942722304E-2</v>
      </c>
      <c r="K4946" s="12">
        <v>0.13269918217643401</v>
      </c>
      <c r="L4946" s="12">
        <v>0.19605785778957199</v>
      </c>
      <c r="M4946" s="12">
        <v>0.26493087772649698</v>
      </c>
    </row>
    <row r="4947" spans="1:13" x14ac:dyDescent="0.3">
      <c r="A4947" s="11" t="str">
        <f t="shared" si="78"/>
        <v>CONSUMO PER CAPITA (kg ó litros por individuo)Frutas sin gasNIVEL MEDIO ALTO</v>
      </c>
      <c r="B4947" s="11" t="s">
        <v>55</v>
      </c>
      <c r="C4947" s="11" t="s">
        <v>117</v>
      </c>
      <c r="D4947" s="11" t="s">
        <v>166</v>
      </c>
      <c r="E4947" s="12">
        <v>0.12314462706110001</v>
      </c>
      <c r="F4947" s="12">
        <v>5.8843376700387903E-2</v>
      </c>
      <c r="G4947" s="12">
        <v>5.0664486445642198E-2</v>
      </c>
      <c r="H4947" s="12">
        <v>5.9794601188856301E-2</v>
      </c>
      <c r="I4947" s="12">
        <v>0.22154639388570099</v>
      </c>
      <c r="J4947" s="12">
        <v>0.114380359770389</v>
      </c>
      <c r="K4947" s="12">
        <v>0.156862807288148</v>
      </c>
      <c r="L4947" s="12">
        <v>0.209167763374665</v>
      </c>
      <c r="M4947" s="12">
        <v>0.24454485749326699</v>
      </c>
    </row>
    <row r="4948" spans="1:13" x14ac:dyDescent="0.3">
      <c r="A4948" s="11" t="str">
        <f t="shared" si="78"/>
        <v>CONSUMO PER CAPITA (kg ó litros por individuo)Frutas sin gasNIVEL MEDIO</v>
      </c>
      <c r="B4948" s="11" t="s">
        <v>55</v>
      </c>
      <c r="C4948" s="11" t="s">
        <v>117</v>
      </c>
      <c r="D4948" s="11" t="s">
        <v>167</v>
      </c>
      <c r="E4948" s="12">
        <v>0.126774242963649</v>
      </c>
      <c r="F4948" s="12">
        <v>6.34321370658497E-2</v>
      </c>
      <c r="G4948" s="12">
        <v>6.0828848646688902E-2</v>
      </c>
      <c r="H4948" s="12">
        <v>7.6343414031342094E-2</v>
      </c>
      <c r="I4948" s="12">
        <v>0.18602937323323501</v>
      </c>
      <c r="J4948" s="12">
        <v>0.12895180940478501</v>
      </c>
      <c r="K4948" s="12">
        <v>0.14675484998893501</v>
      </c>
      <c r="L4948" s="12">
        <v>0.20295138549507</v>
      </c>
      <c r="M4948" s="12">
        <v>0.38773998354529499</v>
      </c>
    </row>
    <row r="4949" spans="1:13" x14ac:dyDescent="0.3">
      <c r="A4949" s="11" t="str">
        <f t="shared" si="78"/>
        <v>CONSUMO PER CAPITA (kg ó litros por individuo)Frutas sin gasNIVEL MEDIO BAJO</v>
      </c>
      <c r="B4949" s="11" t="s">
        <v>55</v>
      </c>
      <c r="C4949" s="11" t="s">
        <v>117</v>
      </c>
      <c r="D4949" s="11" t="s">
        <v>168</v>
      </c>
      <c r="E4949" s="12">
        <v>0.17407961643271899</v>
      </c>
      <c r="F4949" s="12">
        <v>5.1864180555218797E-2</v>
      </c>
      <c r="G4949" s="12">
        <v>3.3995396166295398E-2</v>
      </c>
      <c r="H4949" s="12">
        <v>3.3848078963439499E-2</v>
      </c>
      <c r="I4949" s="12">
        <v>0.174815367173875</v>
      </c>
      <c r="J4949" s="12">
        <v>0.121793063271548</v>
      </c>
      <c r="K4949" s="12">
        <v>0.18227381270500201</v>
      </c>
      <c r="L4949" s="12">
        <v>0.18282514941217001</v>
      </c>
      <c r="M4949" s="12">
        <v>0.26616060319972701</v>
      </c>
    </row>
    <row r="4950" spans="1:13" x14ac:dyDescent="0.3">
      <c r="A4950" s="11" t="str">
        <f t="shared" si="78"/>
        <v>CONSUMO PER CAPITA (kg ó litros por individuo)Frutas sin gasNIVEL BAJO</v>
      </c>
      <c r="B4950" s="11" t="s">
        <v>55</v>
      </c>
      <c r="C4950" s="11" t="s">
        <v>117</v>
      </c>
      <c r="D4950" s="11" t="s">
        <v>169</v>
      </c>
      <c r="E4950" s="12">
        <v>0.14908842800615199</v>
      </c>
      <c r="F4950" s="12">
        <v>0.100063651778684</v>
      </c>
      <c r="G4950" s="12">
        <v>5.0600485645425998E-2</v>
      </c>
      <c r="H4950" s="12">
        <v>9.5311705724147405E-2</v>
      </c>
      <c r="I4950" s="12">
        <v>0.27507090307179299</v>
      </c>
      <c r="J4950" s="12">
        <v>0.10443964407947</v>
      </c>
      <c r="K4950" s="12">
        <v>0.12114337141082</v>
      </c>
      <c r="L4950" s="12">
        <v>0.21528051682833799</v>
      </c>
      <c r="M4950" s="12">
        <v>0.27275455670251803</v>
      </c>
    </row>
    <row r="4951" spans="1:13" x14ac:dyDescent="0.3">
      <c r="A4951" s="11" t="str">
        <f t="shared" si="78"/>
        <v>CONSUMO PER CAPITA (kg ó litros por individuo)Frutas sin gasHOMBRE</v>
      </c>
      <c r="B4951" s="11" t="s">
        <v>55</v>
      </c>
      <c r="C4951" s="11" t="s">
        <v>117</v>
      </c>
      <c r="D4951" s="11" t="s">
        <v>170</v>
      </c>
      <c r="E4951" s="12">
        <v>0.13684656450826299</v>
      </c>
      <c r="F4951" s="12">
        <v>6.6297894088267195E-2</v>
      </c>
      <c r="G4951" s="12">
        <v>4.4151940235513297E-2</v>
      </c>
      <c r="H4951" s="12">
        <v>6.4718094337375395E-2</v>
      </c>
      <c r="I4951" s="12">
        <v>0.17696099509673599</v>
      </c>
      <c r="J4951" s="12">
        <v>8.7735411481043302E-2</v>
      </c>
      <c r="K4951" s="12">
        <v>0.121918080973889</v>
      </c>
      <c r="L4951" s="12">
        <v>0.20470046823882901</v>
      </c>
      <c r="M4951" s="12">
        <v>0.27643185320333902</v>
      </c>
    </row>
    <row r="4952" spans="1:13" x14ac:dyDescent="0.3">
      <c r="A4952" s="11" t="str">
        <f t="shared" si="78"/>
        <v>CONSUMO PER CAPITA (kg ó litros por individuo)Frutas sin gasMUJER</v>
      </c>
      <c r="B4952" s="11" t="s">
        <v>55</v>
      </c>
      <c r="C4952" s="11" t="s">
        <v>117</v>
      </c>
      <c r="D4952" s="11" t="s">
        <v>171</v>
      </c>
      <c r="E4952" s="12">
        <v>0.16150729166760899</v>
      </c>
      <c r="F4952" s="12">
        <v>6.3716201659890101E-2</v>
      </c>
      <c r="G4952" s="12">
        <v>6.2423810664995E-2</v>
      </c>
      <c r="H4952" s="12">
        <v>7.6086271717387993E-2</v>
      </c>
      <c r="I4952" s="12">
        <v>0.23784948192463001</v>
      </c>
      <c r="J4952" s="12">
        <v>0.13494620152394199</v>
      </c>
      <c r="K4952" s="12">
        <v>0.167495187873028</v>
      </c>
      <c r="L4952" s="12">
        <v>0.199510275312198</v>
      </c>
      <c r="M4952" s="12">
        <v>0.312571834430804</v>
      </c>
    </row>
    <row r="4953" spans="1:13" x14ac:dyDescent="0.3">
      <c r="A4953" s="11" t="str">
        <f t="shared" si="78"/>
        <v>CONSUMO PER CAPITA (kg ó litros por individuo)MixersT.ESPAÑA</v>
      </c>
      <c r="B4953" s="11" t="s">
        <v>55</v>
      </c>
      <c r="C4953" s="11" t="s">
        <v>118</v>
      </c>
      <c r="D4953" s="11" t="s">
        <v>142</v>
      </c>
      <c r="E4953" s="12">
        <v>4.94323320729824E-2</v>
      </c>
      <c r="F4953" s="12">
        <v>2.3932625295431598E-2</v>
      </c>
      <c r="G4953" s="12">
        <v>2.06635191852673E-2</v>
      </c>
      <c r="H4953" s="12">
        <v>2.5097951297968799E-2</v>
      </c>
      <c r="I4953" s="12">
        <v>3.7228461928573799E-2</v>
      </c>
      <c r="J4953" s="12">
        <v>1.8090625648899902E-2</v>
      </c>
      <c r="K4953" s="12">
        <v>1.5232618294266699E-2</v>
      </c>
      <c r="L4953" s="12">
        <v>2.45887824606759E-2</v>
      </c>
      <c r="M4953" s="12">
        <v>3.2319625421499798E-2</v>
      </c>
    </row>
    <row r="4954" spans="1:13" x14ac:dyDescent="0.3">
      <c r="A4954" s="11" t="str">
        <f t="shared" si="78"/>
        <v>CONSUMO PER CAPITA (kg ó litros por individuo)MixersBCN AM</v>
      </c>
      <c r="B4954" s="11" t="s">
        <v>55</v>
      </c>
      <c r="C4954" s="11" t="s">
        <v>118</v>
      </c>
      <c r="D4954" s="11" t="s">
        <v>143</v>
      </c>
      <c r="E4954" s="12">
        <v>5.01782419451735E-2</v>
      </c>
      <c r="F4954" s="12">
        <v>2.1462380349073201E-2</v>
      </c>
      <c r="G4954" s="12">
        <v>8.1030157029326304E-3</v>
      </c>
      <c r="H4954" s="12">
        <v>1.9858362994614302E-2</v>
      </c>
      <c r="I4954" s="12">
        <v>4.7070684470966601E-2</v>
      </c>
      <c r="J4954" s="12">
        <v>1.91985038161432E-2</v>
      </c>
      <c r="K4954" s="12">
        <v>9.5087551029353606E-3</v>
      </c>
      <c r="L4954" s="12">
        <v>2.4448167494844499E-2</v>
      </c>
      <c r="M4954" s="12">
        <v>4.6916027186896102E-2</v>
      </c>
    </row>
    <row r="4955" spans="1:13" x14ac:dyDescent="0.3">
      <c r="A4955" s="11" t="str">
        <f t="shared" si="78"/>
        <v>CONSUMO PER CAPITA (kg ó litros por individuo)MixersREST.CAT ARAGON</v>
      </c>
      <c r="B4955" s="11" t="s">
        <v>55</v>
      </c>
      <c r="C4955" s="11" t="s">
        <v>118</v>
      </c>
      <c r="D4955" s="11" t="s">
        <v>144</v>
      </c>
      <c r="E4955" s="12">
        <v>9.0114639518919695E-2</v>
      </c>
      <c r="F4955" s="12">
        <v>4.2950147642884198E-2</v>
      </c>
      <c r="G4955" s="12">
        <v>2.96035292303569E-2</v>
      </c>
      <c r="H4955" s="12">
        <v>3.1445087209641898E-2</v>
      </c>
      <c r="I4955" s="12">
        <v>5.48004261878045E-2</v>
      </c>
      <c r="J4955" s="12">
        <v>3.6583042379812497E-2</v>
      </c>
      <c r="K4955" s="12">
        <v>3.2054043228859602E-2</v>
      </c>
      <c r="L4955" s="12">
        <v>3.8115919755460498E-2</v>
      </c>
      <c r="M4955" s="12">
        <v>6.5248215747996094E-2</v>
      </c>
    </row>
    <row r="4956" spans="1:13" x14ac:dyDescent="0.3">
      <c r="A4956" s="11" t="str">
        <f t="shared" si="78"/>
        <v>CONSUMO PER CAPITA (kg ó litros por individuo)MixersLEVANTE</v>
      </c>
      <c r="B4956" s="11" t="s">
        <v>55</v>
      </c>
      <c r="C4956" s="11" t="s">
        <v>118</v>
      </c>
      <c r="D4956" s="11" t="s">
        <v>145</v>
      </c>
      <c r="E4956" s="12">
        <v>3.4939134633769603E-2</v>
      </c>
      <c r="F4956" s="12">
        <v>3.7469641372913899E-2</v>
      </c>
      <c r="G4956" s="12">
        <v>2.4779184496904801E-2</v>
      </c>
      <c r="H4956" s="12">
        <v>3.1367635604609499E-2</v>
      </c>
      <c r="I4956" s="12">
        <v>1.6696241972734002E-2</v>
      </c>
      <c r="J4956" s="12">
        <v>1.7868274460401699E-2</v>
      </c>
      <c r="K4956" s="12">
        <v>1.0177410891519899E-2</v>
      </c>
      <c r="L4956" s="12">
        <v>1.03845494310835E-2</v>
      </c>
      <c r="M4956" s="12">
        <v>1.3814817787510401E-2</v>
      </c>
    </row>
    <row r="4957" spans="1:13" x14ac:dyDescent="0.3">
      <c r="A4957" s="11" t="str">
        <f t="shared" si="78"/>
        <v>CONSUMO PER CAPITA (kg ó litros por individuo)MixersANDALUCIA</v>
      </c>
      <c r="B4957" s="11" t="s">
        <v>55</v>
      </c>
      <c r="C4957" s="11" t="s">
        <v>118</v>
      </c>
      <c r="D4957" s="11" t="s">
        <v>146</v>
      </c>
      <c r="E4957" s="12">
        <v>3.8140154498799803E-2</v>
      </c>
      <c r="F4957" s="12">
        <v>1.20538350166586E-2</v>
      </c>
      <c r="G4957" s="12">
        <v>1.5102007355447601E-2</v>
      </c>
      <c r="H4957" s="12">
        <v>1.67146399295247E-2</v>
      </c>
      <c r="I4957" s="12">
        <v>3.6523244538196199E-2</v>
      </c>
      <c r="J4957" s="12">
        <v>1.08658562998063E-2</v>
      </c>
      <c r="K4957" s="12">
        <v>1.2593671366025299E-2</v>
      </c>
      <c r="L4957" s="12">
        <v>1.9618064382887698E-2</v>
      </c>
      <c r="M4957" s="12">
        <v>1.1485908412112601E-2</v>
      </c>
    </row>
    <row r="4958" spans="1:13" x14ac:dyDescent="0.3">
      <c r="A4958" s="11" t="str">
        <f t="shared" si="78"/>
        <v>CONSUMO PER CAPITA (kg ó litros por individuo)MixersMDD AM</v>
      </c>
      <c r="B4958" s="11" t="s">
        <v>55</v>
      </c>
      <c r="C4958" s="11" t="s">
        <v>118</v>
      </c>
      <c r="D4958" s="11" t="s">
        <v>147</v>
      </c>
      <c r="E4958" s="12">
        <v>2.8885326870414601E-2</v>
      </c>
      <c r="F4958" s="12">
        <v>1.6125584301901901E-2</v>
      </c>
      <c r="G4958" s="12">
        <v>1.3272109224856899E-2</v>
      </c>
      <c r="H4958" s="12">
        <v>1.55050970576892E-2</v>
      </c>
      <c r="I4958" s="12">
        <v>2.3913314744558701E-2</v>
      </c>
      <c r="J4958" s="12">
        <v>5.0619656267806403E-3</v>
      </c>
      <c r="K4958" s="12">
        <v>6.6218420413272101E-3</v>
      </c>
      <c r="L4958" s="12">
        <v>9.4866051901798601E-3</v>
      </c>
      <c r="M4958" s="12">
        <v>2.1218791731539802E-2</v>
      </c>
    </row>
    <row r="4959" spans="1:13" x14ac:dyDescent="0.3">
      <c r="A4959" s="11" t="str">
        <f t="shared" si="78"/>
        <v>CONSUMO PER CAPITA (kg ó litros por individuo)MixersRTO CENTRO</v>
      </c>
      <c r="B4959" s="11" t="s">
        <v>55</v>
      </c>
      <c r="C4959" s="11" t="s">
        <v>118</v>
      </c>
      <c r="D4959" s="11" t="s">
        <v>148</v>
      </c>
      <c r="E4959" s="12">
        <v>2.3383013092592601E-2</v>
      </c>
      <c r="F4959" s="12">
        <v>9.9296857877822792E-3</v>
      </c>
      <c r="G4959" s="12">
        <v>5.7619610826211698E-3</v>
      </c>
      <c r="H4959" s="12">
        <v>2.48899070576412E-2</v>
      </c>
      <c r="I4959" s="12">
        <v>2.0690236094755701E-2</v>
      </c>
      <c r="J4959" s="12">
        <v>1.25018683403208E-2</v>
      </c>
      <c r="K4959" s="12">
        <v>1.1787930720243501E-2</v>
      </c>
      <c r="L4959" s="12">
        <v>2.2586355465967899E-2</v>
      </c>
      <c r="M4959" s="12">
        <v>2.82492884415106E-2</v>
      </c>
    </row>
    <row r="4960" spans="1:13" x14ac:dyDescent="0.3">
      <c r="A4960" s="11" t="str">
        <f t="shared" si="78"/>
        <v>CONSUMO PER CAPITA (kg ó litros por individuo)MixersNORTE-CENTRO</v>
      </c>
      <c r="B4960" s="11" t="s">
        <v>55</v>
      </c>
      <c r="C4960" s="11" t="s">
        <v>118</v>
      </c>
      <c r="D4960" s="11" t="s">
        <v>149</v>
      </c>
      <c r="E4960" s="12">
        <v>5.9885955628881403E-2</v>
      </c>
      <c r="F4960" s="12">
        <v>2.0694364912244401E-2</v>
      </c>
      <c r="G4960" s="12">
        <v>2.75718535044252E-2</v>
      </c>
      <c r="H4960" s="12">
        <v>2.2926313671111399E-2</v>
      </c>
      <c r="I4960" s="12">
        <v>5.9816446607573397E-2</v>
      </c>
      <c r="J4960" s="12">
        <v>2.12857976135102E-2</v>
      </c>
      <c r="K4960" s="12">
        <v>2.6056771848312701E-2</v>
      </c>
      <c r="L4960" s="12">
        <v>3.9168087199303897E-2</v>
      </c>
      <c r="M4960" s="12">
        <v>3.77957801773934E-2</v>
      </c>
    </row>
    <row r="4961" spans="1:13" x14ac:dyDescent="0.3">
      <c r="A4961" s="11" t="str">
        <f t="shared" si="78"/>
        <v>CONSUMO PER CAPITA (kg ó litros por individuo)MixersNOROESTE</v>
      </c>
      <c r="B4961" s="11" t="s">
        <v>55</v>
      </c>
      <c r="C4961" s="11" t="s">
        <v>118</v>
      </c>
      <c r="D4961" s="11" t="s">
        <v>150</v>
      </c>
      <c r="E4961" s="12">
        <v>8.7469190681087494E-2</v>
      </c>
      <c r="F4961" s="12">
        <v>3.2089957433657501E-2</v>
      </c>
      <c r="G4961" s="12">
        <v>4.6039475456617997E-2</v>
      </c>
      <c r="H4961" s="12">
        <v>4.5946834096770597E-2</v>
      </c>
      <c r="I4961" s="12">
        <v>5.27494901348615E-2</v>
      </c>
      <c r="J4961" s="12">
        <v>2.8344931437225201E-2</v>
      </c>
      <c r="K4961" s="12">
        <v>1.6890313780982099E-2</v>
      </c>
      <c r="L4961" s="12">
        <v>5.1349532596638901E-2</v>
      </c>
      <c r="M4961" s="12">
        <v>6.3831190089491702E-2</v>
      </c>
    </row>
    <row r="4962" spans="1:13" x14ac:dyDescent="0.3">
      <c r="A4962" s="11" t="str">
        <f t="shared" ref="A4962:A5025" si="79">B4962&amp;C4962&amp;D4962</f>
        <v>CONSUMO PER CAPITA (kg ó litros por individuo)Mixers&lt;2MIL</v>
      </c>
      <c r="B4962" s="11" t="s">
        <v>55</v>
      </c>
      <c r="C4962" s="11" t="s">
        <v>118</v>
      </c>
      <c r="D4962" s="11" t="s">
        <v>151</v>
      </c>
      <c r="E4962" s="12">
        <v>7.6053926730962396E-2</v>
      </c>
      <c r="F4962" s="12">
        <v>2.6914063657281499E-2</v>
      </c>
      <c r="G4962" s="12">
        <v>3.3387149735014603E-2</v>
      </c>
      <c r="H4962" s="12">
        <v>2.6937148685964699E-2</v>
      </c>
      <c r="I4962" s="12">
        <v>4.2006322663766998E-2</v>
      </c>
      <c r="J4962" s="12">
        <v>1.1168890680988201E-2</v>
      </c>
      <c r="K4962" s="12">
        <v>2.70976807978133E-3</v>
      </c>
      <c r="L4962" s="12">
        <v>1.0291376146213701E-2</v>
      </c>
      <c r="M4962" s="12">
        <v>4.7756564331927598E-2</v>
      </c>
    </row>
    <row r="4963" spans="1:13" x14ac:dyDescent="0.3">
      <c r="A4963" s="11" t="str">
        <f t="shared" si="79"/>
        <v>CONSUMO PER CAPITA (kg ó litros por individuo)Mixers2-5MIL</v>
      </c>
      <c r="B4963" s="11" t="s">
        <v>55</v>
      </c>
      <c r="C4963" s="11" t="s">
        <v>118</v>
      </c>
      <c r="D4963" s="11" t="s">
        <v>152</v>
      </c>
      <c r="E4963" s="12">
        <v>4.9322682503042399E-2</v>
      </c>
      <c r="F4963" s="12">
        <v>1.0555986590735301E-2</v>
      </c>
      <c r="G4963" s="12">
        <v>1.1226153069497299E-2</v>
      </c>
      <c r="H4963" s="12">
        <v>1.1596391406365401E-2</v>
      </c>
      <c r="I4963" s="12">
        <v>1.66180058389984E-2</v>
      </c>
      <c r="J4963" s="12">
        <v>1.3419552076025999E-2</v>
      </c>
      <c r="K4963" s="12">
        <v>6.3215269909901901E-3</v>
      </c>
      <c r="L4963" s="12">
        <v>3.9125825782267898E-3</v>
      </c>
      <c r="M4963" s="12">
        <v>1.04668258526283E-2</v>
      </c>
    </row>
    <row r="4964" spans="1:13" x14ac:dyDescent="0.3">
      <c r="A4964" s="11" t="str">
        <f t="shared" si="79"/>
        <v>CONSUMO PER CAPITA (kg ó litros por individuo)Mixers5-10MIL</v>
      </c>
      <c r="B4964" s="11" t="s">
        <v>55</v>
      </c>
      <c r="C4964" s="11" t="s">
        <v>118</v>
      </c>
      <c r="D4964" s="11" t="s">
        <v>153</v>
      </c>
      <c r="E4964" s="12">
        <v>1.5669515126372099E-2</v>
      </c>
      <c r="F4964" s="12">
        <v>3.60208729110236E-3</v>
      </c>
      <c r="G4964" s="12">
        <v>1.04653732962918E-2</v>
      </c>
      <c r="H4964" s="12">
        <v>1.8802300737468799E-2</v>
      </c>
      <c r="I4964" s="12">
        <v>6.7887908663145299E-2</v>
      </c>
      <c r="J4964" s="12">
        <v>2.2930448206835399E-2</v>
      </c>
      <c r="K4964" s="12">
        <v>1.8164411673604001E-2</v>
      </c>
      <c r="L4964" s="12">
        <v>5.17431970653403E-2</v>
      </c>
      <c r="M4964" s="12">
        <v>2.5063528440468899E-2</v>
      </c>
    </row>
    <row r="4965" spans="1:13" x14ac:dyDescent="0.3">
      <c r="A4965" s="11" t="str">
        <f t="shared" si="79"/>
        <v>CONSUMO PER CAPITA (kg ó litros por individuo)Mixers10-30MIL</v>
      </c>
      <c r="B4965" s="11" t="s">
        <v>55</v>
      </c>
      <c r="C4965" s="11" t="s">
        <v>118</v>
      </c>
      <c r="D4965" s="11" t="s">
        <v>154</v>
      </c>
      <c r="E4965" s="12">
        <v>3.9484880384373901E-2</v>
      </c>
      <c r="F4965" s="12">
        <v>1.43303484372401E-2</v>
      </c>
      <c r="G4965" s="12">
        <v>3.8229646228464698E-2</v>
      </c>
      <c r="H4965" s="12">
        <v>2.47272034919486E-2</v>
      </c>
      <c r="I4965" s="12">
        <v>2.30265677725396E-2</v>
      </c>
      <c r="J4965" s="12">
        <v>1.92058065562772E-2</v>
      </c>
      <c r="K4965" s="12">
        <v>1.25742110673874E-2</v>
      </c>
      <c r="L4965" s="12">
        <v>2.8837968526423601E-2</v>
      </c>
      <c r="M4965" s="12">
        <v>2.55683491246501E-2</v>
      </c>
    </row>
    <row r="4966" spans="1:13" x14ac:dyDescent="0.3">
      <c r="A4966" s="11" t="str">
        <f t="shared" si="79"/>
        <v>CONSUMO PER CAPITA (kg ó litros por individuo)Mixers30-100MIL</v>
      </c>
      <c r="B4966" s="11" t="s">
        <v>55</v>
      </c>
      <c r="C4966" s="11" t="s">
        <v>118</v>
      </c>
      <c r="D4966" s="11" t="s">
        <v>155</v>
      </c>
      <c r="E4966" s="12">
        <v>5.1317630373621102E-2</v>
      </c>
      <c r="F4966" s="12">
        <v>2.6518303214330099E-2</v>
      </c>
      <c r="G4966" s="12">
        <v>2.0390679321599599E-2</v>
      </c>
      <c r="H4966" s="12">
        <v>3.7243789026354203E-2</v>
      </c>
      <c r="I4966" s="12">
        <v>3.9991169669929799E-2</v>
      </c>
      <c r="J4966" s="12">
        <v>2.0055761476938098E-2</v>
      </c>
      <c r="K4966" s="12">
        <v>1.0453156627591701E-2</v>
      </c>
      <c r="L4966" s="12">
        <v>2.2331802049155899E-2</v>
      </c>
      <c r="M4966" s="12">
        <v>2.71561552718841E-2</v>
      </c>
    </row>
    <row r="4967" spans="1:13" x14ac:dyDescent="0.3">
      <c r="A4967" s="11" t="str">
        <f t="shared" si="79"/>
        <v>CONSUMO PER CAPITA (kg ó litros por individuo)Mixers100-200MIL</v>
      </c>
      <c r="B4967" s="11" t="s">
        <v>55</v>
      </c>
      <c r="C4967" s="11" t="s">
        <v>118</v>
      </c>
      <c r="D4967" s="11" t="s">
        <v>156</v>
      </c>
      <c r="E4967" s="12">
        <v>4.3736934845276E-2</v>
      </c>
      <c r="F4967" s="12">
        <v>2.0287219181081399E-2</v>
      </c>
      <c r="G4967" s="12">
        <v>2.4519449571156701E-2</v>
      </c>
      <c r="H4967" s="12">
        <v>2.42187198999603E-2</v>
      </c>
      <c r="I4967" s="12">
        <v>3.6771302734751703E-2</v>
      </c>
      <c r="J4967" s="12">
        <v>2.0810738696411799E-2</v>
      </c>
      <c r="K4967" s="12">
        <v>3.00812285916175E-2</v>
      </c>
      <c r="L4967" s="12">
        <v>2.47032057954986E-2</v>
      </c>
      <c r="M4967" s="12">
        <v>3.86752246296935E-2</v>
      </c>
    </row>
    <row r="4968" spans="1:13" x14ac:dyDescent="0.3">
      <c r="A4968" s="11" t="str">
        <f t="shared" si="79"/>
        <v>CONSUMO PER CAPITA (kg ó litros por individuo)Mixers200-500MIL</v>
      </c>
      <c r="B4968" s="11" t="s">
        <v>55</v>
      </c>
      <c r="C4968" s="11" t="s">
        <v>118</v>
      </c>
      <c r="D4968" s="11" t="s">
        <v>157</v>
      </c>
      <c r="E4968" s="12">
        <v>5.39380426104775E-2</v>
      </c>
      <c r="F4968" s="12">
        <v>4.9072030786407303E-2</v>
      </c>
      <c r="G4968" s="12">
        <v>1.1658186709384601E-2</v>
      </c>
      <c r="H4968" s="12">
        <v>2.6231589505061999E-2</v>
      </c>
      <c r="I4968" s="12">
        <v>3.6007964381085701E-2</v>
      </c>
      <c r="J4968" s="12">
        <v>1.73982484608315E-2</v>
      </c>
      <c r="K4968" s="12">
        <v>2.2604516548959699E-2</v>
      </c>
      <c r="L4968" s="12">
        <v>3.1966825412601298E-2</v>
      </c>
      <c r="M4968" s="12">
        <v>5.8139743567899298E-2</v>
      </c>
    </row>
    <row r="4969" spans="1:13" x14ac:dyDescent="0.3">
      <c r="A4969" s="11" t="str">
        <f t="shared" si="79"/>
        <v>CONSUMO PER CAPITA (kg ó litros por individuo)Mixers&gt;500MIL</v>
      </c>
      <c r="B4969" s="11" t="s">
        <v>55</v>
      </c>
      <c r="C4969" s="11" t="s">
        <v>118</v>
      </c>
      <c r="D4969" s="11" t="s">
        <v>158</v>
      </c>
      <c r="E4969" s="12">
        <v>6.4931623404082497E-2</v>
      </c>
      <c r="F4969" s="12">
        <v>2.7850091947853602E-2</v>
      </c>
      <c r="G4969" s="12">
        <v>1.04303937033945E-2</v>
      </c>
      <c r="H4969" s="12">
        <v>1.8011782666864401E-2</v>
      </c>
      <c r="I4969" s="12">
        <v>4.1724106080261503E-2</v>
      </c>
      <c r="J4969" s="12">
        <v>1.5128004119305699E-2</v>
      </c>
      <c r="K4969" s="12">
        <v>1.55431531863579E-2</v>
      </c>
      <c r="L4969" s="12">
        <v>1.6859151843069999E-2</v>
      </c>
      <c r="M4969" s="12">
        <v>2.8777346627221E-2</v>
      </c>
    </row>
    <row r="4970" spans="1:13" x14ac:dyDescent="0.3">
      <c r="A4970" s="11" t="str">
        <f t="shared" si="79"/>
        <v>CONSUMO PER CAPITA (kg ó litros por individuo)MixersDE 15 A 19 AÑOS</v>
      </c>
      <c r="B4970" s="11" t="s">
        <v>55</v>
      </c>
      <c r="C4970" s="11" t="s">
        <v>118</v>
      </c>
      <c r="D4970" s="11" t="s">
        <v>159</v>
      </c>
      <c r="E4970" s="12" t="s">
        <v>134</v>
      </c>
      <c r="F4970" s="12">
        <v>4.4877088445347303E-3</v>
      </c>
      <c r="G4970" s="12">
        <v>1.3966138914585501E-2</v>
      </c>
      <c r="H4970" s="12" t="s">
        <v>134</v>
      </c>
      <c r="I4970" s="12">
        <v>4.9536577580899799E-2</v>
      </c>
      <c r="J4970" s="12" t="s">
        <v>134</v>
      </c>
      <c r="K4970" s="12" t="s">
        <v>134</v>
      </c>
      <c r="L4970" s="12" t="s">
        <v>134</v>
      </c>
      <c r="M4970" s="12" t="s">
        <v>134</v>
      </c>
    </row>
    <row r="4971" spans="1:13" x14ac:dyDescent="0.3">
      <c r="A4971" s="11" t="str">
        <f t="shared" si="79"/>
        <v>CONSUMO PER CAPITA (kg ó litros por individuo)MixersDE 20 A 24 AÑOS</v>
      </c>
      <c r="B4971" s="11" t="s">
        <v>55</v>
      </c>
      <c r="C4971" s="11" t="s">
        <v>118</v>
      </c>
      <c r="D4971" s="11" t="s">
        <v>160</v>
      </c>
      <c r="E4971" s="12">
        <v>7.5066948690057297E-3</v>
      </c>
      <c r="F4971" s="12">
        <v>5.0617165721031096E-3</v>
      </c>
      <c r="G4971" s="12" t="s">
        <v>134</v>
      </c>
      <c r="H4971" s="12" t="s">
        <v>134</v>
      </c>
      <c r="I4971" s="12">
        <v>1.33946244816343E-3</v>
      </c>
      <c r="J4971" s="12" t="s">
        <v>134</v>
      </c>
      <c r="K4971" s="12" t="s">
        <v>134</v>
      </c>
      <c r="L4971" s="12" t="s">
        <v>134</v>
      </c>
      <c r="M4971" s="12">
        <v>5.6521809741483997E-3</v>
      </c>
    </row>
    <row r="4972" spans="1:13" x14ac:dyDescent="0.3">
      <c r="A4972" s="11" t="str">
        <f t="shared" si="79"/>
        <v>CONSUMO PER CAPITA (kg ó litros por individuo)MixersDE 25 A 34 AÑOS</v>
      </c>
      <c r="B4972" s="11" t="s">
        <v>55</v>
      </c>
      <c r="C4972" s="11" t="s">
        <v>118</v>
      </c>
      <c r="D4972" s="11" t="s">
        <v>161</v>
      </c>
      <c r="E4972" s="12">
        <v>1.5582769084996899E-3</v>
      </c>
      <c r="F4972" s="12">
        <v>3.8832801349645098E-2</v>
      </c>
      <c r="G4972" s="12">
        <v>7.3214085948066897E-3</v>
      </c>
      <c r="H4972" s="12">
        <v>2.9499827016948401E-3</v>
      </c>
      <c r="I4972" s="12">
        <v>4.5429063697931399E-3</v>
      </c>
      <c r="J4972" s="12">
        <v>2.8759420261009398E-3</v>
      </c>
      <c r="K4972" s="12">
        <v>4.6548163608552901E-3</v>
      </c>
      <c r="L4972" s="12">
        <v>1.0377063313948999E-2</v>
      </c>
      <c r="M4972" s="12">
        <v>1.4627032313002299E-3</v>
      </c>
    </row>
    <row r="4973" spans="1:13" x14ac:dyDescent="0.3">
      <c r="A4973" s="11" t="str">
        <f t="shared" si="79"/>
        <v>CONSUMO PER CAPITA (kg ó litros por individuo)MixersDE 35 A 49 AÑOS</v>
      </c>
      <c r="B4973" s="11" t="s">
        <v>55</v>
      </c>
      <c r="C4973" s="11" t="s">
        <v>118</v>
      </c>
      <c r="D4973" s="11" t="s">
        <v>162</v>
      </c>
      <c r="E4973" s="12">
        <v>2.6786303710585602E-2</v>
      </c>
      <c r="F4973" s="12">
        <v>4.9741145159879104E-3</v>
      </c>
      <c r="G4973" s="12">
        <v>8.24743022463785E-3</v>
      </c>
      <c r="H4973" s="12">
        <v>1.1295524248737501E-2</v>
      </c>
      <c r="I4973" s="12">
        <v>1.08743692937571E-2</v>
      </c>
      <c r="J4973" s="12">
        <v>9.8145531917217393E-3</v>
      </c>
      <c r="K4973" s="12">
        <v>3.51753590499448E-3</v>
      </c>
      <c r="L4973" s="12">
        <v>6.8271698029846797E-3</v>
      </c>
      <c r="M4973" s="12">
        <v>2.3149213971953998E-2</v>
      </c>
    </row>
    <row r="4974" spans="1:13" x14ac:dyDescent="0.3">
      <c r="A4974" s="11" t="str">
        <f t="shared" si="79"/>
        <v>CONSUMO PER CAPITA (kg ó litros por individuo)MixersDE 50 A 59 AÑOS</v>
      </c>
      <c r="B4974" s="11" t="s">
        <v>55</v>
      </c>
      <c r="C4974" s="11" t="s">
        <v>118</v>
      </c>
      <c r="D4974" s="11" t="s">
        <v>163</v>
      </c>
      <c r="E4974" s="12">
        <v>5.8803742869317097E-2</v>
      </c>
      <c r="F4974" s="12">
        <v>2.9838636175500002E-2</v>
      </c>
      <c r="G4974" s="12">
        <v>3.7620811417242501E-2</v>
      </c>
      <c r="H4974" s="12">
        <v>3.4831955767750403E-2</v>
      </c>
      <c r="I4974" s="12">
        <v>4.8237599006377301E-2</v>
      </c>
      <c r="J4974" s="12">
        <v>2.0245583170821299E-2</v>
      </c>
      <c r="K4974" s="12">
        <v>2.0383082067854202E-2</v>
      </c>
      <c r="L4974" s="12">
        <v>4.0788533676848503E-2</v>
      </c>
      <c r="M4974" s="12">
        <v>4.66499309362952E-2</v>
      </c>
    </row>
    <row r="4975" spans="1:13" x14ac:dyDescent="0.3">
      <c r="A4975" s="11" t="str">
        <f t="shared" si="79"/>
        <v>CONSUMO PER CAPITA (kg ó litros por individuo)MixersDE 60 A 75 AÑOS</v>
      </c>
      <c r="B4975" s="11" t="s">
        <v>55</v>
      </c>
      <c r="C4975" s="11" t="s">
        <v>118</v>
      </c>
      <c r="D4975" s="11" t="s">
        <v>164</v>
      </c>
      <c r="E4975" s="12">
        <v>0.12797987808229699</v>
      </c>
      <c r="F4975" s="12">
        <v>4.5404156937607798E-2</v>
      </c>
      <c r="G4975" s="12">
        <v>3.8167126354951598E-2</v>
      </c>
      <c r="H4975" s="12">
        <v>6.29925064323862E-2</v>
      </c>
      <c r="I4975" s="12">
        <v>8.8307035129119693E-2</v>
      </c>
      <c r="J4975" s="12">
        <v>4.7015230326680903E-2</v>
      </c>
      <c r="K4975" s="12">
        <v>4.07894989131301E-2</v>
      </c>
      <c r="L4975" s="12">
        <v>5.5958345718858798E-2</v>
      </c>
      <c r="M4975" s="12">
        <v>6.8122554281171394E-2</v>
      </c>
    </row>
    <row r="4976" spans="1:13" x14ac:dyDescent="0.3">
      <c r="A4976" s="11" t="str">
        <f t="shared" si="79"/>
        <v>CONSUMO PER CAPITA (kg ó litros por individuo)MixersNIVEL ALTO</v>
      </c>
      <c r="B4976" s="11" t="s">
        <v>55</v>
      </c>
      <c r="C4976" s="11" t="s">
        <v>118</v>
      </c>
      <c r="D4976" s="11" t="s">
        <v>165</v>
      </c>
      <c r="E4976" s="12">
        <v>5.1867261323774901E-2</v>
      </c>
      <c r="F4976" s="12">
        <v>1.9958674968136001E-2</v>
      </c>
      <c r="G4976" s="12">
        <v>1.2875178417644E-2</v>
      </c>
      <c r="H4976" s="12">
        <v>2.8974355302414299E-2</v>
      </c>
      <c r="I4976" s="12">
        <v>4.9586628276806197E-2</v>
      </c>
      <c r="J4976" s="12">
        <v>1.8491558034153199E-2</v>
      </c>
      <c r="K4976" s="12">
        <v>1.55686058033141E-2</v>
      </c>
      <c r="L4976" s="12">
        <v>2.28594265980268E-2</v>
      </c>
      <c r="M4976" s="12">
        <v>3.6774176050250601E-2</v>
      </c>
    </row>
    <row r="4977" spans="1:13" x14ac:dyDescent="0.3">
      <c r="A4977" s="11" t="str">
        <f t="shared" si="79"/>
        <v>CONSUMO PER CAPITA (kg ó litros por individuo)MixersNIVEL MEDIO ALTO</v>
      </c>
      <c r="B4977" s="11" t="s">
        <v>55</v>
      </c>
      <c r="C4977" s="11" t="s">
        <v>118</v>
      </c>
      <c r="D4977" s="11" t="s">
        <v>166</v>
      </c>
      <c r="E4977" s="12">
        <v>3.1877650556954303E-2</v>
      </c>
      <c r="F4977" s="12">
        <v>1.30077295576217E-2</v>
      </c>
      <c r="G4977" s="12">
        <v>2.0407728359651899E-2</v>
      </c>
      <c r="H4977" s="12">
        <v>1.0380263916728799E-2</v>
      </c>
      <c r="I4977" s="12">
        <v>2.5959139594046901E-2</v>
      </c>
      <c r="J4977" s="12">
        <v>1.1726951909322301E-2</v>
      </c>
      <c r="K4977" s="12">
        <v>1.20858085605406E-2</v>
      </c>
      <c r="L4977" s="12">
        <v>1.09666652426772E-2</v>
      </c>
      <c r="M4977" s="12">
        <v>3.4058285168906202E-2</v>
      </c>
    </row>
    <row r="4978" spans="1:13" x14ac:dyDescent="0.3">
      <c r="A4978" s="11" t="str">
        <f t="shared" si="79"/>
        <v>CONSUMO PER CAPITA (kg ó litros por individuo)MixersNIVEL MEDIO</v>
      </c>
      <c r="B4978" s="11" t="s">
        <v>55</v>
      </c>
      <c r="C4978" s="11" t="s">
        <v>118</v>
      </c>
      <c r="D4978" s="11" t="s">
        <v>167</v>
      </c>
      <c r="E4978" s="12">
        <v>4.5773908959137799E-2</v>
      </c>
      <c r="F4978" s="12">
        <v>2.0253915354400499E-2</v>
      </c>
      <c r="G4978" s="12">
        <v>1.96875361557074E-2</v>
      </c>
      <c r="H4978" s="12">
        <v>2.6234419057157801E-2</v>
      </c>
      <c r="I4978" s="12">
        <v>2.4704770064458901E-2</v>
      </c>
      <c r="J4978" s="12">
        <v>2.74133986737802E-2</v>
      </c>
      <c r="K4978" s="12">
        <v>1.5024062978633001E-2</v>
      </c>
      <c r="L4978" s="12">
        <v>3.2053231277350297E-2</v>
      </c>
      <c r="M4978" s="12">
        <v>2.4915864563160701E-2</v>
      </c>
    </row>
    <row r="4979" spans="1:13" x14ac:dyDescent="0.3">
      <c r="A4979" s="11" t="str">
        <f t="shared" si="79"/>
        <v>CONSUMO PER CAPITA (kg ó litros por individuo)MixersNIVEL MEDIO BAJO</v>
      </c>
      <c r="B4979" s="11" t="s">
        <v>55</v>
      </c>
      <c r="C4979" s="11" t="s">
        <v>118</v>
      </c>
      <c r="D4979" s="11" t="s">
        <v>168</v>
      </c>
      <c r="E4979" s="12">
        <v>6.1731845538182298E-2</v>
      </c>
      <c r="F4979" s="12">
        <v>1.6114226601810101E-2</v>
      </c>
      <c r="G4979" s="12">
        <v>1.40875016642931E-2</v>
      </c>
      <c r="H4979" s="12">
        <v>1.9016122116768602E-2</v>
      </c>
      <c r="I4979" s="12">
        <v>3.3660996512067699E-2</v>
      </c>
      <c r="J4979" s="12">
        <v>1.5683718876235399E-2</v>
      </c>
      <c r="K4979" s="12">
        <v>2.03141715802477E-2</v>
      </c>
      <c r="L4979" s="12">
        <v>1.43653563853448E-2</v>
      </c>
      <c r="M4979" s="12">
        <v>3.2161504682486901E-2</v>
      </c>
    </row>
    <row r="4980" spans="1:13" x14ac:dyDescent="0.3">
      <c r="A4980" s="11" t="str">
        <f t="shared" si="79"/>
        <v>CONSUMO PER CAPITA (kg ó litros por individuo)MixersNIVEL BAJO</v>
      </c>
      <c r="B4980" s="11" t="s">
        <v>55</v>
      </c>
      <c r="C4980" s="11" t="s">
        <v>118</v>
      </c>
      <c r="D4980" s="11" t="s">
        <v>169</v>
      </c>
      <c r="E4980" s="12">
        <v>5.4642019232270501E-2</v>
      </c>
      <c r="F4980" s="12">
        <v>4.4490179967639397E-2</v>
      </c>
      <c r="G4980" s="12">
        <v>3.4078158157650799E-2</v>
      </c>
      <c r="H4980" s="12">
        <v>3.4073245854603897E-2</v>
      </c>
      <c r="I4980" s="12">
        <v>4.8691316461363099E-2</v>
      </c>
      <c r="J4980" s="12">
        <v>1.3194289044691099E-2</v>
      </c>
      <c r="K4980" s="12">
        <v>1.3793942426925899E-2</v>
      </c>
      <c r="L4980" s="12">
        <v>3.3985256739612502E-2</v>
      </c>
      <c r="M4980" s="12">
        <v>3.5059301527949699E-2</v>
      </c>
    </row>
    <row r="4981" spans="1:13" x14ac:dyDescent="0.3">
      <c r="A4981" s="11" t="str">
        <f t="shared" si="79"/>
        <v>CONSUMO PER CAPITA (kg ó litros por individuo)MixersHOMBRE</v>
      </c>
      <c r="B4981" s="11" t="s">
        <v>55</v>
      </c>
      <c r="C4981" s="11" t="s">
        <v>118</v>
      </c>
      <c r="D4981" s="11" t="s">
        <v>170</v>
      </c>
      <c r="E4981" s="12">
        <v>5.1902118025028997E-2</v>
      </c>
      <c r="F4981" s="12">
        <v>2.9114637046979301E-2</v>
      </c>
      <c r="G4981" s="12">
        <v>1.8796341746747498E-2</v>
      </c>
      <c r="H4981" s="12">
        <v>2.2824933050629499E-2</v>
      </c>
      <c r="I4981" s="12">
        <v>3.16822920812398E-2</v>
      </c>
      <c r="J4981" s="12">
        <v>1.5719377818710901E-2</v>
      </c>
      <c r="K4981" s="12">
        <v>1.6360232077986699E-2</v>
      </c>
      <c r="L4981" s="12">
        <v>1.7740548583875401E-2</v>
      </c>
      <c r="M4981" s="12">
        <v>2.9367135172307601E-2</v>
      </c>
    </row>
    <row r="4982" spans="1:13" x14ac:dyDescent="0.3">
      <c r="A4982" s="11" t="str">
        <f t="shared" si="79"/>
        <v>CONSUMO PER CAPITA (kg ó litros por individuo)MixersMUJER</v>
      </c>
      <c r="B4982" s="11" t="s">
        <v>55</v>
      </c>
      <c r="C4982" s="11" t="s">
        <v>118</v>
      </c>
      <c r="D4982" s="11" t="s">
        <v>171</v>
      </c>
      <c r="E4982" s="12">
        <v>4.6991981881144999E-2</v>
      </c>
      <c r="F4982" s="12">
        <v>1.8812302844598099E-2</v>
      </c>
      <c r="G4982" s="12">
        <v>2.25069465170263E-2</v>
      </c>
      <c r="H4982" s="12">
        <v>2.7342099076822699E-2</v>
      </c>
      <c r="I4982" s="12">
        <v>4.2705415328945E-2</v>
      </c>
      <c r="J4982" s="12">
        <v>2.04312612230492E-2</v>
      </c>
      <c r="K4982" s="12">
        <v>1.41166717415024E-2</v>
      </c>
      <c r="L4982" s="12">
        <v>3.13661441505717E-2</v>
      </c>
      <c r="M4982" s="12">
        <v>3.52416374208563E-2</v>
      </c>
    </row>
    <row r="4983" spans="1:13" x14ac:dyDescent="0.3">
      <c r="A4983" s="11" t="str">
        <f t="shared" si="79"/>
        <v>CONSUMO PER CAPITA (kg ó litros por individuo)IsotonicasT.ESPAÑA</v>
      </c>
      <c r="B4983" s="11" t="s">
        <v>55</v>
      </c>
      <c r="C4983" s="11" t="s">
        <v>119</v>
      </c>
      <c r="D4983" s="11" t="s">
        <v>142</v>
      </c>
      <c r="E4983" s="12">
        <v>0.42083518938369902</v>
      </c>
      <c r="F4983" s="12">
        <v>0.20706918206223901</v>
      </c>
      <c r="G4983" s="12">
        <v>0.199415161700191</v>
      </c>
      <c r="H4983" s="12">
        <v>0.231334723698853</v>
      </c>
      <c r="I4983" s="12">
        <v>0.43219659854322401</v>
      </c>
      <c r="J4983" s="12">
        <v>0.22774528659305099</v>
      </c>
      <c r="K4983" s="12">
        <v>0.21769412997201701</v>
      </c>
      <c r="L4983" s="12">
        <v>0.237708245020956</v>
      </c>
      <c r="M4983" s="12">
        <v>0.46450100141992001</v>
      </c>
    </row>
    <row r="4984" spans="1:13" x14ac:dyDescent="0.3">
      <c r="A4984" s="11" t="str">
        <f t="shared" si="79"/>
        <v>CONSUMO PER CAPITA (kg ó litros por individuo)IsotonicasBCN AM</v>
      </c>
      <c r="B4984" s="11" t="s">
        <v>55</v>
      </c>
      <c r="C4984" s="11" t="s">
        <v>119</v>
      </c>
      <c r="D4984" s="11" t="s">
        <v>143</v>
      </c>
      <c r="E4984" s="12">
        <v>0.42986314882710602</v>
      </c>
      <c r="F4984" s="12">
        <v>0.32869480185524802</v>
      </c>
      <c r="G4984" s="12">
        <v>0.28904570186286199</v>
      </c>
      <c r="H4984" s="12">
        <v>0.31077846295074102</v>
      </c>
      <c r="I4984" s="12">
        <v>0.51001624665383705</v>
      </c>
      <c r="J4984" s="12">
        <v>0.32804238209128</v>
      </c>
      <c r="K4984" s="12">
        <v>0.26763768367836299</v>
      </c>
      <c r="L4984" s="12">
        <v>0.34890338381234098</v>
      </c>
      <c r="M4984" s="12">
        <v>0.63963321902288806</v>
      </c>
    </row>
    <row r="4985" spans="1:13" x14ac:dyDescent="0.3">
      <c r="A4985" s="11" t="str">
        <f t="shared" si="79"/>
        <v>CONSUMO PER CAPITA (kg ó litros por individuo)IsotonicasREST.CAT ARAGON</v>
      </c>
      <c r="B4985" s="11" t="s">
        <v>55</v>
      </c>
      <c r="C4985" s="11" t="s">
        <v>119</v>
      </c>
      <c r="D4985" s="11" t="s">
        <v>144</v>
      </c>
      <c r="E4985" s="12">
        <v>0.36651859068507803</v>
      </c>
      <c r="F4985" s="12">
        <v>0.146263620765615</v>
      </c>
      <c r="G4985" s="12">
        <v>0.107911770000906</v>
      </c>
      <c r="H4985" s="12">
        <v>0.18325911989601401</v>
      </c>
      <c r="I4985" s="12">
        <v>0.389958426629755</v>
      </c>
      <c r="J4985" s="12">
        <v>0.227004977875777</v>
      </c>
      <c r="K4985" s="12">
        <v>0.21529441630037499</v>
      </c>
      <c r="L4985" s="12">
        <v>0.22389841123409601</v>
      </c>
      <c r="M4985" s="12">
        <v>0.47842118219700902</v>
      </c>
    </row>
    <row r="4986" spans="1:13" x14ac:dyDescent="0.3">
      <c r="A4986" s="11" t="str">
        <f t="shared" si="79"/>
        <v>CONSUMO PER CAPITA (kg ó litros por individuo)IsotonicasLEVANTE</v>
      </c>
      <c r="B4986" s="11" t="s">
        <v>55</v>
      </c>
      <c r="C4986" s="11" t="s">
        <v>119</v>
      </c>
      <c r="D4986" s="11" t="s">
        <v>145</v>
      </c>
      <c r="E4986" s="12">
        <v>0.31491683541716398</v>
      </c>
      <c r="F4986" s="12">
        <v>0.17949263048282599</v>
      </c>
      <c r="G4986" s="12">
        <v>0.15700874458283001</v>
      </c>
      <c r="H4986" s="12">
        <v>0.196151266258075</v>
      </c>
      <c r="I4986" s="12">
        <v>0.36491606276771499</v>
      </c>
      <c r="J4986" s="12">
        <v>0.17685606253207101</v>
      </c>
      <c r="K4986" s="12">
        <v>0.227037024891098</v>
      </c>
      <c r="L4986" s="12">
        <v>0.212971556150611</v>
      </c>
      <c r="M4986" s="12">
        <v>0.33454782747440698</v>
      </c>
    </row>
    <row r="4987" spans="1:13" x14ac:dyDescent="0.3">
      <c r="A4987" s="11" t="str">
        <f t="shared" si="79"/>
        <v>CONSUMO PER CAPITA (kg ó litros por individuo)IsotonicasANDALUCIA</v>
      </c>
      <c r="B4987" s="11" t="s">
        <v>55</v>
      </c>
      <c r="C4987" s="11" t="s">
        <v>119</v>
      </c>
      <c r="D4987" s="11" t="s">
        <v>146</v>
      </c>
      <c r="E4987" s="12">
        <v>0.36815261648293601</v>
      </c>
      <c r="F4987" s="12">
        <v>0.17272528980409299</v>
      </c>
      <c r="G4987" s="12">
        <v>0.174579736535598</v>
      </c>
      <c r="H4987" s="12">
        <v>0.209893336660747</v>
      </c>
      <c r="I4987" s="12">
        <v>0.41802306068432599</v>
      </c>
      <c r="J4987" s="12">
        <v>0.201857135022909</v>
      </c>
      <c r="K4987" s="12">
        <v>0.203673694474796</v>
      </c>
      <c r="L4987" s="12">
        <v>0.21416202771164899</v>
      </c>
      <c r="M4987" s="12">
        <v>0.32654407301184102</v>
      </c>
    </row>
    <row r="4988" spans="1:13" x14ac:dyDescent="0.3">
      <c r="A4988" s="11" t="str">
        <f t="shared" si="79"/>
        <v>CONSUMO PER CAPITA (kg ó litros por individuo)IsotonicasMDD AM</v>
      </c>
      <c r="B4988" s="11" t="s">
        <v>55</v>
      </c>
      <c r="C4988" s="11" t="s">
        <v>119</v>
      </c>
      <c r="D4988" s="11" t="s">
        <v>147</v>
      </c>
      <c r="E4988" s="12">
        <v>0.37488075924362202</v>
      </c>
      <c r="F4988" s="12">
        <v>0.192472625041961</v>
      </c>
      <c r="G4988" s="12">
        <v>0.25993456732966302</v>
      </c>
      <c r="H4988" s="12">
        <v>0.27107467684161302</v>
      </c>
      <c r="I4988" s="12">
        <v>0.40131175676252201</v>
      </c>
      <c r="J4988" s="12">
        <v>0.26108791992782399</v>
      </c>
      <c r="K4988" s="12">
        <v>0.18981478261895901</v>
      </c>
      <c r="L4988" s="12">
        <v>0.30352980140757602</v>
      </c>
      <c r="M4988" s="12">
        <v>0.62715270031069104</v>
      </c>
    </row>
    <row r="4989" spans="1:13" x14ac:dyDescent="0.3">
      <c r="A4989" s="11" t="str">
        <f t="shared" si="79"/>
        <v>CONSUMO PER CAPITA (kg ó litros por individuo)IsotonicasRTO CENTRO</v>
      </c>
      <c r="B4989" s="11" t="s">
        <v>55</v>
      </c>
      <c r="C4989" s="11" t="s">
        <v>119</v>
      </c>
      <c r="D4989" s="11" t="s">
        <v>148</v>
      </c>
      <c r="E4989" s="12">
        <v>0.65234677749965997</v>
      </c>
      <c r="F4989" s="12">
        <v>0.35481188935137098</v>
      </c>
      <c r="G4989" s="12">
        <v>0.35586330126590499</v>
      </c>
      <c r="H4989" s="12">
        <v>0.36145743749943998</v>
      </c>
      <c r="I4989" s="12">
        <v>0.53066835348335095</v>
      </c>
      <c r="J4989" s="12">
        <v>0.29960084815329402</v>
      </c>
      <c r="K4989" s="12">
        <v>0.30249913402554801</v>
      </c>
      <c r="L4989" s="12">
        <v>0.22993069882296999</v>
      </c>
      <c r="M4989" s="12">
        <v>0.51612043831792798</v>
      </c>
    </row>
    <row r="4990" spans="1:13" x14ac:dyDescent="0.3">
      <c r="A4990" s="11" t="str">
        <f t="shared" si="79"/>
        <v>CONSUMO PER CAPITA (kg ó litros por individuo)IsotonicasNORTE-CENTRO</v>
      </c>
      <c r="B4990" s="11" t="s">
        <v>55</v>
      </c>
      <c r="C4990" s="11" t="s">
        <v>119</v>
      </c>
      <c r="D4990" s="11" t="s">
        <v>149</v>
      </c>
      <c r="E4990" s="12">
        <v>0.41778982732120201</v>
      </c>
      <c r="F4990" s="12">
        <v>0.162155310685447</v>
      </c>
      <c r="G4990" s="12">
        <v>0.15271750911164</v>
      </c>
      <c r="H4990" s="12">
        <v>0.16955959160112599</v>
      </c>
      <c r="I4990" s="12">
        <v>0.382131356377586</v>
      </c>
      <c r="J4990" s="12">
        <v>0.12928298823349499</v>
      </c>
      <c r="K4990" s="12">
        <v>0.145025354892729</v>
      </c>
      <c r="L4990" s="12">
        <v>0.13306048988493999</v>
      </c>
      <c r="M4990" s="12">
        <v>0.42542344842597801</v>
      </c>
    </row>
    <row r="4991" spans="1:13" x14ac:dyDescent="0.3">
      <c r="A4991" s="11" t="str">
        <f t="shared" si="79"/>
        <v>CONSUMO PER CAPITA (kg ó litros por individuo)IsotonicasNOROESTE</v>
      </c>
      <c r="B4991" s="11" t="s">
        <v>55</v>
      </c>
      <c r="C4991" s="11" t="s">
        <v>119</v>
      </c>
      <c r="D4991" s="11" t="s">
        <v>150</v>
      </c>
      <c r="E4991" s="12">
        <v>0.61776283105291196</v>
      </c>
      <c r="F4991" s="12">
        <v>0.204265166796057</v>
      </c>
      <c r="G4991" s="12">
        <v>0.16058198180792299</v>
      </c>
      <c r="H4991" s="12">
        <v>0.19347444151217899</v>
      </c>
      <c r="I4991" s="12">
        <v>0.55476397050848802</v>
      </c>
      <c r="J4991" s="12">
        <v>0.24654435012266099</v>
      </c>
      <c r="K4991" s="12">
        <v>0.210546001352444</v>
      </c>
      <c r="L4991" s="12">
        <v>0.25406345712641998</v>
      </c>
      <c r="M4991" s="12">
        <v>0.53942790713244504</v>
      </c>
    </row>
    <row r="4992" spans="1:13" x14ac:dyDescent="0.3">
      <c r="A4992" s="11" t="str">
        <f t="shared" si="79"/>
        <v>CONSUMO PER CAPITA (kg ó litros por individuo)Isotonicas&lt;2MIL</v>
      </c>
      <c r="B4992" s="11" t="s">
        <v>55</v>
      </c>
      <c r="C4992" s="11" t="s">
        <v>119</v>
      </c>
      <c r="D4992" s="11" t="s">
        <v>151</v>
      </c>
      <c r="E4992" s="12">
        <v>0.53818477876036797</v>
      </c>
      <c r="F4992" s="12">
        <v>0.154591238486285</v>
      </c>
      <c r="G4992" s="12">
        <v>0.25565052459694598</v>
      </c>
      <c r="H4992" s="12">
        <v>0.33636805169313999</v>
      </c>
      <c r="I4992" s="12">
        <v>0.58069942597544599</v>
      </c>
      <c r="J4992" s="12">
        <v>0.29326718970926402</v>
      </c>
      <c r="K4992" s="12">
        <v>0.25848091008620799</v>
      </c>
      <c r="L4992" s="12">
        <v>0.20451637239794401</v>
      </c>
      <c r="M4992" s="12">
        <v>0.49801116307704602</v>
      </c>
    </row>
    <row r="4993" spans="1:13" x14ac:dyDescent="0.3">
      <c r="A4993" s="11" t="str">
        <f t="shared" si="79"/>
        <v>CONSUMO PER CAPITA (kg ó litros por individuo)Isotonicas2-5MIL</v>
      </c>
      <c r="B4993" s="11" t="s">
        <v>55</v>
      </c>
      <c r="C4993" s="11" t="s">
        <v>119</v>
      </c>
      <c r="D4993" s="11" t="s">
        <v>152</v>
      </c>
      <c r="E4993" s="12">
        <v>0.35933207267454598</v>
      </c>
      <c r="F4993" s="12">
        <v>0.19418449376206101</v>
      </c>
      <c r="G4993" s="12">
        <v>0.25187343738253498</v>
      </c>
      <c r="H4993" s="12">
        <v>0.23315678198373399</v>
      </c>
      <c r="I4993" s="12">
        <v>0.39162744093805102</v>
      </c>
      <c r="J4993" s="12">
        <v>0.179241602659925</v>
      </c>
      <c r="K4993" s="12">
        <v>0.144726277958064</v>
      </c>
      <c r="L4993" s="12">
        <v>0.15412792341748</v>
      </c>
      <c r="M4993" s="12">
        <v>0.30435349612566398</v>
      </c>
    </row>
    <row r="4994" spans="1:13" x14ac:dyDescent="0.3">
      <c r="A4994" s="11" t="str">
        <f t="shared" si="79"/>
        <v>CONSUMO PER CAPITA (kg ó litros por individuo)Isotonicas5-10MIL</v>
      </c>
      <c r="B4994" s="11" t="s">
        <v>55</v>
      </c>
      <c r="C4994" s="11" t="s">
        <v>119</v>
      </c>
      <c r="D4994" s="11" t="s">
        <v>153</v>
      </c>
      <c r="E4994" s="12">
        <v>0.43868953399743799</v>
      </c>
      <c r="F4994" s="12">
        <v>0.18013919860046501</v>
      </c>
      <c r="G4994" s="12">
        <v>0.14263449302835601</v>
      </c>
      <c r="H4994" s="12">
        <v>0.21010933993046199</v>
      </c>
      <c r="I4994" s="12">
        <v>0.49539577600809398</v>
      </c>
      <c r="J4994" s="12">
        <v>0.19068080308876001</v>
      </c>
      <c r="K4994" s="12">
        <v>0.27620437953785698</v>
      </c>
      <c r="L4994" s="12">
        <v>0.224287069767445</v>
      </c>
      <c r="M4994" s="12">
        <v>0.50427002569624202</v>
      </c>
    </row>
    <row r="4995" spans="1:13" x14ac:dyDescent="0.3">
      <c r="A4995" s="11" t="str">
        <f t="shared" si="79"/>
        <v>CONSUMO PER CAPITA (kg ó litros por individuo)Isotonicas10-30MIL</v>
      </c>
      <c r="B4995" s="11" t="s">
        <v>55</v>
      </c>
      <c r="C4995" s="11" t="s">
        <v>119</v>
      </c>
      <c r="D4995" s="11" t="s">
        <v>154</v>
      </c>
      <c r="E4995" s="12">
        <v>0.320579994619619</v>
      </c>
      <c r="F4995" s="12">
        <v>0.20148129440523599</v>
      </c>
      <c r="G4995" s="12">
        <v>0.190010889349952</v>
      </c>
      <c r="H4995" s="12">
        <v>0.200417439234959</v>
      </c>
      <c r="I4995" s="12">
        <v>0.32184738495398502</v>
      </c>
      <c r="J4995" s="12">
        <v>0.198155336043565</v>
      </c>
      <c r="K4995" s="12">
        <v>0.16824074979419601</v>
      </c>
      <c r="L4995" s="12">
        <v>0.21119114491353599</v>
      </c>
      <c r="M4995" s="12">
        <v>0.36508057780550701</v>
      </c>
    </row>
    <row r="4996" spans="1:13" x14ac:dyDescent="0.3">
      <c r="A4996" s="11" t="str">
        <f t="shared" si="79"/>
        <v>CONSUMO PER CAPITA (kg ó litros por individuo)Isotonicas30-100MIL</v>
      </c>
      <c r="B4996" s="11" t="s">
        <v>55</v>
      </c>
      <c r="C4996" s="11" t="s">
        <v>119</v>
      </c>
      <c r="D4996" s="11" t="s">
        <v>155</v>
      </c>
      <c r="E4996" s="12">
        <v>0.38156944582382801</v>
      </c>
      <c r="F4996" s="12">
        <v>0.17081053635638699</v>
      </c>
      <c r="G4996" s="12">
        <v>0.14181143121399101</v>
      </c>
      <c r="H4996" s="12">
        <v>0.18491914409694399</v>
      </c>
      <c r="I4996" s="12">
        <v>0.32958006282077601</v>
      </c>
      <c r="J4996" s="12">
        <v>0.19037579976381599</v>
      </c>
      <c r="K4996" s="12">
        <v>0.22516434618178799</v>
      </c>
      <c r="L4996" s="12">
        <v>0.18292382219074599</v>
      </c>
      <c r="M4996" s="12">
        <v>0.37574511437688901</v>
      </c>
    </row>
    <row r="4997" spans="1:13" x14ac:dyDescent="0.3">
      <c r="A4997" s="11" t="str">
        <f t="shared" si="79"/>
        <v>CONSUMO PER CAPITA (kg ó litros por individuo)Isotonicas100-200MIL</v>
      </c>
      <c r="B4997" s="11" t="s">
        <v>55</v>
      </c>
      <c r="C4997" s="11" t="s">
        <v>119</v>
      </c>
      <c r="D4997" s="11" t="s">
        <v>156</v>
      </c>
      <c r="E4997" s="12">
        <v>0.375628349849151</v>
      </c>
      <c r="F4997" s="12">
        <v>0.15532857454283</v>
      </c>
      <c r="G4997" s="12">
        <v>0.19536609018873499</v>
      </c>
      <c r="H4997" s="12">
        <v>0.23276481830495399</v>
      </c>
      <c r="I4997" s="12">
        <v>0.47911818123625499</v>
      </c>
      <c r="J4997" s="12">
        <v>0.232052852199295</v>
      </c>
      <c r="K4997" s="12">
        <v>0.262695206323798</v>
      </c>
      <c r="L4997" s="12">
        <v>0.26051546685942401</v>
      </c>
      <c r="M4997" s="12">
        <v>0.50775982409682396</v>
      </c>
    </row>
    <row r="4998" spans="1:13" x14ac:dyDescent="0.3">
      <c r="A4998" s="11" t="str">
        <f t="shared" si="79"/>
        <v>CONSUMO PER CAPITA (kg ó litros por individuo)Isotonicas200-500MIL</v>
      </c>
      <c r="B4998" s="11" t="s">
        <v>55</v>
      </c>
      <c r="C4998" s="11" t="s">
        <v>119</v>
      </c>
      <c r="D4998" s="11" t="s">
        <v>157</v>
      </c>
      <c r="E4998" s="12">
        <v>0.57202867602080198</v>
      </c>
      <c r="F4998" s="12">
        <v>0.31680385609809503</v>
      </c>
      <c r="G4998" s="12">
        <v>0.172685753276066</v>
      </c>
      <c r="H4998" s="12">
        <v>0.21821792083925001</v>
      </c>
      <c r="I4998" s="12">
        <v>0.62755173219867599</v>
      </c>
      <c r="J4998" s="12">
        <v>0.26153299664437801</v>
      </c>
      <c r="K4998" s="12">
        <v>0.19134635440126499</v>
      </c>
      <c r="L4998" s="12">
        <v>0.27016319438438102</v>
      </c>
      <c r="M4998" s="12">
        <v>0.482041735153866</v>
      </c>
    </row>
    <row r="4999" spans="1:13" x14ac:dyDescent="0.3">
      <c r="A4999" s="11" t="str">
        <f t="shared" si="79"/>
        <v>CONSUMO PER CAPITA (kg ó litros por individuo)Isotonicas&gt;500MIL</v>
      </c>
      <c r="B4999" s="11" t="s">
        <v>55</v>
      </c>
      <c r="C4999" s="11" t="s">
        <v>119</v>
      </c>
      <c r="D4999" s="11" t="s">
        <v>158</v>
      </c>
      <c r="E4999" s="12">
        <v>0.460417218177123</v>
      </c>
      <c r="F4999" s="12">
        <v>0.24001049863329799</v>
      </c>
      <c r="G4999" s="12">
        <v>0.29103566228015698</v>
      </c>
      <c r="H4999" s="12">
        <v>0.30404256691377501</v>
      </c>
      <c r="I4999" s="12">
        <v>0.43735823652386902</v>
      </c>
      <c r="J4999" s="12">
        <v>0.29210544642733999</v>
      </c>
      <c r="K4999" s="12">
        <v>0.240397643023011</v>
      </c>
      <c r="L4999" s="12">
        <v>0.34380036706868999</v>
      </c>
      <c r="M4999" s="12">
        <v>0.67042785186736897</v>
      </c>
    </row>
    <row r="5000" spans="1:13" x14ac:dyDescent="0.3">
      <c r="A5000" s="11" t="str">
        <f t="shared" si="79"/>
        <v>CONSUMO PER CAPITA (kg ó litros por individuo)IsotonicasDE 15 A 19 AÑOS</v>
      </c>
      <c r="B5000" s="11" t="s">
        <v>55</v>
      </c>
      <c r="C5000" s="11" t="s">
        <v>119</v>
      </c>
      <c r="D5000" s="11" t="s">
        <v>159</v>
      </c>
      <c r="E5000" s="12">
        <v>0.37457224403697698</v>
      </c>
      <c r="F5000" s="12">
        <v>0.32228348610394703</v>
      </c>
      <c r="G5000" s="12">
        <v>7.5309439641151305E-2</v>
      </c>
      <c r="H5000" s="12">
        <v>9.37952695722932E-2</v>
      </c>
      <c r="I5000" s="12">
        <v>0.363991479033964</v>
      </c>
      <c r="J5000" s="12">
        <v>0.120822138822837</v>
      </c>
      <c r="K5000" s="12">
        <v>0.18696401672599899</v>
      </c>
      <c r="L5000" s="12">
        <v>7.41362049170326E-2</v>
      </c>
      <c r="M5000" s="12">
        <v>0.46497234364675299</v>
      </c>
    </row>
    <row r="5001" spans="1:13" x14ac:dyDescent="0.3">
      <c r="A5001" s="11" t="str">
        <f t="shared" si="79"/>
        <v>CONSUMO PER CAPITA (kg ó litros por individuo)IsotonicasDE 20 A 24 AÑOS</v>
      </c>
      <c r="B5001" s="11" t="s">
        <v>55</v>
      </c>
      <c r="C5001" s="11" t="s">
        <v>119</v>
      </c>
      <c r="D5001" s="11" t="s">
        <v>160</v>
      </c>
      <c r="E5001" s="12">
        <v>0.18132838469781801</v>
      </c>
      <c r="F5001" s="12">
        <v>7.3620441049006002E-2</v>
      </c>
      <c r="G5001" s="12">
        <v>0.13942877611268201</v>
      </c>
      <c r="H5001" s="12">
        <v>0.201820882152869</v>
      </c>
      <c r="I5001" s="12">
        <v>0.40159105624084401</v>
      </c>
      <c r="J5001" s="12">
        <v>0.215390078806316</v>
      </c>
      <c r="K5001" s="12">
        <v>7.7709514159971294E-2</v>
      </c>
      <c r="L5001" s="12">
        <v>0.24351159334372999</v>
      </c>
      <c r="M5001" s="12">
        <v>0.28528054555133497</v>
      </c>
    </row>
    <row r="5002" spans="1:13" x14ac:dyDescent="0.3">
      <c r="A5002" s="11" t="str">
        <f t="shared" si="79"/>
        <v>CONSUMO PER CAPITA (kg ó litros por individuo)IsotonicasDE 25 A 34 AÑOS</v>
      </c>
      <c r="B5002" s="11" t="s">
        <v>55</v>
      </c>
      <c r="C5002" s="11" t="s">
        <v>119</v>
      </c>
      <c r="D5002" s="11" t="s">
        <v>161</v>
      </c>
      <c r="E5002" s="12">
        <v>0.27930045625356198</v>
      </c>
      <c r="F5002" s="12">
        <v>0.135409726211912</v>
      </c>
      <c r="G5002" s="12">
        <v>0.131798402387939</v>
      </c>
      <c r="H5002" s="12">
        <v>0.144803755157833</v>
      </c>
      <c r="I5002" s="12">
        <v>0.22589093153312001</v>
      </c>
      <c r="J5002" s="12">
        <v>0.129144847836305</v>
      </c>
      <c r="K5002" s="12">
        <v>0.13882261429743201</v>
      </c>
      <c r="L5002" s="12">
        <v>0.13886527954724501</v>
      </c>
      <c r="M5002" s="12">
        <v>0.256165147032063</v>
      </c>
    </row>
    <row r="5003" spans="1:13" x14ac:dyDescent="0.3">
      <c r="A5003" s="11" t="str">
        <f t="shared" si="79"/>
        <v>CONSUMO PER CAPITA (kg ó litros por individuo)IsotonicasDE 35 A 49 AÑOS</v>
      </c>
      <c r="B5003" s="11" t="s">
        <v>55</v>
      </c>
      <c r="C5003" s="11" t="s">
        <v>119</v>
      </c>
      <c r="D5003" s="11" t="s">
        <v>162</v>
      </c>
      <c r="E5003" s="12">
        <v>0.371527611637616</v>
      </c>
      <c r="F5003" s="12">
        <v>0.19652662057172901</v>
      </c>
      <c r="G5003" s="12">
        <v>0.194668324295173</v>
      </c>
      <c r="H5003" s="12">
        <v>0.19765475859496301</v>
      </c>
      <c r="I5003" s="12">
        <v>0.398099658485359</v>
      </c>
      <c r="J5003" s="12">
        <v>0.210217720156361</v>
      </c>
      <c r="K5003" s="12">
        <v>0.19586826902885399</v>
      </c>
      <c r="L5003" s="12">
        <v>0.232389303947315</v>
      </c>
      <c r="M5003" s="12">
        <v>0.35761613081330501</v>
      </c>
    </row>
    <row r="5004" spans="1:13" x14ac:dyDescent="0.3">
      <c r="A5004" s="11" t="str">
        <f t="shared" si="79"/>
        <v>CONSUMO PER CAPITA (kg ó litros por individuo)IsotonicasDE 50 A 59 AÑOS</v>
      </c>
      <c r="B5004" s="11" t="s">
        <v>55</v>
      </c>
      <c r="C5004" s="11" t="s">
        <v>119</v>
      </c>
      <c r="D5004" s="11" t="s">
        <v>163</v>
      </c>
      <c r="E5004" s="12">
        <v>0.53493854275167396</v>
      </c>
      <c r="F5004" s="12">
        <v>0.28343070384036301</v>
      </c>
      <c r="G5004" s="12">
        <v>0.30000434759636402</v>
      </c>
      <c r="H5004" s="12">
        <v>0.368198106243742</v>
      </c>
      <c r="I5004" s="12">
        <v>0.56506323302586503</v>
      </c>
      <c r="J5004" s="12">
        <v>0.28905704232094298</v>
      </c>
      <c r="K5004" s="12">
        <v>0.30896238609056498</v>
      </c>
      <c r="L5004" s="12">
        <v>0.33892353305539502</v>
      </c>
      <c r="M5004" s="12">
        <v>0.63404559432544905</v>
      </c>
    </row>
    <row r="5005" spans="1:13" x14ac:dyDescent="0.3">
      <c r="A5005" s="11" t="str">
        <f t="shared" si="79"/>
        <v>CONSUMO PER CAPITA (kg ó litros por individuo)IsotonicasDE 60 A 75 AÑOS</v>
      </c>
      <c r="B5005" s="11" t="s">
        <v>55</v>
      </c>
      <c r="C5005" s="11" t="s">
        <v>119</v>
      </c>
      <c r="D5005" s="11" t="s">
        <v>164</v>
      </c>
      <c r="E5005" s="12">
        <v>0.55887462673817101</v>
      </c>
      <c r="F5005" s="12">
        <v>0.20401097567293799</v>
      </c>
      <c r="G5005" s="12">
        <v>0.21605837958993601</v>
      </c>
      <c r="H5005" s="12">
        <v>0.26026853534790101</v>
      </c>
      <c r="I5005" s="12">
        <v>0.51951844863284102</v>
      </c>
      <c r="J5005" s="12">
        <v>0.29480046415966898</v>
      </c>
      <c r="K5005" s="12">
        <v>0.26641294619202499</v>
      </c>
      <c r="L5005" s="12">
        <v>0.26640943616749002</v>
      </c>
      <c r="M5005" s="12">
        <v>0.63294474561735103</v>
      </c>
    </row>
    <row r="5006" spans="1:13" x14ac:dyDescent="0.3">
      <c r="A5006" s="11" t="str">
        <f t="shared" si="79"/>
        <v>CONSUMO PER CAPITA (kg ó litros por individuo)IsotonicasNIVEL ALTO</v>
      </c>
      <c r="B5006" s="11" t="s">
        <v>55</v>
      </c>
      <c r="C5006" s="11" t="s">
        <v>119</v>
      </c>
      <c r="D5006" s="11" t="s">
        <v>165</v>
      </c>
      <c r="E5006" s="12">
        <v>0.52607649912015597</v>
      </c>
      <c r="F5006" s="12">
        <v>0.235813839853067</v>
      </c>
      <c r="G5006" s="12">
        <v>0.22710183354949501</v>
      </c>
      <c r="H5006" s="12">
        <v>0.30085440605895297</v>
      </c>
      <c r="I5006" s="12">
        <v>0.53783912197432004</v>
      </c>
      <c r="J5006" s="12">
        <v>0.25920318943908199</v>
      </c>
      <c r="K5006" s="12">
        <v>0.25546190264794499</v>
      </c>
      <c r="L5006" s="12">
        <v>0.294878772206146</v>
      </c>
      <c r="M5006" s="12">
        <v>0.45115655110997699</v>
      </c>
    </row>
    <row r="5007" spans="1:13" x14ac:dyDescent="0.3">
      <c r="A5007" s="11" t="str">
        <f t="shared" si="79"/>
        <v>CONSUMO PER CAPITA (kg ó litros por individuo)IsotonicasNIVEL MEDIO ALTO</v>
      </c>
      <c r="B5007" s="11" t="s">
        <v>55</v>
      </c>
      <c r="C5007" s="11" t="s">
        <v>119</v>
      </c>
      <c r="D5007" s="11" t="s">
        <v>166</v>
      </c>
      <c r="E5007" s="12">
        <v>0.44380993523685103</v>
      </c>
      <c r="F5007" s="12">
        <v>0.267982074471043</v>
      </c>
      <c r="G5007" s="12">
        <v>0.20953935577851701</v>
      </c>
      <c r="H5007" s="12">
        <v>0.22376165983024299</v>
      </c>
      <c r="I5007" s="12">
        <v>0.40059552343513799</v>
      </c>
      <c r="J5007" s="12">
        <v>0.26362053872631303</v>
      </c>
      <c r="K5007" s="12">
        <v>0.301921778759426</v>
      </c>
      <c r="L5007" s="12">
        <v>0.30429664807657097</v>
      </c>
      <c r="M5007" s="12">
        <v>0.56948625016600896</v>
      </c>
    </row>
    <row r="5008" spans="1:13" x14ac:dyDescent="0.3">
      <c r="A5008" s="11" t="str">
        <f t="shared" si="79"/>
        <v>CONSUMO PER CAPITA (kg ó litros por individuo)IsotonicasNIVEL MEDIO</v>
      </c>
      <c r="B5008" s="11" t="s">
        <v>55</v>
      </c>
      <c r="C5008" s="11" t="s">
        <v>119</v>
      </c>
      <c r="D5008" s="11" t="s">
        <v>167</v>
      </c>
      <c r="E5008" s="12">
        <v>0.40962788915570503</v>
      </c>
      <c r="F5008" s="12">
        <v>0.24160530330603999</v>
      </c>
      <c r="G5008" s="12">
        <v>0.22089879694664499</v>
      </c>
      <c r="H5008" s="12">
        <v>0.218000659866913</v>
      </c>
      <c r="I5008" s="12">
        <v>0.415969297774544</v>
      </c>
      <c r="J5008" s="12">
        <v>0.23428801904166199</v>
      </c>
      <c r="K5008" s="12">
        <v>0.17419312587917701</v>
      </c>
      <c r="L5008" s="12">
        <v>0.21593338709936699</v>
      </c>
      <c r="M5008" s="12">
        <v>0.50529423271763796</v>
      </c>
    </row>
    <row r="5009" spans="1:13" x14ac:dyDescent="0.3">
      <c r="A5009" s="11" t="str">
        <f t="shared" si="79"/>
        <v>CONSUMO PER CAPITA (kg ó litros por individuo)IsotonicasNIVEL MEDIO BAJO</v>
      </c>
      <c r="B5009" s="11" t="s">
        <v>55</v>
      </c>
      <c r="C5009" s="11" t="s">
        <v>119</v>
      </c>
      <c r="D5009" s="11" t="s">
        <v>168</v>
      </c>
      <c r="E5009" s="12">
        <v>0.35763548418198499</v>
      </c>
      <c r="F5009" s="12">
        <v>0.145048869561963</v>
      </c>
      <c r="G5009" s="12">
        <v>0.193955225625811</v>
      </c>
      <c r="H5009" s="12">
        <v>0.19857257633065101</v>
      </c>
      <c r="I5009" s="12">
        <v>0.43336981089252602</v>
      </c>
      <c r="J5009" s="12">
        <v>0.17056696991495701</v>
      </c>
      <c r="K5009" s="12">
        <v>0.17934847839470699</v>
      </c>
      <c r="L5009" s="12">
        <v>0.16640923268069099</v>
      </c>
      <c r="M5009" s="12">
        <v>0.44609448799290702</v>
      </c>
    </row>
    <row r="5010" spans="1:13" x14ac:dyDescent="0.3">
      <c r="A5010" s="11" t="str">
        <f t="shared" si="79"/>
        <v>CONSUMO PER CAPITA (kg ó litros por individuo)IsotonicasNIVEL BAJO</v>
      </c>
      <c r="B5010" s="11" t="s">
        <v>55</v>
      </c>
      <c r="C5010" s="11" t="s">
        <v>119</v>
      </c>
      <c r="D5010" s="11" t="s">
        <v>169</v>
      </c>
      <c r="E5010" s="12">
        <v>0.35491681066158898</v>
      </c>
      <c r="F5010" s="12">
        <v>0.140669946219042</v>
      </c>
      <c r="G5010" s="12">
        <v>0.14509607208672801</v>
      </c>
      <c r="H5010" s="12">
        <v>0.20393692118894499</v>
      </c>
      <c r="I5010" s="12">
        <v>0.36394065078661703</v>
      </c>
      <c r="J5010" s="12">
        <v>0.203510545702208</v>
      </c>
      <c r="K5010" s="12">
        <v>0.197811768983959</v>
      </c>
      <c r="L5010" s="12">
        <v>0.20767400015385001</v>
      </c>
      <c r="M5010" s="12">
        <v>0.37544130295287598</v>
      </c>
    </row>
    <row r="5011" spans="1:13" x14ac:dyDescent="0.3">
      <c r="A5011" s="11" t="str">
        <f t="shared" si="79"/>
        <v>CONSUMO PER CAPITA (kg ó litros por individuo)IsotonicasHOMBRE</v>
      </c>
      <c r="B5011" s="11" t="s">
        <v>55</v>
      </c>
      <c r="C5011" s="11" t="s">
        <v>119</v>
      </c>
      <c r="D5011" s="11" t="s">
        <v>170</v>
      </c>
      <c r="E5011" s="12">
        <v>0.47272409240548602</v>
      </c>
      <c r="F5011" s="12">
        <v>0.217135534116283</v>
      </c>
      <c r="G5011" s="12">
        <v>0.248035570210868</v>
      </c>
      <c r="H5011" s="12">
        <v>0.25325060102543001</v>
      </c>
      <c r="I5011" s="12">
        <v>0.49791065161889198</v>
      </c>
      <c r="J5011" s="12">
        <v>0.25768510755466201</v>
      </c>
      <c r="K5011" s="12">
        <v>0.24636075730895099</v>
      </c>
      <c r="L5011" s="12">
        <v>0.241392597445863</v>
      </c>
      <c r="M5011" s="12">
        <v>0.50666854429575503</v>
      </c>
    </row>
    <row r="5012" spans="1:13" x14ac:dyDescent="0.3">
      <c r="A5012" s="11" t="str">
        <f t="shared" si="79"/>
        <v>CONSUMO PER CAPITA (kg ó litros por individuo)IsotonicasMUJER</v>
      </c>
      <c r="B5012" s="11" t="s">
        <v>55</v>
      </c>
      <c r="C5012" s="11" t="s">
        <v>119</v>
      </c>
      <c r="D5012" s="11" t="s">
        <v>171</v>
      </c>
      <c r="E5012" s="12">
        <v>0.36956463316225902</v>
      </c>
      <c r="F5012" s="12">
        <v>0.19712284829957699</v>
      </c>
      <c r="G5012" s="12">
        <v>0.15141295223997001</v>
      </c>
      <c r="H5012" s="12">
        <v>0.20969731384131199</v>
      </c>
      <c r="I5012" s="12">
        <v>0.36730260025889699</v>
      </c>
      <c r="J5012" s="12">
        <v>0.19819208633507199</v>
      </c>
      <c r="K5012" s="12">
        <v>0.189323832874884</v>
      </c>
      <c r="L5012" s="12">
        <v>0.23406220440115399</v>
      </c>
      <c r="M5012" s="12">
        <v>0.42276842939834502</v>
      </c>
    </row>
    <row r="5013" spans="1:13" x14ac:dyDescent="0.3">
      <c r="A5013" s="11" t="str">
        <f t="shared" si="79"/>
        <v>CONSUMO PER CAPITA (kg ó litros por individuo)EnergeticasT.ESPAÑA</v>
      </c>
      <c r="B5013" s="11" t="s">
        <v>55</v>
      </c>
      <c r="C5013" s="11" t="s">
        <v>120</v>
      </c>
      <c r="D5013" s="11" t="s">
        <v>142</v>
      </c>
      <c r="E5013" s="12">
        <v>0.162178583182569</v>
      </c>
      <c r="F5013" s="12">
        <v>0.15762462804470601</v>
      </c>
      <c r="G5013" s="12">
        <v>8.9291588623727006E-2</v>
      </c>
      <c r="H5013" s="12">
        <v>8.5223408893395899E-2</v>
      </c>
      <c r="I5013" s="12">
        <v>0.125528816339354</v>
      </c>
      <c r="J5013" s="12">
        <v>6.9013893307617397E-2</v>
      </c>
      <c r="K5013" s="12">
        <v>7.3065931594608502E-2</v>
      </c>
      <c r="L5013" s="12">
        <v>9.5291621591640702E-2</v>
      </c>
      <c r="M5013" s="12">
        <v>0.16190996451043699</v>
      </c>
    </row>
    <row r="5014" spans="1:13" x14ac:dyDescent="0.3">
      <c r="A5014" s="11" t="str">
        <f t="shared" si="79"/>
        <v>CONSUMO PER CAPITA (kg ó litros por individuo)EnergeticasBCN AM</v>
      </c>
      <c r="B5014" s="11" t="s">
        <v>55</v>
      </c>
      <c r="C5014" s="11" t="s">
        <v>120</v>
      </c>
      <c r="D5014" s="11" t="s">
        <v>143</v>
      </c>
      <c r="E5014" s="12">
        <v>7.8575024219957296E-2</v>
      </c>
      <c r="F5014" s="12">
        <v>3.1569191446091903E-2</v>
      </c>
      <c r="G5014" s="12">
        <v>6.07004222127068E-2</v>
      </c>
      <c r="H5014" s="12">
        <v>2.85812822073786E-2</v>
      </c>
      <c r="I5014" s="12">
        <v>6.3348997662786302E-2</v>
      </c>
      <c r="J5014" s="12">
        <v>3.8287036477217297E-2</v>
      </c>
      <c r="K5014" s="12">
        <v>2.2437371796965099E-2</v>
      </c>
      <c r="L5014" s="12">
        <v>8.4335095365855095E-2</v>
      </c>
      <c r="M5014" s="12">
        <v>9.6253830943216101E-2</v>
      </c>
    </row>
    <row r="5015" spans="1:13" x14ac:dyDescent="0.3">
      <c r="A5015" s="11" t="str">
        <f t="shared" si="79"/>
        <v>CONSUMO PER CAPITA (kg ó litros por individuo)EnergeticasREST.CAT ARAGON</v>
      </c>
      <c r="B5015" s="11" t="s">
        <v>55</v>
      </c>
      <c r="C5015" s="11" t="s">
        <v>120</v>
      </c>
      <c r="D5015" s="11" t="s">
        <v>144</v>
      </c>
      <c r="E5015" s="12">
        <v>0.24064379461881699</v>
      </c>
      <c r="F5015" s="12">
        <v>8.1492075885873802E-2</v>
      </c>
      <c r="G5015" s="12">
        <v>9.15328027811564E-2</v>
      </c>
      <c r="H5015" s="12">
        <v>8.6031901151304602E-2</v>
      </c>
      <c r="I5015" s="12">
        <v>0.10975378545039</v>
      </c>
      <c r="J5015" s="12">
        <v>4.5129851730227002E-2</v>
      </c>
      <c r="K5015" s="12">
        <v>6.4008368918361494E-2</v>
      </c>
      <c r="L5015" s="12">
        <v>8.5029601795871601E-2</v>
      </c>
      <c r="M5015" s="12">
        <v>0.11547350979142</v>
      </c>
    </row>
    <row r="5016" spans="1:13" x14ac:dyDescent="0.3">
      <c r="A5016" s="11" t="str">
        <f t="shared" si="79"/>
        <v>CONSUMO PER CAPITA (kg ó litros por individuo)EnergeticasLEVANTE</v>
      </c>
      <c r="B5016" s="11" t="s">
        <v>55</v>
      </c>
      <c r="C5016" s="11" t="s">
        <v>120</v>
      </c>
      <c r="D5016" s="11" t="s">
        <v>145</v>
      </c>
      <c r="E5016" s="12">
        <v>0.14296813519596499</v>
      </c>
      <c r="F5016" s="12">
        <v>0.475947766570891</v>
      </c>
      <c r="G5016" s="12">
        <v>6.4435092314614903E-2</v>
      </c>
      <c r="H5016" s="12">
        <v>4.4796473426245598E-2</v>
      </c>
      <c r="I5016" s="12">
        <v>8.1862730906258896E-2</v>
      </c>
      <c r="J5016" s="12">
        <v>5.6011712853482103E-2</v>
      </c>
      <c r="K5016" s="12">
        <v>0.112351237242782</v>
      </c>
      <c r="L5016" s="12">
        <v>0.160162128075268</v>
      </c>
      <c r="M5016" s="12">
        <v>0.28144245179875399</v>
      </c>
    </row>
    <row r="5017" spans="1:13" x14ac:dyDescent="0.3">
      <c r="A5017" s="11" t="str">
        <f t="shared" si="79"/>
        <v>CONSUMO PER CAPITA (kg ó litros por individuo)EnergeticasANDALUCIA</v>
      </c>
      <c r="B5017" s="11" t="s">
        <v>55</v>
      </c>
      <c r="C5017" s="11" t="s">
        <v>120</v>
      </c>
      <c r="D5017" s="11" t="s">
        <v>146</v>
      </c>
      <c r="E5017" s="12">
        <v>0.17404207071385799</v>
      </c>
      <c r="F5017" s="12">
        <v>9.9404843794751202E-2</v>
      </c>
      <c r="G5017" s="12">
        <v>8.3463596717181301E-2</v>
      </c>
      <c r="H5017" s="12">
        <v>0.10079093367369001</v>
      </c>
      <c r="I5017" s="12">
        <v>0.17741527424787601</v>
      </c>
      <c r="J5017" s="12">
        <v>0.13883892172314999</v>
      </c>
      <c r="K5017" s="12">
        <v>8.6738918005057994E-2</v>
      </c>
      <c r="L5017" s="12">
        <v>0.10589433466328101</v>
      </c>
      <c r="M5017" s="12">
        <v>0.22395009297096199</v>
      </c>
    </row>
    <row r="5018" spans="1:13" x14ac:dyDescent="0.3">
      <c r="A5018" s="11" t="str">
        <f t="shared" si="79"/>
        <v>CONSUMO PER CAPITA (kg ó litros por individuo)EnergeticasMDD AM</v>
      </c>
      <c r="B5018" s="11" t="s">
        <v>55</v>
      </c>
      <c r="C5018" s="11" t="s">
        <v>120</v>
      </c>
      <c r="D5018" s="11" t="s">
        <v>147</v>
      </c>
      <c r="E5018" s="12">
        <v>0.11793778709363199</v>
      </c>
      <c r="F5018" s="12">
        <v>6.1528016742927703E-2</v>
      </c>
      <c r="G5018" s="12">
        <v>7.2634166164649405E-2</v>
      </c>
      <c r="H5018" s="12">
        <v>6.4172828459446898E-2</v>
      </c>
      <c r="I5018" s="12">
        <v>7.1650663723820396E-2</v>
      </c>
      <c r="J5018" s="12">
        <v>5.1979481650820301E-2</v>
      </c>
      <c r="K5018" s="12">
        <v>4.7916321688241899E-2</v>
      </c>
      <c r="L5018" s="12">
        <v>6.2168388390550097E-2</v>
      </c>
      <c r="M5018" s="12">
        <v>9.0695120376370703E-2</v>
      </c>
    </row>
    <row r="5019" spans="1:13" x14ac:dyDescent="0.3">
      <c r="A5019" s="11" t="str">
        <f t="shared" si="79"/>
        <v>CONSUMO PER CAPITA (kg ó litros por individuo)EnergeticasRTO CENTRO</v>
      </c>
      <c r="B5019" s="11" t="s">
        <v>55</v>
      </c>
      <c r="C5019" s="11" t="s">
        <v>120</v>
      </c>
      <c r="D5019" s="11" t="s">
        <v>148</v>
      </c>
      <c r="E5019" s="12">
        <v>0.14327433949759899</v>
      </c>
      <c r="F5019" s="12">
        <v>0.15039208234854401</v>
      </c>
      <c r="G5019" s="12">
        <v>0.11189975961070101</v>
      </c>
      <c r="H5019" s="12">
        <v>7.1835407875074697E-2</v>
      </c>
      <c r="I5019" s="12">
        <v>0.16222385131879299</v>
      </c>
      <c r="J5019" s="12">
        <v>9.7782907724300899E-2</v>
      </c>
      <c r="K5019" s="12">
        <v>0.15322303601230799</v>
      </c>
      <c r="L5019" s="12">
        <v>0.18541625755580499</v>
      </c>
      <c r="M5019" s="12">
        <v>0.25946689574944998</v>
      </c>
    </row>
    <row r="5020" spans="1:13" x14ac:dyDescent="0.3">
      <c r="A5020" s="11" t="str">
        <f t="shared" si="79"/>
        <v>CONSUMO PER CAPITA (kg ó litros por individuo)EnergeticasNORTE-CENTRO</v>
      </c>
      <c r="B5020" s="11" t="s">
        <v>55</v>
      </c>
      <c r="C5020" s="11" t="s">
        <v>120</v>
      </c>
      <c r="D5020" s="11" t="s">
        <v>149</v>
      </c>
      <c r="E5020" s="12">
        <v>0.30209729052720502</v>
      </c>
      <c r="F5020" s="12">
        <v>0.23633058091057199</v>
      </c>
      <c r="G5020" s="12">
        <v>0.231227949552713</v>
      </c>
      <c r="H5020" s="12">
        <v>0.237635908762064</v>
      </c>
      <c r="I5020" s="12">
        <v>0.28599758267993802</v>
      </c>
      <c r="J5020" s="12">
        <v>4.1795133469708902E-2</v>
      </c>
      <c r="K5020" s="12">
        <v>1.5043740278294099E-2</v>
      </c>
      <c r="L5020" s="12">
        <v>2.42714571434775E-2</v>
      </c>
      <c r="M5020" s="12">
        <v>9.8766274395700404E-2</v>
      </c>
    </row>
    <row r="5021" spans="1:13" x14ac:dyDescent="0.3">
      <c r="A5021" s="11" t="str">
        <f t="shared" si="79"/>
        <v>CONSUMO PER CAPITA (kg ó litros por individuo)EnergeticasNOROESTE</v>
      </c>
      <c r="B5021" s="11" t="s">
        <v>55</v>
      </c>
      <c r="C5021" s="11" t="s">
        <v>120</v>
      </c>
      <c r="D5021" s="11" t="s">
        <v>150</v>
      </c>
      <c r="E5021" s="12">
        <v>8.2258368998407105E-2</v>
      </c>
      <c r="F5021" s="12">
        <v>4.7554770920881298E-2</v>
      </c>
      <c r="G5021" s="12">
        <v>2.5218030440805499E-2</v>
      </c>
      <c r="H5021" s="12">
        <v>6.6583314906726296E-2</v>
      </c>
      <c r="I5021" s="12">
        <v>4.6325338635662003E-2</v>
      </c>
      <c r="J5021" s="12">
        <v>2.3547551041973501E-2</v>
      </c>
      <c r="K5021" s="12">
        <v>5.26268623259184E-2</v>
      </c>
      <c r="L5021" s="12">
        <v>1.02505998811778E-2</v>
      </c>
      <c r="M5021" s="12">
        <v>1.6431500958178299E-2</v>
      </c>
    </row>
    <row r="5022" spans="1:13" x14ac:dyDescent="0.3">
      <c r="A5022" s="11" t="str">
        <f t="shared" si="79"/>
        <v>CONSUMO PER CAPITA (kg ó litros por individuo)Energeticas&lt;2MIL</v>
      </c>
      <c r="B5022" s="11" t="s">
        <v>55</v>
      </c>
      <c r="C5022" s="11" t="s">
        <v>120</v>
      </c>
      <c r="D5022" s="11" t="s">
        <v>151</v>
      </c>
      <c r="E5022" s="12">
        <v>0.13796066709333599</v>
      </c>
      <c r="F5022" s="12">
        <v>3.5720934078069103E-2</v>
      </c>
      <c r="G5022" s="12">
        <v>5.1371044084540102E-2</v>
      </c>
      <c r="H5022" s="12">
        <v>4.0977526208633097E-2</v>
      </c>
      <c r="I5022" s="12">
        <v>6.7463419245812506E-2</v>
      </c>
      <c r="J5022" s="12">
        <v>7.8133426063900398E-3</v>
      </c>
      <c r="K5022" s="12">
        <v>2.9818531363006599E-2</v>
      </c>
      <c r="L5022" s="12">
        <v>1.04188472845847E-2</v>
      </c>
      <c r="M5022" s="12">
        <v>4.46769548699384E-3</v>
      </c>
    </row>
    <row r="5023" spans="1:13" x14ac:dyDescent="0.3">
      <c r="A5023" s="11" t="str">
        <f t="shared" si="79"/>
        <v>CONSUMO PER CAPITA (kg ó litros por individuo)Energeticas2-5MIL</v>
      </c>
      <c r="B5023" s="11" t="s">
        <v>55</v>
      </c>
      <c r="C5023" s="11" t="s">
        <v>120</v>
      </c>
      <c r="D5023" s="11" t="s">
        <v>152</v>
      </c>
      <c r="E5023" s="12">
        <v>0.224178486081862</v>
      </c>
      <c r="F5023" s="12">
        <v>0.104895583616266</v>
      </c>
      <c r="G5023" s="12">
        <v>8.9434179000959096E-2</v>
      </c>
      <c r="H5023" s="12">
        <v>8.4685585559975698E-2</v>
      </c>
      <c r="I5023" s="12">
        <v>0.14828750586466699</v>
      </c>
      <c r="J5023" s="12">
        <v>0.16756242573321001</v>
      </c>
      <c r="K5023" s="12">
        <v>0.13179692408154001</v>
      </c>
      <c r="L5023" s="12">
        <v>0.158458529092141</v>
      </c>
      <c r="M5023" s="12">
        <v>0.176388807953616</v>
      </c>
    </row>
    <row r="5024" spans="1:13" x14ac:dyDescent="0.3">
      <c r="A5024" s="11" t="str">
        <f t="shared" si="79"/>
        <v>CONSUMO PER CAPITA (kg ó litros por individuo)Energeticas5-10MIL</v>
      </c>
      <c r="B5024" s="11" t="s">
        <v>55</v>
      </c>
      <c r="C5024" s="11" t="s">
        <v>120</v>
      </c>
      <c r="D5024" s="11" t="s">
        <v>153</v>
      </c>
      <c r="E5024" s="12">
        <v>0.13950987356349501</v>
      </c>
      <c r="F5024" s="12">
        <v>0.12655286597186099</v>
      </c>
      <c r="G5024" s="12">
        <v>0.12687829683635399</v>
      </c>
      <c r="H5024" s="12">
        <v>4.5715320001441802E-2</v>
      </c>
      <c r="I5024" s="12">
        <v>8.8780764330073897E-2</v>
      </c>
      <c r="J5024" s="12">
        <v>2.8684950793400301E-2</v>
      </c>
      <c r="K5024" s="12">
        <v>2.7706814148394002E-2</v>
      </c>
      <c r="L5024" s="12">
        <v>4.5191001159877502E-2</v>
      </c>
      <c r="M5024" s="12">
        <v>5.7358749313018299E-2</v>
      </c>
    </row>
    <row r="5025" spans="1:13" x14ac:dyDescent="0.3">
      <c r="A5025" s="11" t="str">
        <f t="shared" si="79"/>
        <v>CONSUMO PER CAPITA (kg ó litros por individuo)Energeticas10-30MIL</v>
      </c>
      <c r="B5025" s="11" t="s">
        <v>55</v>
      </c>
      <c r="C5025" s="11" t="s">
        <v>120</v>
      </c>
      <c r="D5025" s="11" t="s">
        <v>154</v>
      </c>
      <c r="E5025" s="12">
        <v>0.17548739912266201</v>
      </c>
      <c r="F5025" s="12">
        <v>0.11571620556626599</v>
      </c>
      <c r="G5025" s="12">
        <v>7.7622766924240694E-2</v>
      </c>
      <c r="H5025" s="12">
        <v>0.118656939821066</v>
      </c>
      <c r="I5025" s="12">
        <v>0.167130685114941</v>
      </c>
      <c r="J5025" s="12">
        <v>5.06539850814402E-2</v>
      </c>
      <c r="K5025" s="12">
        <v>7.0419951361807204E-2</v>
      </c>
      <c r="L5025" s="12">
        <v>7.22197127159077E-2</v>
      </c>
      <c r="M5025" s="12">
        <v>0.1902560923354</v>
      </c>
    </row>
    <row r="5026" spans="1:13" x14ac:dyDescent="0.3">
      <c r="A5026" s="11" t="str">
        <f t="shared" ref="A5026:A5089" si="80">B5026&amp;C5026&amp;D5026</f>
        <v>CONSUMO PER CAPITA (kg ó litros por individuo)Energeticas30-100MIL</v>
      </c>
      <c r="B5026" s="11" t="s">
        <v>55</v>
      </c>
      <c r="C5026" s="11" t="s">
        <v>120</v>
      </c>
      <c r="D5026" s="11" t="s">
        <v>155</v>
      </c>
      <c r="E5026" s="12">
        <v>9.5890218534342805E-2</v>
      </c>
      <c r="F5026" s="12">
        <v>4.6557223709281899E-2</v>
      </c>
      <c r="G5026" s="12">
        <v>4.6032179139592698E-2</v>
      </c>
      <c r="H5026" s="12">
        <v>5.0167928056210301E-2</v>
      </c>
      <c r="I5026" s="12">
        <v>6.4968258750958102E-2</v>
      </c>
      <c r="J5026" s="12">
        <v>6.4442673852642102E-2</v>
      </c>
      <c r="K5026" s="12">
        <v>5.7953392173309699E-2</v>
      </c>
      <c r="L5026" s="12">
        <v>8.6246493343703198E-2</v>
      </c>
      <c r="M5026" s="12">
        <v>0.160748652548201</v>
      </c>
    </row>
    <row r="5027" spans="1:13" x14ac:dyDescent="0.3">
      <c r="A5027" s="11" t="str">
        <f t="shared" si="80"/>
        <v>CONSUMO PER CAPITA (kg ó litros por individuo)Energeticas100-200MIL</v>
      </c>
      <c r="B5027" s="11" t="s">
        <v>55</v>
      </c>
      <c r="C5027" s="11" t="s">
        <v>120</v>
      </c>
      <c r="D5027" s="11" t="s">
        <v>156</v>
      </c>
      <c r="E5027" s="12">
        <v>0.29645843551943202</v>
      </c>
      <c r="F5027" s="12">
        <v>0.222873685785512</v>
      </c>
      <c r="G5027" s="12">
        <v>0.22420892005064799</v>
      </c>
      <c r="H5027" s="12">
        <v>0.21353063526097499</v>
      </c>
      <c r="I5027" s="12">
        <v>0.27395322315935999</v>
      </c>
      <c r="J5027" s="12">
        <v>0.135745143676296</v>
      </c>
      <c r="K5027" s="12">
        <v>7.6905403770280406E-2</v>
      </c>
      <c r="L5027" s="12">
        <v>0.23856783368211501</v>
      </c>
      <c r="M5027" s="12">
        <v>0.42548649038640601</v>
      </c>
    </row>
    <row r="5028" spans="1:13" x14ac:dyDescent="0.3">
      <c r="A5028" s="11" t="str">
        <f t="shared" si="80"/>
        <v>CONSUMO PER CAPITA (kg ó litros por individuo)Energeticas200-500MIL</v>
      </c>
      <c r="B5028" s="11" t="s">
        <v>55</v>
      </c>
      <c r="C5028" s="11" t="s">
        <v>120</v>
      </c>
      <c r="D5028" s="11" t="s">
        <v>157</v>
      </c>
      <c r="E5028" s="12">
        <v>0.242568337558004</v>
      </c>
      <c r="F5028" s="12">
        <v>0.109820008119952</v>
      </c>
      <c r="G5028" s="12">
        <v>0.111915995033312</v>
      </c>
      <c r="H5028" s="12">
        <v>9.6736895819485205E-2</v>
      </c>
      <c r="I5028" s="12">
        <v>0.129446717185911</v>
      </c>
      <c r="J5028" s="12">
        <v>8.8582181844327701E-2</v>
      </c>
      <c r="K5028" s="12">
        <v>0.15460720961475199</v>
      </c>
      <c r="L5028" s="12">
        <v>0.118069893464678</v>
      </c>
      <c r="M5028" s="12">
        <v>0.13582534795190701</v>
      </c>
    </row>
    <row r="5029" spans="1:13" x14ac:dyDescent="0.3">
      <c r="A5029" s="11" t="str">
        <f t="shared" si="80"/>
        <v>CONSUMO PER CAPITA (kg ó litros por individuo)Energeticas&gt;500MIL</v>
      </c>
      <c r="B5029" s="11" t="s">
        <v>55</v>
      </c>
      <c r="C5029" s="11" t="s">
        <v>120</v>
      </c>
      <c r="D5029" s="11" t="s">
        <v>158</v>
      </c>
      <c r="E5029" s="12">
        <v>8.5458938582889096E-2</v>
      </c>
      <c r="F5029" s="12">
        <v>0.416205300973367</v>
      </c>
      <c r="G5029" s="12">
        <v>4.8619002057192398E-2</v>
      </c>
      <c r="H5029" s="12">
        <v>3.8289766992891897E-2</v>
      </c>
      <c r="I5029" s="12">
        <v>8.8842559687394698E-2</v>
      </c>
      <c r="J5029" s="12">
        <v>4.1261403152159801E-2</v>
      </c>
      <c r="K5029" s="12">
        <v>4.3669676799422699E-2</v>
      </c>
      <c r="L5029" s="12">
        <v>5.5575345363175703E-2</v>
      </c>
      <c r="M5029" s="12">
        <v>9.09563711506889E-2</v>
      </c>
    </row>
    <row r="5030" spans="1:13" x14ac:dyDescent="0.3">
      <c r="A5030" s="11" t="str">
        <f t="shared" si="80"/>
        <v>CONSUMO PER CAPITA (kg ó litros por individuo)EnergeticasDE 15 A 19 AÑOS</v>
      </c>
      <c r="B5030" s="11" t="s">
        <v>55</v>
      </c>
      <c r="C5030" s="11" t="s">
        <v>120</v>
      </c>
      <c r="D5030" s="11" t="s">
        <v>159</v>
      </c>
      <c r="E5030" s="12">
        <v>0.31262095199593498</v>
      </c>
      <c r="F5030" s="12">
        <v>1.18740893337029</v>
      </c>
      <c r="G5030" s="12">
        <v>0.186282389777644</v>
      </c>
      <c r="H5030" s="12">
        <v>0.14621740426913199</v>
      </c>
      <c r="I5030" s="12">
        <v>0.390566632326667</v>
      </c>
      <c r="J5030" s="12">
        <v>0.205080982545848</v>
      </c>
      <c r="K5030" s="12">
        <v>7.2658973759530607E-2</v>
      </c>
      <c r="L5030" s="12">
        <v>0.24598597999437299</v>
      </c>
      <c r="M5030" s="12">
        <v>0.51231467225298399</v>
      </c>
    </row>
    <row r="5031" spans="1:13" x14ac:dyDescent="0.3">
      <c r="A5031" s="11" t="str">
        <f t="shared" si="80"/>
        <v>CONSUMO PER CAPITA (kg ó litros por individuo)EnergeticasDE 20 A 24 AÑOS</v>
      </c>
      <c r="B5031" s="11" t="s">
        <v>55</v>
      </c>
      <c r="C5031" s="11" t="s">
        <v>120</v>
      </c>
      <c r="D5031" s="11" t="s">
        <v>160</v>
      </c>
      <c r="E5031" s="12">
        <v>0.119493170538559</v>
      </c>
      <c r="F5031" s="12">
        <v>4.7434733408339001E-2</v>
      </c>
      <c r="G5031" s="12">
        <v>7.1626618802507203E-2</v>
      </c>
      <c r="H5031" s="12">
        <v>5.7984638411715798E-2</v>
      </c>
      <c r="I5031" s="12">
        <v>0.11174791640473</v>
      </c>
      <c r="J5031" s="12">
        <v>6.7573058544625697E-2</v>
      </c>
      <c r="K5031" s="12">
        <v>0.118717016705409</v>
      </c>
      <c r="L5031" s="12">
        <v>8.5604026344396497E-2</v>
      </c>
      <c r="M5031" s="12">
        <v>0.13740128338510699</v>
      </c>
    </row>
    <row r="5032" spans="1:13" x14ac:dyDescent="0.3">
      <c r="A5032" s="11" t="str">
        <f t="shared" si="80"/>
        <v>CONSUMO PER CAPITA (kg ó litros por individuo)EnergeticasDE 25 A 34 AÑOS</v>
      </c>
      <c r="B5032" s="11" t="s">
        <v>55</v>
      </c>
      <c r="C5032" s="11" t="s">
        <v>120</v>
      </c>
      <c r="D5032" s="11" t="s">
        <v>161</v>
      </c>
      <c r="E5032" s="12">
        <v>0.18074152788908401</v>
      </c>
      <c r="F5032" s="12">
        <v>0.13964063927176501</v>
      </c>
      <c r="G5032" s="12">
        <v>0.10030478224740801</v>
      </c>
      <c r="H5032" s="12">
        <v>9.8532603990600098E-2</v>
      </c>
      <c r="I5032" s="12">
        <v>0.11141163779298401</v>
      </c>
      <c r="J5032" s="12">
        <v>0.128989779114522</v>
      </c>
      <c r="K5032" s="12">
        <v>0.15822146066537901</v>
      </c>
      <c r="L5032" s="12">
        <v>0.216289529504686</v>
      </c>
      <c r="M5032" s="12">
        <v>0.30222784992449903</v>
      </c>
    </row>
    <row r="5033" spans="1:13" x14ac:dyDescent="0.3">
      <c r="A5033" s="11" t="str">
        <f t="shared" si="80"/>
        <v>CONSUMO PER CAPITA (kg ó litros por individuo)EnergeticasDE 35 A 49 AÑOS</v>
      </c>
      <c r="B5033" s="11" t="s">
        <v>55</v>
      </c>
      <c r="C5033" s="11" t="s">
        <v>120</v>
      </c>
      <c r="D5033" s="11" t="s">
        <v>162</v>
      </c>
      <c r="E5033" s="12">
        <v>0.242181800383272</v>
      </c>
      <c r="F5033" s="12">
        <v>0.14633965989359901</v>
      </c>
      <c r="G5033" s="12">
        <v>0.15585169165504301</v>
      </c>
      <c r="H5033" s="12">
        <v>0.15233700259159599</v>
      </c>
      <c r="I5033" s="12">
        <v>0.180804635147021</v>
      </c>
      <c r="J5033" s="12">
        <v>7.3175311827705397E-2</v>
      </c>
      <c r="K5033" s="12">
        <v>7.3681177551547197E-2</v>
      </c>
      <c r="L5033" s="12">
        <v>8.3664642834525099E-2</v>
      </c>
      <c r="M5033" s="12">
        <v>0.15666229499668699</v>
      </c>
    </row>
    <row r="5034" spans="1:13" x14ac:dyDescent="0.3">
      <c r="A5034" s="11" t="str">
        <f t="shared" si="80"/>
        <v>CONSUMO PER CAPITA (kg ó litros por individuo)EnergeticasDE 50 A 59 AÑOS</v>
      </c>
      <c r="B5034" s="11" t="s">
        <v>55</v>
      </c>
      <c r="C5034" s="11" t="s">
        <v>120</v>
      </c>
      <c r="D5034" s="11" t="s">
        <v>163</v>
      </c>
      <c r="E5034" s="12">
        <v>9.5087122640155203E-2</v>
      </c>
      <c r="F5034" s="12">
        <v>4.0814179338658503E-2</v>
      </c>
      <c r="G5034" s="12">
        <v>2.6298614528091801E-2</v>
      </c>
      <c r="H5034" s="12">
        <v>4.7556849476335303E-2</v>
      </c>
      <c r="I5034" s="12">
        <v>7.37463438246454E-2</v>
      </c>
      <c r="J5034" s="12">
        <v>4.2408116588016402E-2</v>
      </c>
      <c r="K5034" s="12">
        <v>5.44493987820137E-2</v>
      </c>
      <c r="L5034" s="12">
        <v>4.3400006756136401E-2</v>
      </c>
      <c r="M5034" s="12">
        <v>9.2256626629414404E-2</v>
      </c>
    </row>
    <row r="5035" spans="1:13" x14ac:dyDescent="0.3">
      <c r="A5035" s="11" t="str">
        <f t="shared" si="80"/>
        <v>CONSUMO PER CAPITA (kg ó litros por individuo)EnergeticasDE 60 A 75 AÑOS</v>
      </c>
      <c r="B5035" s="11" t="s">
        <v>55</v>
      </c>
      <c r="C5035" s="11" t="s">
        <v>120</v>
      </c>
      <c r="D5035" s="11" t="s">
        <v>164</v>
      </c>
      <c r="E5035" s="12">
        <v>7.1941753061447206E-2</v>
      </c>
      <c r="F5035" s="12">
        <v>7.9411762423244898E-3</v>
      </c>
      <c r="G5035" s="12">
        <v>2.8927930808158999E-2</v>
      </c>
      <c r="H5035" s="12">
        <v>1.44083757615366E-2</v>
      </c>
      <c r="I5035" s="12">
        <v>3.3301373784351801E-2</v>
      </c>
      <c r="J5035" s="12">
        <v>8.3552459127463705E-3</v>
      </c>
      <c r="K5035" s="12">
        <v>2.1620952641773699E-2</v>
      </c>
      <c r="L5035" s="12">
        <v>3.6169848660077303E-2</v>
      </c>
      <c r="M5035" s="12">
        <v>4.27769313624171E-2</v>
      </c>
    </row>
    <row r="5036" spans="1:13" x14ac:dyDescent="0.3">
      <c r="A5036" s="11" t="str">
        <f t="shared" si="80"/>
        <v>CONSUMO PER CAPITA (kg ó litros por individuo)EnergeticasNIVEL ALTO</v>
      </c>
      <c r="B5036" s="11" t="s">
        <v>55</v>
      </c>
      <c r="C5036" s="11" t="s">
        <v>120</v>
      </c>
      <c r="D5036" s="11" t="s">
        <v>165</v>
      </c>
      <c r="E5036" s="12">
        <v>0.115180516737665</v>
      </c>
      <c r="F5036" s="12">
        <v>3.6349471961671799E-2</v>
      </c>
      <c r="G5036" s="12">
        <v>2.8088718391664099E-2</v>
      </c>
      <c r="H5036" s="12">
        <v>3.9650508669391397E-2</v>
      </c>
      <c r="I5036" s="12">
        <v>4.0921072109429003E-2</v>
      </c>
      <c r="J5036" s="12">
        <v>3.9732786848671903E-2</v>
      </c>
      <c r="K5036" s="12">
        <v>6.2834525762894902E-2</v>
      </c>
      <c r="L5036" s="12">
        <v>6.8086852984714702E-2</v>
      </c>
      <c r="M5036" s="12">
        <v>7.3795204486558796E-2</v>
      </c>
    </row>
    <row r="5037" spans="1:13" x14ac:dyDescent="0.3">
      <c r="A5037" s="11" t="str">
        <f t="shared" si="80"/>
        <v>CONSUMO PER CAPITA (kg ó litros por individuo)EnergeticasNIVEL MEDIO ALTO</v>
      </c>
      <c r="B5037" s="11" t="s">
        <v>55</v>
      </c>
      <c r="C5037" s="11" t="s">
        <v>120</v>
      </c>
      <c r="D5037" s="11" t="s">
        <v>166</v>
      </c>
      <c r="E5037" s="12">
        <v>7.6940008273684704E-2</v>
      </c>
      <c r="F5037" s="12">
        <v>4.9457258429801101E-2</v>
      </c>
      <c r="G5037" s="12">
        <v>6.2770599790999998E-2</v>
      </c>
      <c r="H5037" s="12">
        <v>5.2315400254821003E-2</v>
      </c>
      <c r="I5037" s="12">
        <v>6.9851644607160396E-2</v>
      </c>
      <c r="J5037" s="12">
        <v>4.0068115858103201E-2</v>
      </c>
      <c r="K5037" s="12">
        <v>4.9446665088835502E-2</v>
      </c>
      <c r="L5037" s="12">
        <v>0.153051719403002</v>
      </c>
      <c r="M5037" s="12">
        <v>0.305879966406785</v>
      </c>
    </row>
    <row r="5038" spans="1:13" x14ac:dyDescent="0.3">
      <c r="A5038" s="11" t="str">
        <f t="shared" si="80"/>
        <v>CONSUMO PER CAPITA (kg ó litros por individuo)EnergeticasNIVEL MEDIO</v>
      </c>
      <c r="B5038" s="11" t="s">
        <v>55</v>
      </c>
      <c r="C5038" s="11" t="s">
        <v>120</v>
      </c>
      <c r="D5038" s="11" t="s">
        <v>167</v>
      </c>
      <c r="E5038" s="12">
        <v>0.146720405013156</v>
      </c>
      <c r="F5038" s="12">
        <v>9.86131773139447E-2</v>
      </c>
      <c r="G5038" s="12">
        <v>0.10441690117119901</v>
      </c>
      <c r="H5038" s="12">
        <v>8.2260043444327094E-2</v>
      </c>
      <c r="I5038" s="12">
        <v>0.111954344262402</v>
      </c>
      <c r="J5038" s="12">
        <v>0.105131904997214</v>
      </c>
      <c r="K5038" s="12">
        <v>9.1478982095651806E-2</v>
      </c>
      <c r="L5038" s="12">
        <v>0.122827047291894</v>
      </c>
      <c r="M5038" s="12">
        <v>0.214641577977254</v>
      </c>
    </row>
    <row r="5039" spans="1:13" x14ac:dyDescent="0.3">
      <c r="A5039" s="11" t="str">
        <f t="shared" si="80"/>
        <v>CONSUMO PER CAPITA (kg ó litros por individuo)EnergeticasNIVEL MEDIO BAJO</v>
      </c>
      <c r="B5039" s="11" t="s">
        <v>55</v>
      </c>
      <c r="C5039" s="11" t="s">
        <v>120</v>
      </c>
      <c r="D5039" s="11" t="s">
        <v>168</v>
      </c>
      <c r="E5039" s="12">
        <v>0.17598147838994199</v>
      </c>
      <c r="F5039" s="12">
        <v>6.45997925929504E-2</v>
      </c>
      <c r="G5039" s="12">
        <v>7.4676714948123099E-2</v>
      </c>
      <c r="H5039" s="12">
        <v>6.5322400063729094E-2</v>
      </c>
      <c r="I5039" s="12">
        <v>6.8578492770021204E-2</v>
      </c>
      <c r="J5039" s="12">
        <v>3.2265195644203402E-2</v>
      </c>
      <c r="K5039" s="12">
        <v>8.0400627220925294E-2</v>
      </c>
      <c r="L5039" s="12">
        <v>5.0471238416986003E-2</v>
      </c>
      <c r="M5039" s="12">
        <v>8.0337815714734195E-2</v>
      </c>
    </row>
    <row r="5040" spans="1:13" x14ac:dyDescent="0.3">
      <c r="A5040" s="11" t="str">
        <f t="shared" si="80"/>
        <v>CONSUMO PER CAPITA (kg ó litros por individuo)EnergeticasNIVEL BAJO</v>
      </c>
      <c r="B5040" s="11" t="s">
        <v>55</v>
      </c>
      <c r="C5040" s="11" t="s">
        <v>120</v>
      </c>
      <c r="D5040" s="11" t="s">
        <v>169</v>
      </c>
      <c r="E5040" s="12">
        <v>0.27402867758063298</v>
      </c>
      <c r="F5040" s="12">
        <v>0.47858497998368399</v>
      </c>
      <c r="G5040" s="12">
        <v>0.16099049461519799</v>
      </c>
      <c r="H5040" s="12">
        <v>0.17013927122272801</v>
      </c>
      <c r="I5040" s="12">
        <v>0.30242521396825001</v>
      </c>
      <c r="J5040" s="12">
        <v>0.102566838158529</v>
      </c>
      <c r="K5040" s="12">
        <v>7.3528128117534203E-2</v>
      </c>
      <c r="L5040" s="12">
        <v>8.3194881145550306E-2</v>
      </c>
      <c r="M5040" s="12">
        <v>0.150616192707587</v>
      </c>
    </row>
    <row r="5041" spans="1:13" x14ac:dyDescent="0.3">
      <c r="A5041" s="11" t="str">
        <f t="shared" si="80"/>
        <v>CONSUMO PER CAPITA (kg ó litros por individuo)EnergeticasHOMBRE</v>
      </c>
      <c r="B5041" s="11" t="s">
        <v>55</v>
      </c>
      <c r="C5041" s="11" t="s">
        <v>120</v>
      </c>
      <c r="D5041" s="11" t="s">
        <v>170</v>
      </c>
      <c r="E5041" s="12">
        <v>0.19168177361316499</v>
      </c>
      <c r="F5041" s="12">
        <v>0.20734068590348401</v>
      </c>
      <c r="G5041" s="12">
        <v>8.3819642321341897E-2</v>
      </c>
      <c r="H5041" s="12">
        <v>9.5392464136870705E-2</v>
      </c>
      <c r="I5041" s="12">
        <v>0.15445459738668901</v>
      </c>
      <c r="J5041" s="12">
        <v>8.1703353742013707E-2</v>
      </c>
      <c r="K5041" s="12">
        <v>0.109594838091142</v>
      </c>
      <c r="L5041" s="12">
        <v>0.12322006203407999</v>
      </c>
      <c r="M5041" s="12">
        <v>0.203104330320418</v>
      </c>
    </row>
    <row r="5042" spans="1:13" x14ac:dyDescent="0.3">
      <c r="A5042" s="11" t="str">
        <f t="shared" si="80"/>
        <v>CONSUMO PER CAPITA (kg ó litros por individuo)EnergeticasMUJER</v>
      </c>
      <c r="B5042" s="11" t="s">
        <v>55</v>
      </c>
      <c r="C5042" s="11" t="s">
        <v>120</v>
      </c>
      <c r="D5042" s="11" t="s">
        <v>171</v>
      </c>
      <c r="E5042" s="12">
        <v>0.13302678386744399</v>
      </c>
      <c r="F5042" s="12">
        <v>0.108500454467073</v>
      </c>
      <c r="G5042" s="12">
        <v>9.4693894920512001E-2</v>
      </c>
      <c r="H5042" s="12">
        <v>7.5183438220507201E-2</v>
      </c>
      <c r="I5042" s="12">
        <v>9.6964118308917394E-2</v>
      </c>
      <c r="J5042" s="12">
        <v>5.64883288244609E-2</v>
      </c>
      <c r="K5042" s="12">
        <v>3.69146814404731E-2</v>
      </c>
      <c r="L5042" s="12">
        <v>6.7652258402845E-2</v>
      </c>
      <c r="M5042" s="12">
        <v>0.121140752879521</v>
      </c>
    </row>
    <row r="5043" spans="1:13" x14ac:dyDescent="0.3">
      <c r="A5043" s="11" t="str">
        <f t="shared" si="80"/>
        <v>CONSUMO PER CAPITA (kg ó litros por individuo)GaseosasT.ESPAÑA</v>
      </c>
      <c r="B5043" s="11" t="s">
        <v>55</v>
      </c>
      <c r="C5043" s="11" t="s">
        <v>121</v>
      </c>
      <c r="D5043" s="11" t="s">
        <v>142</v>
      </c>
      <c r="E5043" s="12">
        <v>8.1016196518667496E-2</v>
      </c>
      <c r="F5043" s="12">
        <v>5.7153829363559998E-2</v>
      </c>
      <c r="G5043" s="12">
        <v>3.8738190864268301E-2</v>
      </c>
      <c r="H5043" s="12">
        <v>4.1284967111605599E-2</v>
      </c>
      <c r="I5043" s="12">
        <v>7.5019950680980593E-2</v>
      </c>
      <c r="J5043" s="12">
        <v>3.5487084058682498E-2</v>
      </c>
      <c r="K5043" s="12">
        <v>2.78484794732623E-2</v>
      </c>
      <c r="L5043" s="12">
        <v>4.5981137692840901E-2</v>
      </c>
      <c r="M5043" s="12">
        <v>5.9353342446469497E-2</v>
      </c>
    </row>
    <row r="5044" spans="1:13" x14ac:dyDescent="0.3">
      <c r="A5044" s="11" t="str">
        <f t="shared" si="80"/>
        <v>CONSUMO PER CAPITA (kg ó litros por individuo)GaseosasBCN AM</v>
      </c>
      <c r="B5044" s="11" t="s">
        <v>55</v>
      </c>
      <c r="C5044" s="11" t="s">
        <v>121</v>
      </c>
      <c r="D5044" s="11" t="s">
        <v>143</v>
      </c>
      <c r="E5044" s="12">
        <v>3.87880086091721E-2</v>
      </c>
      <c r="F5044" s="12">
        <v>1.5351460455397901E-2</v>
      </c>
      <c r="G5044" s="12">
        <v>2.8878268151717101E-3</v>
      </c>
      <c r="H5044" s="12">
        <v>1.5747700873328101E-2</v>
      </c>
      <c r="I5044" s="12">
        <v>3.1917717103503399E-2</v>
      </c>
      <c r="J5044" s="12">
        <v>1.9900360454905501E-2</v>
      </c>
      <c r="K5044" s="12">
        <v>5.0109590964658298E-3</v>
      </c>
      <c r="L5044" s="12">
        <v>5.7716967116051001E-3</v>
      </c>
      <c r="M5044" s="12">
        <v>3.7981562628171803E-2</v>
      </c>
    </row>
    <row r="5045" spans="1:13" x14ac:dyDescent="0.3">
      <c r="A5045" s="11" t="str">
        <f t="shared" si="80"/>
        <v>CONSUMO PER CAPITA (kg ó litros por individuo)GaseosasREST.CAT ARAGON</v>
      </c>
      <c r="B5045" s="11" t="s">
        <v>55</v>
      </c>
      <c r="C5045" s="11" t="s">
        <v>121</v>
      </c>
      <c r="D5045" s="11" t="s">
        <v>144</v>
      </c>
      <c r="E5045" s="12">
        <v>6.9058981056467697E-2</v>
      </c>
      <c r="F5045" s="12">
        <v>3.1764650413441703E-2</v>
      </c>
      <c r="G5045" s="12">
        <v>2.8811911514606998E-2</v>
      </c>
      <c r="H5045" s="12">
        <v>3.4151255598093698E-2</v>
      </c>
      <c r="I5045" s="12">
        <v>0.10682482257862499</v>
      </c>
      <c r="J5045" s="12">
        <v>3.34168031590176E-2</v>
      </c>
      <c r="K5045" s="12">
        <v>3.0941086936552301E-2</v>
      </c>
      <c r="L5045" s="12">
        <v>4.6640142245389801E-2</v>
      </c>
      <c r="M5045" s="12">
        <v>8.4770901314477606E-2</v>
      </c>
    </row>
    <row r="5046" spans="1:13" x14ac:dyDescent="0.3">
      <c r="A5046" s="11" t="str">
        <f t="shared" si="80"/>
        <v>CONSUMO PER CAPITA (kg ó litros por individuo)GaseosasLEVANTE</v>
      </c>
      <c r="B5046" s="11" t="s">
        <v>55</v>
      </c>
      <c r="C5046" s="11" t="s">
        <v>121</v>
      </c>
      <c r="D5046" s="11" t="s">
        <v>145</v>
      </c>
      <c r="E5046" s="12">
        <v>0.15516334881101199</v>
      </c>
      <c r="F5046" s="12">
        <v>0.15582856000778</v>
      </c>
      <c r="G5046" s="12">
        <v>0.107153901018492</v>
      </c>
      <c r="H5046" s="12">
        <v>9.9358844971933105E-2</v>
      </c>
      <c r="I5046" s="12">
        <v>0.141267331925754</v>
      </c>
      <c r="J5046" s="12">
        <v>5.0068462095525401E-2</v>
      </c>
      <c r="K5046" s="12">
        <v>3.20308464933938E-2</v>
      </c>
      <c r="L5046" s="12">
        <v>4.16391344660966E-2</v>
      </c>
      <c r="M5046" s="12">
        <v>0.11008449968718501</v>
      </c>
    </row>
    <row r="5047" spans="1:13" x14ac:dyDescent="0.3">
      <c r="A5047" s="11" t="str">
        <f t="shared" si="80"/>
        <v>CONSUMO PER CAPITA (kg ó litros por individuo)GaseosasANDALUCIA</v>
      </c>
      <c r="B5047" s="11" t="s">
        <v>55</v>
      </c>
      <c r="C5047" s="11" t="s">
        <v>121</v>
      </c>
      <c r="D5047" s="11" t="s">
        <v>146</v>
      </c>
      <c r="E5047" s="12">
        <v>0.124084878293726</v>
      </c>
      <c r="F5047" s="12">
        <v>2.4408479340237099E-2</v>
      </c>
      <c r="G5047" s="12">
        <v>1.06763432938475E-2</v>
      </c>
      <c r="H5047" s="12">
        <v>8.0665667333001904E-3</v>
      </c>
      <c r="I5047" s="12">
        <v>4.8834787531289003E-2</v>
      </c>
      <c r="J5047" s="12">
        <v>2.2557650528419501E-2</v>
      </c>
      <c r="K5047" s="12">
        <v>3.0734193183406401E-2</v>
      </c>
      <c r="L5047" s="12">
        <v>5.7256823485218301E-2</v>
      </c>
      <c r="M5047" s="12">
        <v>5.25469904144404E-2</v>
      </c>
    </row>
    <row r="5048" spans="1:13" x14ac:dyDescent="0.3">
      <c r="A5048" s="11" t="str">
        <f t="shared" si="80"/>
        <v>CONSUMO PER CAPITA (kg ó litros por individuo)GaseosasMDD AM</v>
      </c>
      <c r="B5048" s="11" t="s">
        <v>55</v>
      </c>
      <c r="C5048" s="11" t="s">
        <v>121</v>
      </c>
      <c r="D5048" s="11" t="s">
        <v>147</v>
      </c>
      <c r="E5048" s="12">
        <v>7.3780971190364406E-2</v>
      </c>
      <c r="F5048" s="12">
        <v>5.2772903686724403E-2</v>
      </c>
      <c r="G5048" s="12">
        <v>5.93967278809455E-2</v>
      </c>
      <c r="H5048" s="12">
        <v>7.1528594767140796E-2</v>
      </c>
      <c r="I5048" s="12">
        <v>0.105048638605357</v>
      </c>
      <c r="J5048" s="12">
        <v>6.3447471346013598E-2</v>
      </c>
      <c r="K5048" s="12">
        <v>4.0840380975308899E-2</v>
      </c>
      <c r="L5048" s="12">
        <v>3.8296496082816801E-2</v>
      </c>
      <c r="M5048" s="12">
        <v>5.0256267268393502E-2</v>
      </c>
    </row>
    <row r="5049" spans="1:13" x14ac:dyDescent="0.3">
      <c r="A5049" s="11" t="str">
        <f t="shared" si="80"/>
        <v>CONSUMO PER CAPITA (kg ó litros por individuo)GaseosasRTO CENTRO</v>
      </c>
      <c r="B5049" s="11" t="s">
        <v>55</v>
      </c>
      <c r="C5049" s="11" t="s">
        <v>121</v>
      </c>
      <c r="D5049" s="11" t="s">
        <v>148</v>
      </c>
      <c r="E5049" s="12">
        <v>3.63489177338224E-2</v>
      </c>
      <c r="F5049" s="12">
        <v>3.6244504788951901E-2</v>
      </c>
      <c r="G5049" s="12">
        <v>1.6858385954916299E-2</v>
      </c>
      <c r="H5049" s="12">
        <v>4.71421988707122E-2</v>
      </c>
      <c r="I5049" s="12">
        <v>3.18988529341514E-2</v>
      </c>
      <c r="J5049" s="12">
        <v>1.3375425141271701E-2</v>
      </c>
      <c r="K5049" s="12">
        <v>2.0210439075705501E-2</v>
      </c>
      <c r="L5049" s="12">
        <v>0.104992517521109</v>
      </c>
      <c r="M5049" s="12">
        <v>4.0299107707423898E-2</v>
      </c>
    </row>
    <row r="5050" spans="1:13" x14ac:dyDescent="0.3">
      <c r="A5050" s="11" t="str">
        <f t="shared" si="80"/>
        <v>CONSUMO PER CAPITA (kg ó litros por individuo)GaseosasNORTE-CENTRO</v>
      </c>
      <c r="B5050" s="11" t="s">
        <v>55</v>
      </c>
      <c r="C5050" s="11" t="s">
        <v>121</v>
      </c>
      <c r="D5050" s="11" t="s">
        <v>149</v>
      </c>
      <c r="E5050" s="12">
        <v>3.7165103631036499E-2</v>
      </c>
      <c r="F5050" s="12">
        <v>5.3545870183981097E-2</v>
      </c>
      <c r="G5050" s="12">
        <v>1.40977246199755E-2</v>
      </c>
      <c r="H5050" s="12">
        <v>1.5946916222533102E-2</v>
      </c>
      <c r="I5050" s="12">
        <v>3.5582033014928703E-2</v>
      </c>
      <c r="J5050" s="12">
        <v>4.7222704499704303E-2</v>
      </c>
      <c r="K5050" s="12">
        <v>1.5968870460325E-2</v>
      </c>
      <c r="L5050" s="12">
        <v>1.6022473923435199E-2</v>
      </c>
      <c r="M5050" s="12">
        <v>3.3597809239435797E-2</v>
      </c>
    </row>
    <row r="5051" spans="1:13" x14ac:dyDescent="0.3">
      <c r="A5051" s="11" t="str">
        <f t="shared" si="80"/>
        <v>CONSUMO PER CAPITA (kg ó litros por individuo)GaseosasNOROESTE</v>
      </c>
      <c r="B5051" s="11" t="s">
        <v>55</v>
      </c>
      <c r="C5051" s="11" t="s">
        <v>121</v>
      </c>
      <c r="D5051" s="11" t="s">
        <v>150</v>
      </c>
      <c r="E5051" s="12">
        <v>2.0368046783076198E-2</v>
      </c>
      <c r="F5051" s="12">
        <v>7.3282637505788104E-2</v>
      </c>
      <c r="G5051" s="12">
        <v>5.3319753927106299E-2</v>
      </c>
      <c r="H5051" s="12">
        <v>2.7058852051765E-2</v>
      </c>
      <c r="I5051" s="12">
        <v>5.9391128367199703E-2</v>
      </c>
      <c r="J5051" s="12">
        <v>2.9000736492880701E-2</v>
      </c>
      <c r="K5051" s="12">
        <v>3.44913223360169E-2</v>
      </c>
      <c r="L5051" s="12">
        <v>4.9972349121181502E-2</v>
      </c>
      <c r="M5051" s="12">
        <v>3.0534569096564702E-2</v>
      </c>
    </row>
    <row r="5052" spans="1:13" x14ac:dyDescent="0.3">
      <c r="A5052" s="11" t="str">
        <f t="shared" si="80"/>
        <v>CONSUMO PER CAPITA (kg ó litros por individuo)Gaseosas&lt;2MIL</v>
      </c>
      <c r="B5052" s="11" t="s">
        <v>55</v>
      </c>
      <c r="C5052" s="11" t="s">
        <v>121</v>
      </c>
      <c r="D5052" s="11" t="s">
        <v>151</v>
      </c>
      <c r="E5052" s="12">
        <v>4.3504865867093401E-2</v>
      </c>
      <c r="F5052" s="12">
        <v>3.5521752745495003E-2</v>
      </c>
      <c r="G5052" s="12">
        <v>1.62186134482886E-2</v>
      </c>
      <c r="H5052" s="12">
        <v>1.1403063601553E-2</v>
      </c>
      <c r="I5052" s="12">
        <v>5.0961100645817402E-2</v>
      </c>
      <c r="J5052" s="12">
        <v>1.8362221532652101E-2</v>
      </c>
      <c r="K5052" s="12">
        <v>2.78850179058063E-2</v>
      </c>
      <c r="L5052" s="12">
        <v>2.9949591077653701E-2</v>
      </c>
      <c r="M5052" s="12">
        <v>3.9096664880469499E-2</v>
      </c>
    </row>
    <row r="5053" spans="1:13" x14ac:dyDescent="0.3">
      <c r="A5053" s="11" t="str">
        <f t="shared" si="80"/>
        <v>CONSUMO PER CAPITA (kg ó litros por individuo)Gaseosas2-5MIL</v>
      </c>
      <c r="B5053" s="11" t="s">
        <v>55</v>
      </c>
      <c r="C5053" s="11" t="s">
        <v>121</v>
      </c>
      <c r="D5053" s="11" t="s">
        <v>152</v>
      </c>
      <c r="E5053" s="12">
        <v>1.8910578415191601E-2</v>
      </c>
      <c r="F5053" s="12">
        <v>3.7846523898905499E-2</v>
      </c>
      <c r="G5053" s="12">
        <v>6.9040704282937798E-3</v>
      </c>
      <c r="H5053" s="12">
        <v>1.9584196532087199E-2</v>
      </c>
      <c r="I5053" s="12">
        <v>2.8717633651448998E-2</v>
      </c>
      <c r="J5053" s="12">
        <v>3.0094888827973398E-2</v>
      </c>
      <c r="K5053" s="12">
        <v>3.56997208451321E-3</v>
      </c>
      <c r="L5053" s="12">
        <v>9.9309073856672404E-3</v>
      </c>
      <c r="M5053" s="12">
        <v>1.9582879614261198E-2</v>
      </c>
    </row>
    <row r="5054" spans="1:13" x14ac:dyDescent="0.3">
      <c r="A5054" s="11" t="str">
        <f t="shared" si="80"/>
        <v>CONSUMO PER CAPITA (kg ó litros por individuo)Gaseosas5-10MIL</v>
      </c>
      <c r="B5054" s="11" t="s">
        <v>55</v>
      </c>
      <c r="C5054" s="11" t="s">
        <v>121</v>
      </c>
      <c r="D5054" s="11" t="s">
        <v>153</v>
      </c>
      <c r="E5054" s="12">
        <v>2.0027644171737899E-2</v>
      </c>
      <c r="F5054" s="12">
        <v>9.0359957488928999E-2</v>
      </c>
      <c r="G5054" s="12">
        <v>4.3176814254474602E-2</v>
      </c>
      <c r="H5054" s="12">
        <v>3.1833360731062903E-2</v>
      </c>
      <c r="I5054" s="12">
        <v>5.39115435420588E-2</v>
      </c>
      <c r="J5054" s="12">
        <v>4.7777562096656102E-2</v>
      </c>
      <c r="K5054" s="12">
        <v>2.1411567190926802E-2</v>
      </c>
      <c r="L5054" s="12">
        <v>8.0065657254694403E-2</v>
      </c>
      <c r="M5054" s="12">
        <v>0.10378482753488399</v>
      </c>
    </row>
    <row r="5055" spans="1:13" x14ac:dyDescent="0.3">
      <c r="A5055" s="11" t="str">
        <f t="shared" si="80"/>
        <v>CONSUMO PER CAPITA (kg ó litros por individuo)Gaseosas10-30MIL</v>
      </c>
      <c r="B5055" s="11" t="s">
        <v>55</v>
      </c>
      <c r="C5055" s="11" t="s">
        <v>121</v>
      </c>
      <c r="D5055" s="11" t="s">
        <v>154</v>
      </c>
      <c r="E5055" s="12">
        <v>0.142179727855512</v>
      </c>
      <c r="F5055" s="12">
        <v>3.6907560534200398E-2</v>
      </c>
      <c r="G5055" s="12">
        <v>3.05972448310897E-2</v>
      </c>
      <c r="H5055" s="12">
        <v>4.8564403239309502E-2</v>
      </c>
      <c r="I5055" s="12">
        <v>5.97505835541179E-2</v>
      </c>
      <c r="J5055" s="12">
        <v>2.7250484459857501E-2</v>
      </c>
      <c r="K5055" s="12">
        <v>2.6798432095215201E-2</v>
      </c>
      <c r="L5055" s="12">
        <v>8.0588835832860098E-2</v>
      </c>
      <c r="M5055" s="12">
        <v>0.11376196355279999</v>
      </c>
    </row>
    <row r="5056" spans="1:13" x14ac:dyDescent="0.3">
      <c r="A5056" s="11" t="str">
        <f t="shared" si="80"/>
        <v>CONSUMO PER CAPITA (kg ó litros por individuo)Gaseosas30-100MIL</v>
      </c>
      <c r="B5056" s="11" t="s">
        <v>55</v>
      </c>
      <c r="C5056" s="11" t="s">
        <v>121</v>
      </c>
      <c r="D5056" s="11" t="s">
        <v>155</v>
      </c>
      <c r="E5056" s="12">
        <v>3.5239201395264E-2</v>
      </c>
      <c r="F5056" s="12">
        <v>3.7835671042896098E-2</v>
      </c>
      <c r="G5056" s="12">
        <v>2.0499712527933801E-2</v>
      </c>
      <c r="H5056" s="12">
        <v>4.7370605225499803E-2</v>
      </c>
      <c r="I5056" s="12">
        <v>7.2208050295234402E-2</v>
      </c>
      <c r="J5056" s="12">
        <v>4.7140010070470202E-2</v>
      </c>
      <c r="K5056" s="12">
        <v>4.5288872734357603E-2</v>
      </c>
      <c r="L5056" s="12">
        <v>4.6116369833994801E-2</v>
      </c>
      <c r="M5056" s="12">
        <v>3.7074858400115998E-2</v>
      </c>
    </row>
    <row r="5057" spans="1:13" x14ac:dyDescent="0.3">
      <c r="A5057" s="11" t="str">
        <f t="shared" si="80"/>
        <v>CONSUMO PER CAPITA (kg ó litros por individuo)Gaseosas100-200MIL</v>
      </c>
      <c r="B5057" s="11" t="s">
        <v>55</v>
      </c>
      <c r="C5057" s="11" t="s">
        <v>121</v>
      </c>
      <c r="D5057" s="11" t="s">
        <v>156</v>
      </c>
      <c r="E5057" s="12">
        <v>1.9918179028616399E-2</v>
      </c>
      <c r="F5057" s="12">
        <v>1.1159694599278199E-2</v>
      </c>
      <c r="G5057" s="12">
        <v>9.2442217681181008E-3</v>
      </c>
      <c r="H5057" s="12">
        <v>4.5593261863440303E-3</v>
      </c>
      <c r="I5057" s="12">
        <v>3.7901737182396103E-2</v>
      </c>
      <c r="J5057" s="12">
        <v>1.0807286738843401E-2</v>
      </c>
      <c r="K5057" s="12">
        <v>2.9363944359513099E-3</v>
      </c>
      <c r="L5057" s="12">
        <v>1.15290674407577E-2</v>
      </c>
      <c r="M5057" s="12">
        <v>3.1812802449143598E-2</v>
      </c>
    </row>
    <row r="5058" spans="1:13" x14ac:dyDescent="0.3">
      <c r="A5058" s="11" t="str">
        <f t="shared" si="80"/>
        <v>CONSUMO PER CAPITA (kg ó litros por individuo)Gaseosas200-500MIL</v>
      </c>
      <c r="B5058" s="11" t="s">
        <v>55</v>
      </c>
      <c r="C5058" s="11" t="s">
        <v>121</v>
      </c>
      <c r="D5058" s="11" t="s">
        <v>157</v>
      </c>
      <c r="E5058" s="12">
        <v>4.7751668524567303E-2</v>
      </c>
      <c r="F5058" s="12">
        <v>3.0378462597736199E-2</v>
      </c>
      <c r="G5058" s="12">
        <v>2.3522737650582999E-2</v>
      </c>
      <c r="H5058" s="12">
        <v>1.7873055398803701E-2</v>
      </c>
      <c r="I5058" s="12">
        <v>5.8168722453390997E-2</v>
      </c>
      <c r="J5058" s="12">
        <v>3.56838462009696E-2</v>
      </c>
      <c r="K5058" s="12">
        <v>2.3594199311118998E-2</v>
      </c>
      <c r="L5058" s="12">
        <v>4.9161980527710203E-2</v>
      </c>
      <c r="M5058" s="12">
        <v>5.1712550475275197E-2</v>
      </c>
    </row>
    <row r="5059" spans="1:13" x14ac:dyDescent="0.3">
      <c r="A5059" s="11" t="str">
        <f t="shared" si="80"/>
        <v>CONSUMO PER CAPITA (kg ó litros por individuo)Gaseosas&gt;500MIL</v>
      </c>
      <c r="B5059" s="11" t="s">
        <v>55</v>
      </c>
      <c r="C5059" s="11" t="s">
        <v>121</v>
      </c>
      <c r="D5059" s="11" t="s">
        <v>158</v>
      </c>
      <c r="E5059" s="12">
        <v>0.20039119160593399</v>
      </c>
      <c r="F5059" s="12">
        <v>0.14868285464264</v>
      </c>
      <c r="G5059" s="12">
        <v>0.11786069139932</v>
      </c>
      <c r="H5059" s="12">
        <v>8.9522333643732896E-2</v>
      </c>
      <c r="I5059" s="12">
        <v>0.167346608617886</v>
      </c>
      <c r="J5059" s="12">
        <v>4.7395426571269002E-2</v>
      </c>
      <c r="K5059" s="12">
        <v>3.8296739335902198E-2</v>
      </c>
      <c r="L5059" s="12">
        <v>3.0084329219404599E-2</v>
      </c>
      <c r="M5059" s="12">
        <v>5.1829207995660202E-2</v>
      </c>
    </row>
    <row r="5060" spans="1:13" x14ac:dyDescent="0.3">
      <c r="A5060" s="11" t="str">
        <f t="shared" si="80"/>
        <v>CONSUMO PER CAPITA (kg ó litros por individuo)GaseosasDE 15 A 19 AÑOS</v>
      </c>
      <c r="B5060" s="11" t="s">
        <v>55</v>
      </c>
      <c r="C5060" s="11" t="s">
        <v>121</v>
      </c>
      <c r="D5060" s="11" t="s">
        <v>159</v>
      </c>
      <c r="E5060" s="12">
        <v>0.27659928700887798</v>
      </c>
      <c r="F5060" s="12" t="s">
        <v>134</v>
      </c>
      <c r="G5060" s="12" t="s">
        <v>134</v>
      </c>
      <c r="H5060" s="12" t="s">
        <v>134</v>
      </c>
      <c r="I5060" s="12" t="s">
        <v>134</v>
      </c>
      <c r="J5060" s="12">
        <v>1.1408563149725499E-2</v>
      </c>
      <c r="K5060" s="12" t="s">
        <v>134</v>
      </c>
      <c r="L5060" s="12" t="s">
        <v>134</v>
      </c>
      <c r="M5060" s="12" t="s">
        <v>134</v>
      </c>
    </row>
    <row r="5061" spans="1:13" x14ac:dyDescent="0.3">
      <c r="A5061" s="11" t="str">
        <f t="shared" si="80"/>
        <v>CONSUMO PER CAPITA (kg ó litros por individuo)GaseosasDE 20 A 24 AÑOS</v>
      </c>
      <c r="B5061" s="11" t="s">
        <v>55</v>
      </c>
      <c r="C5061" s="11" t="s">
        <v>121</v>
      </c>
      <c r="D5061" s="11" t="s">
        <v>160</v>
      </c>
      <c r="E5061" s="12">
        <v>1.9994579491871599E-3</v>
      </c>
      <c r="F5061" s="12" t="s">
        <v>134</v>
      </c>
      <c r="G5061" s="12">
        <v>1.04470925381646E-2</v>
      </c>
      <c r="H5061" s="12" t="s">
        <v>134</v>
      </c>
      <c r="I5061" s="12" t="s">
        <v>134</v>
      </c>
      <c r="J5061" s="12" t="s">
        <v>134</v>
      </c>
      <c r="K5061" s="12" t="s">
        <v>134</v>
      </c>
      <c r="L5061" s="12" t="s">
        <v>134</v>
      </c>
      <c r="M5061" s="12" t="s">
        <v>134</v>
      </c>
    </row>
    <row r="5062" spans="1:13" x14ac:dyDescent="0.3">
      <c r="A5062" s="11" t="str">
        <f t="shared" si="80"/>
        <v>CONSUMO PER CAPITA (kg ó litros por individuo)GaseosasDE 25 A 34 AÑOS</v>
      </c>
      <c r="B5062" s="11" t="s">
        <v>55</v>
      </c>
      <c r="C5062" s="11" t="s">
        <v>121</v>
      </c>
      <c r="D5062" s="11" t="s">
        <v>161</v>
      </c>
      <c r="E5062" s="12">
        <v>4.2327960301276899E-3</v>
      </c>
      <c r="F5062" s="12" t="s">
        <v>134</v>
      </c>
      <c r="G5062" s="12">
        <v>2.4626957014446098E-3</v>
      </c>
      <c r="H5062" s="12">
        <v>3.1532851891417002E-3</v>
      </c>
      <c r="I5062" s="12">
        <v>8.2576129558254701E-3</v>
      </c>
      <c r="J5062" s="12">
        <v>4.94463021843325E-3</v>
      </c>
      <c r="K5062" s="12">
        <v>1.7920713945549999E-3</v>
      </c>
      <c r="L5062" s="12">
        <v>5.3434363798639797E-3</v>
      </c>
      <c r="M5062" s="12">
        <v>3.0613835187990402E-3</v>
      </c>
    </row>
    <row r="5063" spans="1:13" x14ac:dyDescent="0.3">
      <c r="A5063" s="11" t="str">
        <f t="shared" si="80"/>
        <v>CONSUMO PER CAPITA (kg ó litros por individuo)GaseosasDE 35 A 49 AÑOS</v>
      </c>
      <c r="B5063" s="11" t="s">
        <v>55</v>
      </c>
      <c r="C5063" s="11" t="s">
        <v>121</v>
      </c>
      <c r="D5063" s="11" t="s">
        <v>162</v>
      </c>
      <c r="E5063" s="12">
        <v>2.13843923681892E-2</v>
      </c>
      <c r="F5063" s="12">
        <v>2.0412286727689501E-2</v>
      </c>
      <c r="G5063" s="12">
        <v>4.5579746436076301E-3</v>
      </c>
      <c r="H5063" s="12">
        <v>1.0443287830142299E-2</v>
      </c>
      <c r="I5063" s="12">
        <v>2.1469071136644001E-2</v>
      </c>
      <c r="J5063" s="12">
        <v>1.10297025997324E-2</v>
      </c>
      <c r="K5063" s="12">
        <v>2.8088184780322299E-2</v>
      </c>
      <c r="L5063" s="12">
        <v>2.8514300202097199E-2</v>
      </c>
      <c r="M5063" s="12">
        <v>1.6603109197885602E-2</v>
      </c>
    </row>
    <row r="5064" spans="1:13" x14ac:dyDescent="0.3">
      <c r="A5064" s="11" t="str">
        <f t="shared" si="80"/>
        <v>CONSUMO PER CAPITA (kg ó litros por individuo)GaseosasDE 50 A 59 AÑOS</v>
      </c>
      <c r="B5064" s="11" t="s">
        <v>55</v>
      </c>
      <c r="C5064" s="11" t="s">
        <v>121</v>
      </c>
      <c r="D5064" s="11" t="s">
        <v>163</v>
      </c>
      <c r="E5064" s="12">
        <v>6.9306352382582107E-2</v>
      </c>
      <c r="F5064" s="12">
        <v>5.1590155823143601E-2</v>
      </c>
      <c r="G5064" s="12">
        <v>2.8853339045658399E-2</v>
      </c>
      <c r="H5064" s="12">
        <v>3.6697566507994599E-2</v>
      </c>
      <c r="I5064" s="12">
        <v>7.0074392320107703E-2</v>
      </c>
      <c r="J5064" s="12">
        <v>4.3567506908636401E-2</v>
      </c>
      <c r="K5064" s="12">
        <v>2.1041737918246099E-2</v>
      </c>
      <c r="L5064" s="12">
        <v>3.1631316373207298E-2</v>
      </c>
      <c r="M5064" s="12">
        <v>8.3055570607828103E-2</v>
      </c>
    </row>
    <row r="5065" spans="1:13" x14ac:dyDescent="0.3">
      <c r="A5065" s="11" t="str">
        <f t="shared" si="80"/>
        <v>CONSUMO PER CAPITA (kg ó litros por individuo)GaseosasDE 60 A 75 AÑOS</v>
      </c>
      <c r="B5065" s="11" t="s">
        <v>55</v>
      </c>
      <c r="C5065" s="11" t="s">
        <v>121</v>
      </c>
      <c r="D5065" s="11" t="s">
        <v>164</v>
      </c>
      <c r="E5065" s="12">
        <v>0.18143360058671801</v>
      </c>
      <c r="F5065" s="12">
        <v>0.17958544618163899</v>
      </c>
      <c r="G5065" s="12">
        <v>0.133082239191084</v>
      </c>
      <c r="H5065" s="12">
        <v>0.13271552397538999</v>
      </c>
      <c r="I5065" s="12">
        <v>0.23347364732014</v>
      </c>
      <c r="J5065" s="12">
        <v>9.6249976064368706E-2</v>
      </c>
      <c r="K5065" s="12">
        <v>6.6270775841291304E-2</v>
      </c>
      <c r="L5065" s="12">
        <v>0.13248584533647501</v>
      </c>
      <c r="M5065" s="12">
        <v>0.16175808304875799</v>
      </c>
    </row>
    <row r="5066" spans="1:13" x14ac:dyDescent="0.3">
      <c r="A5066" s="11" t="str">
        <f t="shared" si="80"/>
        <v>CONSUMO PER CAPITA (kg ó litros por individuo)GaseosasNIVEL ALTO</v>
      </c>
      <c r="B5066" s="11" t="s">
        <v>55</v>
      </c>
      <c r="C5066" s="11" t="s">
        <v>121</v>
      </c>
      <c r="D5066" s="11" t="s">
        <v>165</v>
      </c>
      <c r="E5066" s="12">
        <v>0.127031384723681</v>
      </c>
      <c r="F5066" s="12">
        <v>4.3640430881449699E-2</v>
      </c>
      <c r="G5066" s="12">
        <v>2.10355212206772E-2</v>
      </c>
      <c r="H5066" s="12">
        <v>4.8643702700627199E-2</v>
      </c>
      <c r="I5066" s="12">
        <v>7.3141687444103098E-2</v>
      </c>
      <c r="J5066" s="12">
        <v>2.7007756312546299E-2</v>
      </c>
      <c r="K5066" s="12">
        <v>1.35809588681782E-2</v>
      </c>
      <c r="L5066" s="12">
        <v>1.3693108677251599E-2</v>
      </c>
      <c r="M5066" s="12">
        <v>3.3325499612384998E-2</v>
      </c>
    </row>
    <row r="5067" spans="1:13" x14ac:dyDescent="0.3">
      <c r="A5067" s="11" t="str">
        <f t="shared" si="80"/>
        <v>CONSUMO PER CAPITA (kg ó litros por individuo)GaseosasNIVEL MEDIO ALTO</v>
      </c>
      <c r="B5067" s="11" t="s">
        <v>55</v>
      </c>
      <c r="C5067" s="11" t="s">
        <v>121</v>
      </c>
      <c r="D5067" s="11" t="s">
        <v>166</v>
      </c>
      <c r="E5067" s="12">
        <v>3.8783561034790699E-2</v>
      </c>
      <c r="F5067" s="12">
        <v>1.45081592659393E-2</v>
      </c>
      <c r="G5067" s="12">
        <v>1.3081654819188399E-2</v>
      </c>
      <c r="H5067" s="12">
        <v>1.42769599060317E-2</v>
      </c>
      <c r="I5067" s="12">
        <v>3.1778441157047199E-2</v>
      </c>
      <c r="J5067" s="12">
        <v>1.31706596354037E-2</v>
      </c>
      <c r="K5067" s="12">
        <v>1.0754588856834699E-2</v>
      </c>
      <c r="L5067" s="12">
        <v>1.57350146836596E-2</v>
      </c>
      <c r="M5067" s="12">
        <v>3.2758195044616599E-2</v>
      </c>
    </row>
    <row r="5068" spans="1:13" x14ac:dyDescent="0.3">
      <c r="A5068" s="11" t="str">
        <f t="shared" si="80"/>
        <v>CONSUMO PER CAPITA (kg ó litros por individuo)GaseosasNIVEL MEDIO</v>
      </c>
      <c r="B5068" s="11" t="s">
        <v>55</v>
      </c>
      <c r="C5068" s="11" t="s">
        <v>121</v>
      </c>
      <c r="D5068" s="11" t="s">
        <v>167</v>
      </c>
      <c r="E5068" s="12">
        <v>3.7048235813918202E-2</v>
      </c>
      <c r="F5068" s="12">
        <v>4.2622950869099098E-2</v>
      </c>
      <c r="G5068" s="12">
        <v>2.4858675151586899E-2</v>
      </c>
      <c r="H5068" s="12">
        <v>3.1350374296643703E-2</v>
      </c>
      <c r="I5068" s="12">
        <v>5.4118961533828697E-2</v>
      </c>
      <c r="J5068" s="12">
        <v>3.1937742086540703E-2</v>
      </c>
      <c r="K5068" s="12">
        <v>2.4279094812668101E-2</v>
      </c>
      <c r="L5068" s="12">
        <v>6.2500786342446699E-2</v>
      </c>
      <c r="M5068" s="12">
        <v>4.2851410915837503E-2</v>
      </c>
    </row>
    <row r="5069" spans="1:13" x14ac:dyDescent="0.3">
      <c r="A5069" s="11" t="str">
        <f t="shared" si="80"/>
        <v>CONSUMO PER CAPITA (kg ó litros por individuo)GaseosasNIVEL MEDIO BAJO</v>
      </c>
      <c r="B5069" s="11" t="s">
        <v>55</v>
      </c>
      <c r="C5069" s="11" t="s">
        <v>121</v>
      </c>
      <c r="D5069" s="11" t="s">
        <v>168</v>
      </c>
      <c r="E5069" s="12">
        <v>0.18741626988742599</v>
      </c>
      <c r="F5069" s="12">
        <v>0.14795568292369801</v>
      </c>
      <c r="G5069" s="12">
        <v>0.13577744016131801</v>
      </c>
      <c r="H5069" s="12">
        <v>8.5931693238534196E-2</v>
      </c>
      <c r="I5069" s="12">
        <v>0.15752947256125999</v>
      </c>
      <c r="J5069" s="12">
        <v>4.41983114337898E-2</v>
      </c>
      <c r="K5069" s="12">
        <v>7.1094825131681597E-2</v>
      </c>
      <c r="L5069" s="12">
        <v>8.5222418259971705E-2</v>
      </c>
      <c r="M5069" s="12">
        <v>8.7397907820267504E-2</v>
      </c>
    </row>
    <row r="5070" spans="1:13" x14ac:dyDescent="0.3">
      <c r="A5070" s="11" t="str">
        <f t="shared" si="80"/>
        <v>CONSUMO PER CAPITA (kg ó litros por individuo)GaseosasNIVEL BAJO</v>
      </c>
      <c r="B5070" s="11" t="s">
        <v>55</v>
      </c>
      <c r="C5070" s="11" t="s">
        <v>121</v>
      </c>
      <c r="D5070" s="11" t="s">
        <v>169</v>
      </c>
      <c r="E5070" s="12">
        <v>4.16475195590413E-2</v>
      </c>
      <c r="F5070" s="12">
        <v>5.4728327002052699E-2</v>
      </c>
      <c r="G5070" s="12">
        <v>2.3510793250171198E-2</v>
      </c>
      <c r="H5070" s="12">
        <v>3.3397597291193702E-2</v>
      </c>
      <c r="I5070" s="12">
        <v>7.3373645146934702E-2</v>
      </c>
      <c r="J5070" s="12">
        <v>5.7062698519916598E-2</v>
      </c>
      <c r="K5070" s="12">
        <v>2.84729933167935E-2</v>
      </c>
      <c r="L5070" s="12">
        <v>5.4023590202253002E-2</v>
      </c>
      <c r="M5070" s="12">
        <v>0.102480898792706</v>
      </c>
    </row>
    <row r="5071" spans="1:13" x14ac:dyDescent="0.3">
      <c r="A5071" s="11" t="str">
        <f t="shared" si="80"/>
        <v>CONSUMO PER CAPITA (kg ó litros por individuo)GaseosasHOMBRE</v>
      </c>
      <c r="B5071" s="11" t="s">
        <v>55</v>
      </c>
      <c r="C5071" s="11" t="s">
        <v>121</v>
      </c>
      <c r="D5071" s="11" t="s">
        <v>170</v>
      </c>
      <c r="E5071" s="12">
        <v>8.3207075401703898E-2</v>
      </c>
      <c r="F5071" s="12">
        <v>9.0360791973979906E-2</v>
      </c>
      <c r="G5071" s="12">
        <v>5.4957853708435103E-2</v>
      </c>
      <c r="H5071" s="12">
        <v>5.2896152967327303E-2</v>
      </c>
      <c r="I5071" s="12">
        <v>0.102231435606878</v>
      </c>
      <c r="J5071" s="12">
        <v>4.1389702405957497E-2</v>
      </c>
      <c r="K5071" s="12">
        <v>3.4864461312204699E-2</v>
      </c>
      <c r="L5071" s="12">
        <v>6.8529500101974894E-2</v>
      </c>
      <c r="M5071" s="12">
        <v>6.9334827521495696E-2</v>
      </c>
    </row>
    <row r="5072" spans="1:13" x14ac:dyDescent="0.3">
      <c r="A5072" s="11" t="str">
        <f t="shared" si="80"/>
        <v>CONSUMO PER CAPITA (kg ó litros por individuo)GaseosasMUJER</v>
      </c>
      <c r="B5072" s="11" t="s">
        <v>55</v>
      </c>
      <c r="C5072" s="11" t="s">
        <v>121</v>
      </c>
      <c r="D5072" s="11" t="s">
        <v>171</v>
      </c>
      <c r="E5072" s="12">
        <v>7.8851368157735899E-2</v>
      </c>
      <c r="F5072" s="12">
        <v>2.4342247224098699E-2</v>
      </c>
      <c r="G5072" s="12">
        <v>2.2724789300585701E-2</v>
      </c>
      <c r="H5072" s="12">
        <v>2.98212733160108E-2</v>
      </c>
      <c r="I5072" s="12">
        <v>4.81480818154899E-2</v>
      </c>
      <c r="J5072" s="12">
        <v>2.9660670409656201E-2</v>
      </c>
      <c r="K5072" s="12">
        <v>2.0905023748872799E-2</v>
      </c>
      <c r="L5072" s="12">
        <v>2.36661699999746E-2</v>
      </c>
      <c r="M5072" s="12">
        <v>4.9474830212003301E-2</v>
      </c>
    </row>
    <row r="5073" spans="1:13" x14ac:dyDescent="0.3">
      <c r="A5073" s="11" t="str">
        <f t="shared" si="80"/>
        <v>CONSUMO PER CAPITA (kg ó litros por individuo)Bebidas Zumo+LecheT.ESPAÑA</v>
      </c>
      <c r="B5073" s="11" t="s">
        <v>55</v>
      </c>
      <c r="C5073" s="11" t="s">
        <v>122</v>
      </c>
      <c r="D5073" s="11" t="s">
        <v>142</v>
      </c>
      <c r="E5073" s="12">
        <v>2.3754662799400798E-2</v>
      </c>
      <c r="F5073" s="12">
        <v>1.8058927226566501E-2</v>
      </c>
      <c r="G5073" s="12">
        <v>2.11474288682083E-2</v>
      </c>
      <c r="H5073" s="12">
        <v>1.39782278992571E-2</v>
      </c>
      <c r="I5073" s="12">
        <v>2.5848147398729399E-2</v>
      </c>
      <c r="J5073" s="12">
        <v>1.47271242112808E-2</v>
      </c>
      <c r="K5073" s="12">
        <v>2.0085935813621801E-2</v>
      </c>
      <c r="L5073" s="12">
        <v>1.5255078608006E-2</v>
      </c>
      <c r="M5073" s="12">
        <v>2.1836791586107601E-2</v>
      </c>
    </row>
    <row r="5074" spans="1:13" x14ac:dyDescent="0.3">
      <c r="A5074" s="11" t="str">
        <f t="shared" si="80"/>
        <v>CONSUMO PER CAPITA (kg ó litros por individuo)Bebidas Zumo+LecheBCN AM</v>
      </c>
      <c r="B5074" s="11" t="s">
        <v>55</v>
      </c>
      <c r="C5074" s="11" t="s">
        <v>122</v>
      </c>
      <c r="D5074" s="11" t="s">
        <v>143</v>
      </c>
      <c r="E5074" s="12">
        <v>5.5742445003458003E-3</v>
      </c>
      <c r="F5074" s="12">
        <v>2.9850952756239999E-3</v>
      </c>
      <c r="G5074" s="12">
        <v>1.88264540556973E-2</v>
      </c>
      <c r="H5074" s="12">
        <v>1.20974478894332E-2</v>
      </c>
      <c r="I5074" s="12">
        <v>1.0641895251475301E-2</v>
      </c>
      <c r="J5074" s="12">
        <v>1.5715832640302799E-2</v>
      </c>
      <c r="K5074" s="12">
        <v>1.95251949696181E-2</v>
      </c>
      <c r="L5074" s="12">
        <v>4.8235374102110901E-3</v>
      </c>
      <c r="M5074" s="12">
        <v>1.6071935370973001E-2</v>
      </c>
    </row>
    <row r="5075" spans="1:13" x14ac:dyDescent="0.3">
      <c r="A5075" s="11" t="str">
        <f t="shared" si="80"/>
        <v>CONSUMO PER CAPITA (kg ó litros por individuo)Bebidas Zumo+LecheREST.CAT ARAGON</v>
      </c>
      <c r="B5075" s="11" t="s">
        <v>55</v>
      </c>
      <c r="C5075" s="11" t="s">
        <v>122</v>
      </c>
      <c r="D5075" s="11" t="s">
        <v>144</v>
      </c>
      <c r="E5075" s="12">
        <v>9.8929363935475797E-3</v>
      </c>
      <c r="F5075" s="12">
        <v>3.55680815827576E-3</v>
      </c>
      <c r="G5075" s="12">
        <v>1.36858706964883E-2</v>
      </c>
      <c r="H5075" s="12">
        <v>2.4361110366418401E-3</v>
      </c>
      <c r="I5075" s="12">
        <v>1.7796696429794701E-2</v>
      </c>
      <c r="J5075" s="12">
        <v>2.3376046097091799E-3</v>
      </c>
      <c r="K5075" s="12">
        <v>4.8416201999739103E-3</v>
      </c>
      <c r="L5075" s="12">
        <v>1.98633164677245E-2</v>
      </c>
      <c r="M5075" s="12">
        <v>8.4818282798283795E-3</v>
      </c>
    </row>
    <row r="5076" spans="1:13" x14ac:dyDescent="0.3">
      <c r="A5076" s="11" t="str">
        <f t="shared" si="80"/>
        <v>CONSUMO PER CAPITA (kg ó litros por individuo)Bebidas Zumo+LecheLEVANTE</v>
      </c>
      <c r="B5076" s="11" t="s">
        <v>55</v>
      </c>
      <c r="C5076" s="11" t="s">
        <v>122</v>
      </c>
      <c r="D5076" s="11" t="s">
        <v>145</v>
      </c>
      <c r="E5076" s="12">
        <v>3.19270719275613E-2</v>
      </c>
      <c r="F5076" s="12">
        <v>3.7333633696823798E-2</v>
      </c>
      <c r="G5076" s="12">
        <v>1.5258511179961E-2</v>
      </c>
      <c r="H5076" s="12">
        <v>7.4711072240075003E-3</v>
      </c>
      <c r="I5076" s="12">
        <v>1.8041720101745699E-2</v>
      </c>
      <c r="J5076" s="12">
        <v>1.05929631129359E-3</v>
      </c>
      <c r="K5076" s="12">
        <v>3.7392256853003701E-2</v>
      </c>
      <c r="L5076" s="12">
        <v>8.8794803647124394E-3</v>
      </c>
      <c r="M5076" s="12">
        <v>1.06466218470405E-2</v>
      </c>
    </row>
    <row r="5077" spans="1:13" x14ac:dyDescent="0.3">
      <c r="A5077" s="11" t="str">
        <f t="shared" si="80"/>
        <v>CONSUMO PER CAPITA (kg ó litros por individuo)Bebidas Zumo+LecheANDALUCIA</v>
      </c>
      <c r="B5077" s="11" t="s">
        <v>55</v>
      </c>
      <c r="C5077" s="11" t="s">
        <v>122</v>
      </c>
      <c r="D5077" s="11" t="s">
        <v>146</v>
      </c>
      <c r="E5077" s="12">
        <v>1.7515889081402398E-2</v>
      </c>
      <c r="F5077" s="12">
        <v>9.7902508273867098E-3</v>
      </c>
      <c r="G5077" s="12">
        <v>1.1589068868906E-2</v>
      </c>
      <c r="H5077" s="12">
        <v>8.6422904564911404E-3</v>
      </c>
      <c r="I5077" s="12">
        <v>2.2320211995764502E-2</v>
      </c>
      <c r="J5077" s="12">
        <v>6.6317437548788103E-3</v>
      </c>
      <c r="K5077" s="12">
        <v>1.4006637896752199E-2</v>
      </c>
      <c r="L5077" s="12">
        <v>1.0178838160645401E-2</v>
      </c>
      <c r="M5077" s="12">
        <v>1.33956302396344E-2</v>
      </c>
    </row>
    <row r="5078" spans="1:13" x14ac:dyDescent="0.3">
      <c r="A5078" s="11" t="str">
        <f t="shared" si="80"/>
        <v>CONSUMO PER CAPITA (kg ó litros por individuo)Bebidas Zumo+LecheMDD AM</v>
      </c>
      <c r="B5078" s="11" t="s">
        <v>55</v>
      </c>
      <c r="C5078" s="11" t="s">
        <v>122</v>
      </c>
      <c r="D5078" s="11" t="s">
        <v>147</v>
      </c>
      <c r="E5078" s="12">
        <v>4.3917507410510301E-2</v>
      </c>
      <c r="F5078" s="12">
        <v>3.3571269417257799E-2</v>
      </c>
      <c r="G5078" s="12">
        <v>5.54126282551613E-2</v>
      </c>
      <c r="H5078" s="12">
        <v>3.7740147377639803E-2</v>
      </c>
      <c r="I5078" s="12">
        <v>6.28794465405835E-2</v>
      </c>
      <c r="J5078" s="12">
        <v>3.5809413919120799E-2</v>
      </c>
      <c r="K5078" s="12">
        <v>7.6173833319773902E-3</v>
      </c>
      <c r="L5078" s="12">
        <v>3.6797979456086099E-3</v>
      </c>
      <c r="M5078" s="12">
        <v>1.0190675761964699E-2</v>
      </c>
    </row>
    <row r="5079" spans="1:13" x14ac:dyDescent="0.3">
      <c r="A5079" s="11" t="str">
        <f t="shared" si="80"/>
        <v>CONSUMO PER CAPITA (kg ó litros por individuo)Bebidas Zumo+LecheRTO CENTRO</v>
      </c>
      <c r="B5079" s="11" t="s">
        <v>55</v>
      </c>
      <c r="C5079" s="11" t="s">
        <v>122</v>
      </c>
      <c r="D5079" s="11" t="s">
        <v>148</v>
      </c>
      <c r="E5079" s="12">
        <v>1.7646485224784399E-2</v>
      </c>
      <c r="F5079" s="12">
        <v>6.2047252194129101E-3</v>
      </c>
      <c r="G5079" s="12">
        <v>2.93305251079987E-2</v>
      </c>
      <c r="H5079" s="12">
        <v>7.7124033609915297E-3</v>
      </c>
      <c r="I5079" s="12">
        <v>1.6108977520870801E-2</v>
      </c>
      <c r="J5079" s="12">
        <v>2.1225901089074899E-2</v>
      </c>
      <c r="K5079" s="12">
        <v>4.8051856287625899E-2</v>
      </c>
      <c r="L5079" s="12">
        <v>3.0164767085180299E-2</v>
      </c>
      <c r="M5079" s="12">
        <v>1.7764593993494698E-2</v>
      </c>
    </row>
    <row r="5080" spans="1:13" x14ac:dyDescent="0.3">
      <c r="A5080" s="11" t="str">
        <f t="shared" si="80"/>
        <v>CONSUMO PER CAPITA (kg ó litros por individuo)Bebidas Zumo+LecheNORTE-CENTRO</v>
      </c>
      <c r="B5080" s="11" t="s">
        <v>55</v>
      </c>
      <c r="C5080" s="11" t="s">
        <v>122</v>
      </c>
      <c r="D5080" s="11" t="s">
        <v>149</v>
      </c>
      <c r="E5080" s="12">
        <v>2.8061235075160201E-2</v>
      </c>
      <c r="F5080" s="12">
        <v>2.1139875895576601E-2</v>
      </c>
      <c r="G5080" s="12">
        <v>8.9490368282088197E-3</v>
      </c>
      <c r="H5080" s="12">
        <v>1.7785403768758399E-2</v>
      </c>
      <c r="I5080" s="12">
        <v>4.1050796698210198E-2</v>
      </c>
      <c r="J5080" s="12">
        <v>1.94160027986355E-2</v>
      </c>
      <c r="K5080" s="12">
        <v>1.68394605959255E-2</v>
      </c>
      <c r="L5080" s="12">
        <v>2.9177780211262501E-2</v>
      </c>
      <c r="M5080" s="12">
        <v>5.8884511278091002E-2</v>
      </c>
    </row>
    <row r="5081" spans="1:13" x14ac:dyDescent="0.3">
      <c r="A5081" s="11" t="str">
        <f t="shared" si="80"/>
        <v>CONSUMO PER CAPITA (kg ó litros por individuo)Bebidas Zumo+LecheNOROESTE</v>
      </c>
      <c r="B5081" s="11" t="s">
        <v>55</v>
      </c>
      <c r="C5081" s="11" t="s">
        <v>122</v>
      </c>
      <c r="D5081" s="11" t="s">
        <v>150</v>
      </c>
      <c r="E5081" s="12">
        <v>3.5169590598800503E-2</v>
      </c>
      <c r="F5081" s="12">
        <v>2.67495327320602E-2</v>
      </c>
      <c r="G5081" s="12">
        <v>1.9761654091368701E-2</v>
      </c>
      <c r="H5081" s="12">
        <v>2.43274104909776E-2</v>
      </c>
      <c r="I5081" s="12">
        <v>1.5430518188966499E-2</v>
      </c>
      <c r="J5081" s="12">
        <v>3.1379791232354501E-2</v>
      </c>
      <c r="K5081" s="12">
        <v>1.87975384131235E-2</v>
      </c>
      <c r="L5081" s="12">
        <v>2.9715942674377101E-2</v>
      </c>
      <c r="M5081" s="12">
        <v>7.0734379653757895E-2</v>
      </c>
    </row>
    <row r="5082" spans="1:13" x14ac:dyDescent="0.3">
      <c r="A5082" s="11" t="str">
        <f t="shared" si="80"/>
        <v>CONSUMO PER CAPITA (kg ó litros por individuo)Bebidas Zumo+Leche&lt;2MIL</v>
      </c>
      <c r="B5082" s="11" t="s">
        <v>55</v>
      </c>
      <c r="C5082" s="11" t="s">
        <v>122</v>
      </c>
      <c r="D5082" s="11" t="s">
        <v>151</v>
      </c>
      <c r="E5082" s="12">
        <v>1.28149563237054E-2</v>
      </c>
      <c r="F5082" s="12">
        <v>9.7231081757602096E-3</v>
      </c>
      <c r="G5082" s="12">
        <v>3.06792233708618E-3</v>
      </c>
      <c r="H5082" s="12">
        <v>1.4766820294086101E-3</v>
      </c>
      <c r="I5082" s="12">
        <v>2.0584528997854901E-2</v>
      </c>
      <c r="J5082" s="12">
        <v>1.82511856486386E-3</v>
      </c>
      <c r="K5082" s="12">
        <v>8.1847835816089305E-3</v>
      </c>
      <c r="L5082" s="12">
        <v>5.3226038379499803E-2</v>
      </c>
      <c r="M5082" s="12">
        <v>4.21336581830625E-2</v>
      </c>
    </row>
    <row r="5083" spans="1:13" x14ac:dyDescent="0.3">
      <c r="A5083" s="11" t="str">
        <f t="shared" si="80"/>
        <v>CONSUMO PER CAPITA (kg ó litros por individuo)Bebidas Zumo+Leche2-5MIL</v>
      </c>
      <c r="B5083" s="11" t="s">
        <v>55</v>
      </c>
      <c r="C5083" s="11" t="s">
        <v>122</v>
      </c>
      <c r="D5083" s="11" t="s">
        <v>152</v>
      </c>
      <c r="E5083" s="12">
        <v>1.0807375003089601E-2</v>
      </c>
      <c r="F5083" s="12">
        <v>9.2727079927559207E-3</v>
      </c>
      <c r="G5083" s="12">
        <v>6.2167742352579897E-3</v>
      </c>
      <c r="H5083" s="12">
        <v>6.34752808312407E-3</v>
      </c>
      <c r="I5083" s="12">
        <v>9.11360201806115E-3</v>
      </c>
      <c r="J5083" s="12">
        <v>2.06322732148109E-3</v>
      </c>
      <c r="K5083" s="12">
        <v>2.54916128442257E-2</v>
      </c>
      <c r="L5083" s="12">
        <v>2.5370833431100802E-3</v>
      </c>
      <c r="M5083" s="12">
        <v>2.7028597975542299E-3</v>
      </c>
    </row>
    <row r="5084" spans="1:13" x14ac:dyDescent="0.3">
      <c r="A5084" s="11" t="str">
        <f t="shared" si="80"/>
        <v>CONSUMO PER CAPITA (kg ó litros por individuo)Bebidas Zumo+Leche5-10MIL</v>
      </c>
      <c r="B5084" s="11" t="s">
        <v>55</v>
      </c>
      <c r="C5084" s="11" t="s">
        <v>122</v>
      </c>
      <c r="D5084" s="11" t="s">
        <v>153</v>
      </c>
      <c r="E5084" s="12">
        <v>1.80608732518702E-2</v>
      </c>
      <c r="F5084" s="12">
        <v>8.8435396637825403E-3</v>
      </c>
      <c r="G5084" s="12">
        <v>1.42208358960004E-2</v>
      </c>
      <c r="H5084" s="12">
        <v>1.6647196065512002E-2</v>
      </c>
      <c r="I5084" s="12">
        <v>3.8933425282423897E-2</v>
      </c>
      <c r="J5084" s="12">
        <v>2.0181715670884299E-2</v>
      </c>
      <c r="K5084" s="12">
        <v>1.28532520381795E-2</v>
      </c>
      <c r="L5084" s="12">
        <v>1.7031088107102299E-2</v>
      </c>
      <c r="M5084" s="12">
        <v>3.4929365667189703E-2</v>
      </c>
    </row>
    <row r="5085" spans="1:13" x14ac:dyDescent="0.3">
      <c r="A5085" s="11" t="str">
        <f t="shared" si="80"/>
        <v>CONSUMO PER CAPITA (kg ó litros por individuo)Bebidas Zumo+Leche10-30MIL</v>
      </c>
      <c r="B5085" s="11" t="s">
        <v>55</v>
      </c>
      <c r="C5085" s="11" t="s">
        <v>122</v>
      </c>
      <c r="D5085" s="11" t="s">
        <v>154</v>
      </c>
      <c r="E5085" s="12">
        <v>2.19192808514177E-2</v>
      </c>
      <c r="F5085" s="12">
        <v>8.5803775670856407E-3</v>
      </c>
      <c r="G5085" s="12">
        <v>1.11617053353316E-2</v>
      </c>
      <c r="H5085" s="12">
        <v>1.0831699860812199E-2</v>
      </c>
      <c r="I5085" s="12">
        <v>1.8848810121875399E-2</v>
      </c>
      <c r="J5085" s="12">
        <v>1.3536375297283999E-2</v>
      </c>
      <c r="K5085" s="12">
        <v>6.4696233527428296E-3</v>
      </c>
      <c r="L5085" s="12">
        <v>9.7642110120185494E-3</v>
      </c>
      <c r="M5085" s="12">
        <v>8.3075453141383104E-3</v>
      </c>
    </row>
    <row r="5086" spans="1:13" x14ac:dyDescent="0.3">
      <c r="A5086" s="11" t="str">
        <f t="shared" si="80"/>
        <v>CONSUMO PER CAPITA (kg ó litros por individuo)Bebidas Zumo+Leche30-100MIL</v>
      </c>
      <c r="B5086" s="11" t="s">
        <v>55</v>
      </c>
      <c r="C5086" s="11" t="s">
        <v>122</v>
      </c>
      <c r="D5086" s="11" t="s">
        <v>155</v>
      </c>
      <c r="E5086" s="12">
        <v>1.8017567482514301E-2</v>
      </c>
      <c r="F5086" s="12">
        <v>1.6194077570391201E-2</v>
      </c>
      <c r="G5086" s="12">
        <v>2.8955691145668799E-2</v>
      </c>
      <c r="H5086" s="12">
        <v>4.7476917451613997E-3</v>
      </c>
      <c r="I5086" s="12">
        <v>1.33964069977985E-2</v>
      </c>
      <c r="J5086" s="12">
        <v>6.1846086698135704E-3</v>
      </c>
      <c r="K5086" s="12">
        <v>2.9206716832520501E-2</v>
      </c>
      <c r="L5086" s="12">
        <v>1.0345747823748299E-2</v>
      </c>
      <c r="M5086" s="12">
        <v>1.55669751988947E-2</v>
      </c>
    </row>
    <row r="5087" spans="1:13" x14ac:dyDescent="0.3">
      <c r="A5087" s="11" t="str">
        <f t="shared" si="80"/>
        <v>CONSUMO PER CAPITA (kg ó litros por individuo)Bebidas Zumo+Leche100-200MIL</v>
      </c>
      <c r="B5087" s="11" t="s">
        <v>55</v>
      </c>
      <c r="C5087" s="11" t="s">
        <v>122</v>
      </c>
      <c r="D5087" s="11" t="s">
        <v>156</v>
      </c>
      <c r="E5087" s="12">
        <v>1.19076186952319E-2</v>
      </c>
      <c r="F5087" s="12">
        <v>1.5825280735124899E-2</v>
      </c>
      <c r="G5087" s="12">
        <v>1.26798571814511E-2</v>
      </c>
      <c r="H5087" s="12">
        <v>4.7341028347427701E-3</v>
      </c>
      <c r="I5087" s="12">
        <v>1.6384341575952099E-2</v>
      </c>
      <c r="J5087" s="12">
        <v>6.6956069755757996E-3</v>
      </c>
      <c r="K5087" s="12">
        <v>1.05713034601763E-2</v>
      </c>
      <c r="L5087" s="12">
        <v>7.78353097386285E-3</v>
      </c>
      <c r="M5087" s="12">
        <v>1.99460750366885E-2</v>
      </c>
    </row>
    <row r="5088" spans="1:13" x14ac:dyDescent="0.3">
      <c r="A5088" s="11" t="str">
        <f t="shared" si="80"/>
        <v>CONSUMO PER CAPITA (kg ó litros por individuo)Bebidas Zumo+Leche200-500MIL</v>
      </c>
      <c r="B5088" s="11" t="s">
        <v>55</v>
      </c>
      <c r="C5088" s="11" t="s">
        <v>122</v>
      </c>
      <c r="D5088" s="11" t="s">
        <v>157</v>
      </c>
      <c r="E5088" s="12">
        <v>3.9891032422014E-2</v>
      </c>
      <c r="F5088" s="12">
        <v>1.7298676383798599E-2</v>
      </c>
      <c r="G5088" s="12">
        <v>2.97490337165498E-2</v>
      </c>
      <c r="H5088" s="12">
        <v>1.84957200356466E-2</v>
      </c>
      <c r="I5088" s="12">
        <v>3.58574300190714E-2</v>
      </c>
      <c r="J5088" s="12">
        <v>3.03207905483041E-2</v>
      </c>
      <c r="K5088" s="12">
        <v>5.3028387468923001E-2</v>
      </c>
      <c r="L5088" s="12">
        <v>3.6318229116879902E-2</v>
      </c>
      <c r="M5088" s="12">
        <v>5.2973470979173702E-2</v>
      </c>
    </row>
    <row r="5089" spans="1:13" x14ac:dyDescent="0.3">
      <c r="A5089" s="11" t="str">
        <f t="shared" si="80"/>
        <v>CONSUMO PER CAPITA (kg ó litros por individuo)Bebidas Zumo+Leche&gt;500MIL</v>
      </c>
      <c r="B5089" s="11" t="s">
        <v>55</v>
      </c>
      <c r="C5089" s="11" t="s">
        <v>122</v>
      </c>
      <c r="D5089" s="11" t="s">
        <v>158</v>
      </c>
      <c r="E5089" s="12">
        <v>3.8858759906749502E-2</v>
      </c>
      <c r="F5089" s="12">
        <v>4.3176829090904E-2</v>
      </c>
      <c r="G5089" s="12">
        <v>3.6779718218513599E-2</v>
      </c>
      <c r="H5089" s="12">
        <v>3.7093709617675899E-2</v>
      </c>
      <c r="I5089" s="12">
        <v>4.91539160776506E-2</v>
      </c>
      <c r="J5089" s="12">
        <v>2.6637935256947302E-2</v>
      </c>
      <c r="K5089" s="12">
        <v>9.5303109488912505E-3</v>
      </c>
      <c r="L5089" s="12">
        <v>6.6152949392748401E-3</v>
      </c>
      <c r="M5089" s="12">
        <v>1.54289878145692E-2</v>
      </c>
    </row>
    <row r="5090" spans="1:13" x14ac:dyDescent="0.3">
      <c r="A5090" s="11" t="str">
        <f t="shared" ref="A5090:A5132" si="81">B5090&amp;C5090&amp;D5090</f>
        <v>CONSUMO PER CAPITA (kg ó litros por individuo)Bebidas Zumo+LecheDE 15 A 19 AÑOS</v>
      </c>
      <c r="B5090" s="11" t="s">
        <v>55</v>
      </c>
      <c r="C5090" s="11" t="s">
        <v>122</v>
      </c>
      <c r="D5090" s="11" t="s">
        <v>159</v>
      </c>
      <c r="E5090" s="12">
        <v>2.34497078154207E-2</v>
      </c>
      <c r="F5090" s="12">
        <v>5.6496337117858599E-2</v>
      </c>
      <c r="G5090" s="12">
        <v>5.63766639196863E-2</v>
      </c>
      <c r="H5090" s="12" t="s">
        <v>134</v>
      </c>
      <c r="I5090" s="12">
        <v>5.2397649912883398E-2</v>
      </c>
      <c r="J5090" s="12">
        <v>1.8538573563324199E-2</v>
      </c>
      <c r="K5090" s="12">
        <v>5.00904349675503E-2</v>
      </c>
      <c r="L5090" s="12" t="s">
        <v>134</v>
      </c>
      <c r="M5090" s="12">
        <v>3.18139268461477E-2</v>
      </c>
    </row>
    <row r="5091" spans="1:13" x14ac:dyDescent="0.3">
      <c r="A5091" s="11" t="str">
        <f t="shared" si="81"/>
        <v>CONSUMO PER CAPITA (kg ó litros por individuo)Bebidas Zumo+LecheDE 20 A 24 AÑOS</v>
      </c>
      <c r="B5091" s="11" t="s">
        <v>55</v>
      </c>
      <c r="C5091" s="11" t="s">
        <v>122</v>
      </c>
      <c r="D5091" s="11" t="s">
        <v>160</v>
      </c>
      <c r="E5091" s="12">
        <v>2.51848532101056E-2</v>
      </c>
      <c r="F5091" s="12">
        <v>1.0674658343718699E-2</v>
      </c>
      <c r="G5091" s="12">
        <v>1.30681916480488E-2</v>
      </c>
      <c r="H5091" s="12">
        <v>2.3885875534287601E-2</v>
      </c>
      <c r="I5091" s="12">
        <v>9.0994951909117907E-3</v>
      </c>
      <c r="J5091" s="12">
        <v>2.72092911418336E-2</v>
      </c>
      <c r="K5091" s="12">
        <v>8.3773206758069596E-3</v>
      </c>
      <c r="L5091" s="12">
        <v>2.4511281002450501E-2</v>
      </c>
      <c r="M5091" s="12">
        <v>2.25773179971187E-2</v>
      </c>
    </row>
    <row r="5092" spans="1:13" x14ac:dyDescent="0.3">
      <c r="A5092" s="11" t="str">
        <f t="shared" si="81"/>
        <v>CONSUMO PER CAPITA (kg ó litros por individuo)Bebidas Zumo+LecheDE 25 A 34 AÑOS</v>
      </c>
      <c r="B5092" s="11" t="s">
        <v>55</v>
      </c>
      <c r="C5092" s="11" t="s">
        <v>122</v>
      </c>
      <c r="D5092" s="11" t="s">
        <v>161</v>
      </c>
      <c r="E5092" s="12">
        <v>3.3567005402116802E-2</v>
      </c>
      <c r="F5092" s="12">
        <v>6.7256777059172103E-3</v>
      </c>
      <c r="G5092" s="12">
        <v>1.04645143995785E-2</v>
      </c>
      <c r="H5092" s="12">
        <v>5.3017798456797202E-3</v>
      </c>
      <c r="I5092" s="12">
        <v>1.07818458818663E-2</v>
      </c>
      <c r="J5092" s="12">
        <v>1.0920701381807001E-2</v>
      </c>
      <c r="K5092" s="12">
        <v>1.2209476159248001E-2</v>
      </c>
      <c r="L5092" s="12">
        <v>1.84496507931869E-2</v>
      </c>
      <c r="M5092" s="12">
        <v>1.6179188398563402E-2</v>
      </c>
    </row>
    <row r="5093" spans="1:13" x14ac:dyDescent="0.3">
      <c r="A5093" s="11" t="str">
        <f t="shared" si="81"/>
        <v>CONSUMO PER CAPITA (kg ó litros por individuo)Bebidas Zumo+LecheDE 35 A 49 AÑOS</v>
      </c>
      <c r="B5093" s="11" t="s">
        <v>55</v>
      </c>
      <c r="C5093" s="11" t="s">
        <v>122</v>
      </c>
      <c r="D5093" s="11" t="s">
        <v>162</v>
      </c>
      <c r="E5093" s="12">
        <v>3.2096356392669501E-2</v>
      </c>
      <c r="F5093" s="12">
        <v>2.1836575486748999E-2</v>
      </c>
      <c r="G5093" s="12">
        <v>2.2855788793677299E-2</v>
      </c>
      <c r="H5093" s="12">
        <v>2.5161428157494701E-2</v>
      </c>
      <c r="I5093" s="12">
        <v>3.44352114539105E-2</v>
      </c>
      <c r="J5093" s="12">
        <v>2.1878201528248299E-2</v>
      </c>
      <c r="K5093" s="12">
        <v>1.37985084538935E-2</v>
      </c>
      <c r="L5093" s="12">
        <v>1.39888113172628E-2</v>
      </c>
      <c r="M5093" s="12">
        <v>1.8178227582162299E-2</v>
      </c>
    </row>
    <row r="5094" spans="1:13" x14ac:dyDescent="0.3">
      <c r="A5094" s="11" t="str">
        <f t="shared" si="81"/>
        <v>CONSUMO PER CAPITA (kg ó litros por individuo)Bebidas Zumo+LecheDE 50 A 59 AÑOS</v>
      </c>
      <c r="B5094" s="11" t="s">
        <v>55</v>
      </c>
      <c r="C5094" s="11" t="s">
        <v>122</v>
      </c>
      <c r="D5094" s="11" t="s">
        <v>163</v>
      </c>
      <c r="E5094" s="12">
        <v>1.46855231566708E-2</v>
      </c>
      <c r="F5094" s="12">
        <v>1.4513524658836799E-2</v>
      </c>
      <c r="G5094" s="12">
        <v>1.44345585855326E-2</v>
      </c>
      <c r="H5094" s="12">
        <v>5.1843804854619802E-3</v>
      </c>
      <c r="I5094" s="12">
        <v>1.8992724191133702E-2</v>
      </c>
      <c r="J5094" s="12">
        <v>5.0238775763809997E-3</v>
      </c>
      <c r="K5094" s="12">
        <v>1.3573124153445601E-2</v>
      </c>
      <c r="L5094" s="12">
        <v>1.9462477667017201E-2</v>
      </c>
      <c r="M5094" s="12">
        <v>3.3001137237126499E-2</v>
      </c>
    </row>
    <row r="5095" spans="1:13" x14ac:dyDescent="0.3">
      <c r="A5095" s="11" t="str">
        <f t="shared" si="81"/>
        <v>CONSUMO PER CAPITA (kg ó litros por individuo)Bebidas Zumo+LecheDE 60 A 75 AÑOS</v>
      </c>
      <c r="B5095" s="11" t="s">
        <v>55</v>
      </c>
      <c r="C5095" s="11" t="s">
        <v>122</v>
      </c>
      <c r="D5095" s="11" t="s">
        <v>164</v>
      </c>
      <c r="E5095" s="12">
        <v>1.42651940568004E-2</v>
      </c>
      <c r="F5095" s="12">
        <v>1.3979443931811501E-2</v>
      </c>
      <c r="G5095" s="12">
        <v>2.3281984508314799E-2</v>
      </c>
      <c r="H5095" s="12">
        <v>1.42148327710107E-2</v>
      </c>
      <c r="I5095" s="12">
        <v>2.73059920474195E-2</v>
      </c>
      <c r="J5095" s="12">
        <v>1.16376334093576E-2</v>
      </c>
      <c r="K5095" s="12">
        <v>3.27682895187053E-2</v>
      </c>
      <c r="L5095" s="12">
        <v>1.2999416359126799E-2</v>
      </c>
      <c r="M5095" s="12">
        <v>1.7055994106059701E-2</v>
      </c>
    </row>
    <row r="5096" spans="1:13" x14ac:dyDescent="0.3">
      <c r="A5096" s="11" t="str">
        <f t="shared" si="81"/>
        <v>CONSUMO PER CAPITA (kg ó litros por individuo)Bebidas Zumo+LecheNIVEL ALTO</v>
      </c>
      <c r="B5096" s="11" t="s">
        <v>55</v>
      </c>
      <c r="C5096" s="11" t="s">
        <v>122</v>
      </c>
      <c r="D5096" s="11" t="s">
        <v>165</v>
      </c>
      <c r="E5096" s="12">
        <v>4.1427770782390197E-2</v>
      </c>
      <c r="F5096" s="12">
        <v>2.7948880452940798E-2</v>
      </c>
      <c r="G5096" s="12">
        <v>1.8153110896660302E-2</v>
      </c>
      <c r="H5096" s="12">
        <v>1.07883371588722E-2</v>
      </c>
      <c r="I5096" s="12">
        <v>2.11787248262458E-2</v>
      </c>
      <c r="J5096" s="12">
        <v>6.2603770317201301E-3</v>
      </c>
      <c r="K5096" s="12">
        <v>7.7634784891979901E-3</v>
      </c>
      <c r="L5096" s="12">
        <v>1.30883690107725E-2</v>
      </c>
      <c r="M5096" s="12">
        <v>2.7032237887995299E-2</v>
      </c>
    </row>
    <row r="5097" spans="1:13" x14ac:dyDescent="0.3">
      <c r="A5097" s="11" t="str">
        <f t="shared" si="81"/>
        <v>CONSUMO PER CAPITA (kg ó litros por individuo)Bebidas Zumo+LecheNIVEL MEDIO ALTO</v>
      </c>
      <c r="B5097" s="11" t="s">
        <v>55</v>
      </c>
      <c r="C5097" s="11" t="s">
        <v>122</v>
      </c>
      <c r="D5097" s="11" t="s">
        <v>166</v>
      </c>
      <c r="E5097" s="12">
        <v>7.7851873070390199E-3</v>
      </c>
      <c r="F5097" s="12">
        <v>4.1210674793583204E-3</v>
      </c>
      <c r="G5097" s="12">
        <v>5.0783999206075597E-2</v>
      </c>
      <c r="H5097" s="12">
        <v>3.2941322808958298E-2</v>
      </c>
      <c r="I5097" s="12">
        <v>5.3248165315176503E-2</v>
      </c>
      <c r="J5097" s="12">
        <v>3.17581992573467E-2</v>
      </c>
      <c r="K5097" s="12">
        <v>1.6288215985628199E-2</v>
      </c>
      <c r="L5097" s="12">
        <v>1.6959422826694201E-2</v>
      </c>
      <c r="M5097" s="12">
        <v>2.0819503179036698E-2</v>
      </c>
    </row>
    <row r="5098" spans="1:13" x14ac:dyDescent="0.3">
      <c r="A5098" s="11" t="str">
        <f t="shared" si="81"/>
        <v>CONSUMO PER CAPITA (kg ó litros por individuo)Bebidas Zumo+LecheNIVEL MEDIO</v>
      </c>
      <c r="B5098" s="11" t="s">
        <v>55</v>
      </c>
      <c r="C5098" s="11" t="s">
        <v>122</v>
      </c>
      <c r="D5098" s="11" t="s">
        <v>167</v>
      </c>
      <c r="E5098" s="12">
        <v>1.7170260980938198E-2</v>
      </c>
      <c r="F5098" s="12">
        <v>1.5926981109334999E-2</v>
      </c>
      <c r="G5098" s="12">
        <v>1.6819286131467302E-2</v>
      </c>
      <c r="H5098" s="12">
        <v>1.32167049802475E-2</v>
      </c>
      <c r="I5098" s="12">
        <v>2.2220391465086101E-2</v>
      </c>
      <c r="J5098" s="12">
        <v>1.0828150867412E-2</v>
      </c>
      <c r="K5098" s="12">
        <v>3.9410812471593899E-2</v>
      </c>
      <c r="L5098" s="12">
        <v>9.6302983400533403E-3</v>
      </c>
      <c r="M5098" s="12">
        <v>1.4673205133568399E-2</v>
      </c>
    </row>
    <row r="5099" spans="1:13" x14ac:dyDescent="0.3">
      <c r="A5099" s="11" t="str">
        <f t="shared" si="81"/>
        <v>CONSUMO PER CAPITA (kg ó litros por individuo)Bebidas Zumo+LecheNIVEL MEDIO BAJO</v>
      </c>
      <c r="B5099" s="11" t="s">
        <v>55</v>
      </c>
      <c r="C5099" s="11" t="s">
        <v>122</v>
      </c>
      <c r="D5099" s="11" t="s">
        <v>168</v>
      </c>
      <c r="E5099" s="12">
        <v>1.8070926467705001E-2</v>
      </c>
      <c r="F5099" s="12">
        <v>7.1292847814500102E-3</v>
      </c>
      <c r="G5099" s="12">
        <v>1.1275626806486101E-2</v>
      </c>
      <c r="H5099" s="12">
        <v>8.2737850947872792E-3</v>
      </c>
      <c r="I5099" s="12">
        <v>1.48574185892002E-2</v>
      </c>
      <c r="J5099" s="12">
        <v>1.4122105883373899E-2</v>
      </c>
      <c r="K5099" s="12">
        <v>9.6542006798143905E-3</v>
      </c>
      <c r="L5099" s="12">
        <v>6.7808840702826599E-3</v>
      </c>
      <c r="M5099" s="12">
        <v>1.1643808065962401E-2</v>
      </c>
    </row>
    <row r="5100" spans="1:13" x14ac:dyDescent="0.3">
      <c r="A5100" s="11" t="str">
        <f t="shared" si="81"/>
        <v>CONSUMO PER CAPITA (kg ó litros por individuo)Bebidas Zumo+LecheNIVEL BAJO</v>
      </c>
      <c r="B5100" s="11" t="s">
        <v>55</v>
      </c>
      <c r="C5100" s="11" t="s">
        <v>122</v>
      </c>
      <c r="D5100" s="11" t="s">
        <v>169</v>
      </c>
      <c r="E5100" s="12">
        <v>2.7891109450848901E-2</v>
      </c>
      <c r="F5100" s="12">
        <v>2.7119964543962601E-2</v>
      </c>
      <c r="G5100" s="12">
        <v>1.5756377120049899E-2</v>
      </c>
      <c r="H5100" s="12">
        <v>8.9505267653633702E-3</v>
      </c>
      <c r="I5100" s="12">
        <v>2.3571416471100899E-2</v>
      </c>
      <c r="J5100" s="12">
        <v>1.65587162537424E-2</v>
      </c>
      <c r="K5100" s="12">
        <v>2.02998971739136E-2</v>
      </c>
      <c r="L5100" s="12">
        <v>2.81609692805086E-2</v>
      </c>
      <c r="M5100" s="12">
        <v>3.2094687828722698E-2</v>
      </c>
    </row>
    <row r="5101" spans="1:13" x14ac:dyDescent="0.3">
      <c r="A5101" s="11" t="str">
        <f t="shared" si="81"/>
        <v>CONSUMO PER CAPITA (kg ó litros por individuo)Bebidas Zumo+LecheHOMBRE</v>
      </c>
      <c r="B5101" s="11" t="s">
        <v>55</v>
      </c>
      <c r="C5101" s="11" t="s">
        <v>122</v>
      </c>
      <c r="D5101" s="11" t="s">
        <v>170</v>
      </c>
      <c r="E5101" s="12">
        <v>1.9099909661257401E-2</v>
      </c>
      <c r="F5101" s="12">
        <v>1.4714567956550399E-2</v>
      </c>
      <c r="G5101" s="12">
        <v>1.7948927463541299E-2</v>
      </c>
      <c r="H5101" s="12">
        <v>8.1519211208935308E-3</v>
      </c>
      <c r="I5101" s="12">
        <v>1.6193300846385698E-2</v>
      </c>
      <c r="J5101" s="12">
        <v>6.4831300874554597E-3</v>
      </c>
      <c r="K5101" s="12">
        <v>8.7507855390722093E-3</v>
      </c>
      <c r="L5101" s="12">
        <v>1.6994940421321401E-2</v>
      </c>
      <c r="M5101" s="12">
        <v>3.0087613077966702E-2</v>
      </c>
    </row>
    <row r="5102" spans="1:13" x14ac:dyDescent="0.3">
      <c r="A5102" s="11" t="str">
        <f t="shared" si="81"/>
        <v>CONSUMO PER CAPITA (kg ó litros por individuo)Bebidas Zumo+LecheMUJER</v>
      </c>
      <c r="B5102" s="11" t="s">
        <v>55</v>
      </c>
      <c r="C5102" s="11" t="s">
        <v>122</v>
      </c>
      <c r="D5102" s="11" t="s">
        <v>171</v>
      </c>
      <c r="E5102" s="12">
        <v>2.8353950810648999E-2</v>
      </c>
      <c r="F5102" s="12">
        <v>2.1363456339799001E-2</v>
      </c>
      <c r="G5102" s="12">
        <v>2.43052579327609E-2</v>
      </c>
      <c r="H5102" s="12">
        <v>1.9730527228415399E-2</v>
      </c>
      <c r="I5102" s="12">
        <v>3.5382480316870302E-2</v>
      </c>
      <c r="J5102" s="12">
        <v>2.2864655850580701E-2</v>
      </c>
      <c r="K5102" s="12">
        <v>3.1303901922976801E-2</v>
      </c>
      <c r="L5102" s="12">
        <v>1.3533241488564199E-2</v>
      </c>
      <c r="M5102" s="12">
        <v>1.36710951257474E-2</v>
      </c>
    </row>
    <row r="5103" spans="1:13" x14ac:dyDescent="0.3">
      <c r="A5103" s="11" t="str">
        <f t="shared" si="81"/>
        <v>CONSUMO PER CAPITA (kg ó litros por individuo)RestoT.ESPAÑA</v>
      </c>
      <c r="B5103" s="11" t="s">
        <v>55</v>
      </c>
      <c r="C5103" s="11" t="s">
        <v>123</v>
      </c>
      <c r="D5103" s="11" t="s">
        <v>142</v>
      </c>
      <c r="E5103" s="12">
        <v>0.27021957755666998</v>
      </c>
      <c r="F5103" s="12">
        <v>0.13813356956013101</v>
      </c>
      <c r="G5103" s="12">
        <v>0.12758583639896701</v>
      </c>
      <c r="H5103" s="12">
        <v>0.17886808197585399</v>
      </c>
      <c r="I5103" s="12">
        <v>0.20599169021952199</v>
      </c>
      <c r="J5103" s="12">
        <v>7.8828449568824302E-2</v>
      </c>
      <c r="K5103" s="12">
        <v>7.1104777876390302E-2</v>
      </c>
      <c r="L5103" s="12">
        <v>7.2918287747584201E-2</v>
      </c>
      <c r="M5103" s="12">
        <v>9.7085212725195505E-2</v>
      </c>
    </row>
    <row r="5104" spans="1:13" x14ac:dyDescent="0.3">
      <c r="A5104" s="11" t="str">
        <f t="shared" si="81"/>
        <v>CONSUMO PER CAPITA (kg ó litros por individuo)RestoBCN AM</v>
      </c>
      <c r="B5104" s="11" t="s">
        <v>55</v>
      </c>
      <c r="C5104" s="11" t="s">
        <v>123</v>
      </c>
      <c r="D5104" s="11" t="s">
        <v>143</v>
      </c>
      <c r="E5104" s="12">
        <v>0.27002094365683899</v>
      </c>
      <c r="F5104" s="12">
        <v>0.12927575832722099</v>
      </c>
      <c r="G5104" s="12">
        <v>0.14056937987924401</v>
      </c>
      <c r="H5104" s="12">
        <v>0.13048427445107999</v>
      </c>
      <c r="I5104" s="12">
        <v>0.13535891944626</v>
      </c>
      <c r="J5104" s="12">
        <v>4.1177616301066797E-2</v>
      </c>
      <c r="K5104" s="12">
        <v>5.0273549830040801E-2</v>
      </c>
      <c r="L5104" s="12">
        <v>1.5455439715843299E-2</v>
      </c>
      <c r="M5104" s="12">
        <v>3.8436350052114099E-2</v>
      </c>
    </row>
    <row r="5105" spans="1:13" x14ac:dyDescent="0.3">
      <c r="A5105" s="11" t="str">
        <f t="shared" si="81"/>
        <v>CONSUMO PER CAPITA (kg ó litros por individuo)RestoREST.CAT ARAGON</v>
      </c>
      <c r="B5105" s="11" t="s">
        <v>55</v>
      </c>
      <c r="C5105" s="11" t="s">
        <v>123</v>
      </c>
      <c r="D5105" s="11" t="s">
        <v>144</v>
      </c>
      <c r="E5105" s="12">
        <v>0.25817116854476602</v>
      </c>
      <c r="F5105" s="12">
        <v>9.9977400397466804E-2</v>
      </c>
      <c r="G5105" s="12">
        <v>0.13725256968601199</v>
      </c>
      <c r="H5105" s="12">
        <v>0.13867752632903699</v>
      </c>
      <c r="I5105" s="12">
        <v>0.135000597774666</v>
      </c>
      <c r="J5105" s="12">
        <v>4.1835109850473701E-2</v>
      </c>
      <c r="K5105" s="12">
        <v>4.2478828174762999E-2</v>
      </c>
      <c r="L5105" s="12">
        <v>4.1193263399938597E-2</v>
      </c>
      <c r="M5105" s="12">
        <v>3.5693556070724899E-2</v>
      </c>
    </row>
    <row r="5106" spans="1:13" x14ac:dyDescent="0.3">
      <c r="A5106" s="11" t="str">
        <f t="shared" si="81"/>
        <v>CONSUMO PER CAPITA (kg ó litros por individuo)RestoLEVANTE</v>
      </c>
      <c r="B5106" s="11" t="s">
        <v>55</v>
      </c>
      <c r="C5106" s="11" t="s">
        <v>123</v>
      </c>
      <c r="D5106" s="11" t="s">
        <v>145</v>
      </c>
      <c r="E5106" s="12">
        <v>0.18661346674784901</v>
      </c>
      <c r="F5106" s="12">
        <v>8.8408166522877404E-2</v>
      </c>
      <c r="G5106" s="12">
        <v>8.2726988205501006E-2</v>
      </c>
      <c r="H5106" s="12">
        <v>0.171559468337841</v>
      </c>
      <c r="I5106" s="12">
        <v>0.13674625632559101</v>
      </c>
      <c r="J5106" s="12">
        <v>2.00763837053188E-2</v>
      </c>
      <c r="K5106" s="12">
        <v>2.74575596938176E-2</v>
      </c>
      <c r="L5106" s="12">
        <v>3.9162192607093103E-2</v>
      </c>
      <c r="M5106" s="12">
        <v>6.0689209918702698E-2</v>
      </c>
    </row>
    <row r="5107" spans="1:13" x14ac:dyDescent="0.3">
      <c r="A5107" s="11" t="str">
        <f t="shared" si="81"/>
        <v>CONSUMO PER CAPITA (kg ó litros por individuo)RestoANDALUCIA</v>
      </c>
      <c r="B5107" s="11" t="s">
        <v>55</v>
      </c>
      <c r="C5107" s="11" t="s">
        <v>123</v>
      </c>
      <c r="D5107" s="11" t="s">
        <v>146</v>
      </c>
      <c r="E5107" s="12">
        <v>0.38920811410761402</v>
      </c>
      <c r="F5107" s="12">
        <v>0.20342854422744699</v>
      </c>
      <c r="G5107" s="12">
        <v>0.196722070039687</v>
      </c>
      <c r="H5107" s="12">
        <v>0.28262353788891798</v>
      </c>
      <c r="I5107" s="12">
        <v>0.399869924464066</v>
      </c>
      <c r="J5107" s="12">
        <v>0.16073401208131199</v>
      </c>
      <c r="K5107" s="12">
        <v>0.16632076159607001</v>
      </c>
      <c r="L5107" s="12">
        <v>0.13199561887115299</v>
      </c>
      <c r="M5107" s="12">
        <v>0.182350837624424</v>
      </c>
    </row>
    <row r="5108" spans="1:13" x14ac:dyDescent="0.3">
      <c r="A5108" s="11" t="str">
        <f t="shared" si="81"/>
        <v>CONSUMO PER CAPITA (kg ó litros por individuo)RestoMDD AM</v>
      </c>
      <c r="B5108" s="11" t="s">
        <v>55</v>
      </c>
      <c r="C5108" s="11" t="s">
        <v>123</v>
      </c>
      <c r="D5108" s="11" t="s">
        <v>147</v>
      </c>
      <c r="E5108" s="12">
        <v>0.32541241050784903</v>
      </c>
      <c r="F5108" s="12">
        <v>0.141845689364098</v>
      </c>
      <c r="G5108" s="12">
        <v>0.130628858683938</v>
      </c>
      <c r="H5108" s="12">
        <v>0.17695771536333399</v>
      </c>
      <c r="I5108" s="12">
        <v>0.16928691362745699</v>
      </c>
      <c r="J5108" s="12">
        <v>9.68242551994489E-2</v>
      </c>
      <c r="K5108" s="12">
        <v>8.2244415805690294E-2</v>
      </c>
      <c r="L5108" s="12">
        <v>0.137075281521884</v>
      </c>
      <c r="M5108" s="12">
        <v>9.7610028659075199E-2</v>
      </c>
    </row>
    <row r="5109" spans="1:13" x14ac:dyDescent="0.3">
      <c r="A5109" s="11" t="str">
        <f t="shared" si="81"/>
        <v>CONSUMO PER CAPITA (kg ó litros por individuo)RestoRTO CENTRO</v>
      </c>
      <c r="B5109" s="11" t="s">
        <v>55</v>
      </c>
      <c r="C5109" s="11" t="s">
        <v>123</v>
      </c>
      <c r="D5109" s="11" t="s">
        <v>148</v>
      </c>
      <c r="E5109" s="12">
        <v>0.255829175631276</v>
      </c>
      <c r="F5109" s="12">
        <v>0.19929614844677701</v>
      </c>
      <c r="G5109" s="12">
        <v>0.122825988379118</v>
      </c>
      <c r="H5109" s="12">
        <v>0.13669139432885499</v>
      </c>
      <c r="I5109" s="12">
        <v>0.19688813374137901</v>
      </c>
      <c r="J5109" s="12">
        <v>9.2309529512016097E-2</v>
      </c>
      <c r="K5109" s="12">
        <v>5.1671448811660602E-2</v>
      </c>
      <c r="L5109" s="12">
        <v>5.5276129708503902E-2</v>
      </c>
      <c r="M5109" s="12">
        <v>0.199401480882237</v>
      </c>
    </row>
    <row r="5110" spans="1:13" x14ac:dyDescent="0.3">
      <c r="A5110" s="11" t="str">
        <f t="shared" si="81"/>
        <v>CONSUMO PER CAPITA (kg ó litros por individuo)RestoNORTE-CENTRO</v>
      </c>
      <c r="B5110" s="11" t="s">
        <v>55</v>
      </c>
      <c r="C5110" s="11" t="s">
        <v>123</v>
      </c>
      <c r="D5110" s="11" t="s">
        <v>149</v>
      </c>
      <c r="E5110" s="12">
        <v>0.17139695633302601</v>
      </c>
      <c r="F5110" s="12">
        <v>0.12447705629230001</v>
      </c>
      <c r="G5110" s="12">
        <v>5.6957010733282701E-2</v>
      </c>
      <c r="H5110" s="12">
        <v>9.6968980934799706E-2</v>
      </c>
      <c r="I5110" s="12">
        <v>0.13558928341889401</v>
      </c>
      <c r="J5110" s="12">
        <v>4.8937680478928901E-2</v>
      </c>
      <c r="K5110" s="12">
        <v>3.4902432375183499E-2</v>
      </c>
      <c r="L5110" s="12">
        <v>8.1076505085991707E-2</v>
      </c>
      <c r="M5110" s="12">
        <v>4.9288928469870701E-2</v>
      </c>
    </row>
    <row r="5111" spans="1:13" x14ac:dyDescent="0.3">
      <c r="A5111" s="11" t="str">
        <f t="shared" si="81"/>
        <v>CONSUMO PER CAPITA (kg ó litros por individuo)RestoNOROESTE</v>
      </c>
      <c r="B5111" s="11" t="s">
        <v>55</v>
      </c>
      <c r="C5111" s="11" t="s">
        <v>123</v>
      </c>
      <c r="D5111" s="11" t="s">
        <v>150</v>
      </c>
      <c r="E5111" s="12">
        <v>0.200277208993594</v>
      </c>
      <c r="F5111" s="12">
        <v>8.4891714994267398E-2</v>
      </c>
      <c r="G5111" s="12">
        <v>9.5828122858883799E-2</v>
      </c>
      <c r="H5111" s="12">
        <v>0.20106705691791801</v>
      </c>
      <c r="I5111" s="12">
        <v>0.20557929335712799</v>
      </c>
      <c r="J5111" s="12">
        <v>8.0929564584693803E-2</v>
      </c>
      <c r="K5111" s="12">
        <v>3.8609506983379699E-2</v>
      </c>
      <c r="L5111" s="12">
        <v>1.96257820940892E-2</v>
      </c>
      <c r="M5111" s="12">
        <v>6.1422272697923698E-2</v>
      </c>
    </row>
    <row r="5112" spans="1:13" x14ac:dyDescent="0.3">
      <c r="A5112" s="11" t="str">
        <f t="shared" si="81"/>
        <v>CONSUMO PER CAPITA (kg ó litros por individuo)Resto&lt;2MIL</v>
      </c>
      <c r="B5112" s="11" t="s">
        <v>55</v>
      </c>
      <c r="C5112" s="11" t="s">
        <v>123</v>
      </c>
      <c r="D5112" s="11" t="s">
        <v>151</v>
      </c>
      <c r="E5112" s="12">
        <v>0.280101203746837</v>
      </c>
      <c r="F5112" s="12">
        <v>0.109212892902779</v>
      </c>
      <c r="G5112" s="12">
        <v>0.11111999866510899</v>
      </c>
      <c r="H5112" s="12">
        <v>6.3180198115091304E-2</v>
      </c>
      <c r="I5112" s="12">
        <v>0.13635552385817801</v>
      </c>
      <c r="J5112" s="12">
        <v>5.2014573331406098E-2</v>
      </c>
      <c r="K5112" s="12">
        <v>6.1504290010805797E-2</v>
      </c>
      <c r="L5112" s="12">
        <v>6.7488029215703293E-2</v>
      </c>
      <c r="M5112" s="12">
        <v>4.1298346055760202E-2</v>
      </c>
    </row>
    <row r="5113" spans="1:13" x14ac:dyDescent="0.3">
      <c r="A5113" s="11" t="str">
        <f t="shared" si="81"/>
        <v>CONSUMO PER CAPITA (kg ó litros por individuo)Resto2-5MIL</v>
      </c>
      <c r="B5113" s="11" t="s">
        <v>55</v>
      </c>
      <c r="C5113" s="11" t="s">
        <v>123</v>
      </c>
      <c r="D5113" s="11" t="s">
        <v>152</v>
      </c>
      <c r="E5113" s="12">
        <v>0.182032210640685</v>
      </c>
      <c r="F5113" s="12">
        <v>6.0207743194812903E-2</v>
      </c>
      <c r="G5113" s="12">
        <v>0.12438232073569901</v>
      </c>
      <c r="H5113" s="12">
        <v>9.4397195579600204E-2</v>
      </c>
      <c r="I5113" s="12">
        <v>0.13449708093676699</v>
      </c>
      <c r="J5113" s="12">
        <v>8.03855098783329E-2</v>
      </c>
      <c r="K5113" s="12">
        <v>0.118505760842853</v>
      </c>
      <c r="L5113" s="12">
        <v>5.8534143287208497E-2</v>
      </c>
      <c r="M5113" s="12">
        <v>3.8440924739465497E-2</v>
      </c>
    </row>
    <row r="5114" spans="1:13" x14ac:dyDescent="0.3">
      <c r="A5114" s="11" t="str">
        <f t="shared" si="81"/>
        <v>CONSUMO PER CAPITA (kg ó litros por individuo)Resto5-10MIL</v>
      </c>
      <c r="B5114" s="11" t="s">
        <v>55</v>
      </c>
      <c r="C5114" s="11" t="s">
        <v>123</v>
      </c>
      <c r="D5114" s="11" t="s">
        <v>153</v>
      </c>
      <c r="E5114" s="12">
        <v>0.309636568502827</v>
      </c>
      <c r="F5114" s="12">
        <v>0.27888051603890901</v>
      </c>
      <c r="G5114" s="12">
        <v>0.175094278624534</v>
      </c>
      <c r="H5114" s="12">
        <v>0.187302938046259</v>
      </c>
      <c r="I5114" s="12">
        <v>0.48799295426572797</v>
      </c>
      <c r="J5114" s="12">
        <v>5.8833525289427903E-2</v>
      </c>
      <c r="K5114" s="12">
        <v>8.4286138899637403E-2</v>
      </c>
      <c r="L5114" s="12">
        <v>0.175513682302225</v>
      </c>
      <c r="M5114" s="12">
        <v>9.4001946364496006E-2</v>
      </c>
    </row>
    <row r="5115" spans="1:13" x14ac:dyDescent="0.3">
      <c r="A5115" s="11" t="str">
        <f t="shared" si="81"/>
        <v>CONSUMO PER CAPITA (kg ó litros por individuo)Resto10-30MIL</v>
      </c>
      <c r="B5115" s="11" t="s">
        <v>55</v>
      </c>
      <c r="C5115" s="11" t="s">
        <v>123</v>
      </c>
      <c r="D5115" s="11" t="s">
        <v>154</v>
      </c>
      <c r="E5115" s="12">
        <v>0.39856832424537297</v>
      </c>
      <c r="F5115" s="12">
        <v>0.19724359559740201</v>
      </c>
      <c r="G5115" s="12">
        <v>0.158639456467881</v>
      </c>
      <c r="H5115" s="12">
        <v>0.272388231171595</v>
      </c>
      <c r="I5115" s="12">
        <v>0.26118109402848599</v>
      </c>
      <c r="J5115" s="12">
        <v>9.4573006786219702E-2</v>
      </c>
      <c r="K5115" s="12">
        <v>4.12617078401478E-2</v>
      </c>
      <c r="L5115" s="12">
        <v>5.0143564537152199E-2</v>
      </c>
      <c r="M5115" s="12">
        <v>0.166808253336346</v>
      </c>
    </row>
    <row r="5116" spans="1:13" x14ac:dyDescent="0.3">
      <c r="A5116" s="11" t="str">
        <f t="shared" si="81"/>
        <v>CONSUMO PER CAPITA (kg ó litros por individuo)Resto30-100MIL</v>
      </c>
      <c r="B5116" s="11" t="s">
        <v>55</v>
      </c>
      <c r="C5116" s="11" t="s">
        <v>123</v>
      </c>
      <c r="D5116" s="11" t="s">
        <v>155</v>
      </c>
      <c r="E5116" s="12">
        <v>0.26140056555262497</v>
      </c>
      <c r="F5116" s="12">
        <v>0.122541550014145</v>
      </c>
      <c r="G5116" s="12">
        <v>0.138831342575582</v>
      </c>
      <c r="H5116" s="12">
        <v>0.19564802091941</v>
      </c>
      <c r="I5116" s="12">
        <v>0.189313531256181</v>
      </c>
      <c r="J5116" s="12">
        <v>0.10627611697525401</v>
      </c>
      <c r="K5116" s="12">
        <v>0.127422362891006</v>
      </c>
      <c r="L5116" s="12">
        <v>8.4499715501573897E-2</v>
      </c>
      <c r="M5116" s="12">
        <v>0.124451145287391</v>
      </c>
    </row>
    <row r="5117" spans="1:13" x14ac:dyDescent="0.3">
      <c r="A5117" s="11" t="str">
        <f t="shared" si="81"/>
        <v>CONSUMO PER CAPITA (kg ó litros por individuo)Resto100-200MIL</v>
      </c>
      <c r="B5117" s="11" t="s">
        <v>55</v>
      </c>
      <c r="C5117" s="11" t="s">
        <v>123</v>
      </c>
      <c r="D5117" s="11" t="s">
        <v>156</v>
      </c>
      <c r="E5117" s="12">
        <v>0.20941969128568499</v>
      </c>
      <c r="F5117" s="12">
        <v>0.101844133967636</v>
      </c>
      <c r="G5117" s="12">
        <v>5.7266269825077903E-2</v>
      </c>
      <c r="H5117" s="12">
        <v>0.12426958759705201</v>
      </c>
      <c r="I5117" s="12">
        <v>0.15149505883143899</v>
      </c>
      <c r="J5117" s="12">
        <v>4.3092146946832999E-2</v>
      </c>
      <c r="K5117" s="12">
        <v>6.9448680389887593E-2</v>
      </c>
      <c r="L5117" s="12">
        <v>5.4972601855649499E-2</v>
      </c>
      <c r="M5117" s="12">
        <v>0.100620709286665</v>
      </c>
    </row>
    <row r="5118" spans="1:13" x14ac:dyDescent="0.3">
      <c r="A5118" s="11" t="str">
        <f t="shared" si="81"/>
        <v>CONSUMO PER CAPITA (kg ó litros por individuo)Resto200-500MIL</v>
      </c>
      <c r="B5118" s="11" t="s">
        <v>55</v>
      </c>
      <c r="C5118" s="11" t="s">
        <v>123</v>
      </c>
      <c r="D5118" s="11" t="s">
        <v>157</v>
      </c>
      <c r="E5118" s="12">
        <v>0.249424441230509</v>
      </c>
      <c r="F5118" s="12">
        <v>0.11504467420285799</v>
      </c>
      <c r="G5118" s="12">
        <v>9.6088883691431107E-2</v>
      </c>
      <c r="H5118" s="12">
        <v>0.22898563976535199</v>
      </c>
      <c r="I5118" s="12">
        <v>0.18862057760155501</v>
      </c>
      <c r="J5118" s="12">
        <v>6.10907104222587E-2</v>
      </c>
      <c r="K5118" s="12">
        <v>3.82736376011781E-2</v>
      </c>
      <c r="L5118" s="12">
        <v>1.8293182725696099E-2</v>
      </c>
      <c r="M5118" s="12">
        <v>6.0457292660163198E-2</v>
      </c>
    </row>
    <row r="5119" spans="1:13" x14ac:dyDescent="0.3">
      <c r="A5119" s="11" t="str">
        <f t="shared" si="81"/>
        <v>CONSUMO PER CAPITA (kg ó litros por individuo)Resto&gt;500MIL</v>
      </c>
      <c r="B5119" s="11" t="s">
        <v>55</v>
      </c>
      <c r="C5119" s="11" t="s">
        <v>123</v>
      </c>
      <c r="D5119" s="11" t="s">
        <v>158</v>
      </c>
      <c r="E5119" s="12">
        <v>0.20673228421721199</v>
      </c>
      <c r="F5119" s="12">
        <v>0.104007424657346</v>
      </c>
      <c r="G5119" s="12">
        <v>0.13100918713575499</v>
      </c>
      <c r="H5119" s="12">
        <v>0.122314710308222</v>
      </c>
      <c r="I5119" s="12">
        <v>0.12704987540982099</v>
      </c>
      <c r="J5119" s="12">
        <v>8.2011877906648906E-2</v>
      </c>
      <c r="K5119" s="12">
        <v>3.9223098503677098E-2</v>
      </c>
      <c r="L5119" s="12">
        <v>9.4224539925091999E-2</v>
      </c>
      <c r="M5119" s="12">
        <v>5.7723628953599303E-2</v>
      </c>
    </row>
    <row r="5120" spans="1:13" x14ac:dyDescent="0.3">
      <c r="A5120" s="11" t="str">
        <f t="shared" si="81"/>
        <v>CONSUMO PER CAPITA (kg ó litros por individuo)RestoDE 15 A 19 AÑOS</v>
      </c>
      <c r="B5120" s="11" t="s">
        <v>55</v>
      </c>
      <c r="C5120" s="11" t="s">
        <v>123</v>
      </c>
      <c r="D5120" s="11" t="s">
        <v>159</v>
      </c>
      <c r="E5120" s="12">
        <v>0.38591921677087498</v>
      </c>
      <c r="F5120" s="12">
        <v>0.208516443061912</v>
      </c>
      <c r="G5120" s="12">
        <v>0.176473923269406</v>
      </c>
      <c r="H5120" s="12">
        <v>0.12594563922402</v>
      </c>
      <c r="I5120" s="12">
        <v>0.318409163012562</v>
      </c>
      <c r="J5120" s="12">
        <v>7.2388481196852206E-2</v>
      </c>
      <c r="K5120" s="12">
        <v>6.9346261308074197E-2</v>
      </c>
      <c r="L5120" s="12" t="s">
        <v>134</v>
      </c>
      <c r="M5120" s="12">
        <v>1.01020277381914E-2</v>
      </c>
    </row>
    <row r="5121" spans="1:13" x14ac:dyDescent="0.3">
      <c r="A5121" s="11" t="str">
        <f t="shared" si="81"/>
        <v>CONSUMO PER CAPITA (kg ó litros por individuo)RestoDE 20 A 24 AÑOS</v>
      </c>
      <c r="B5121" s="11" t="s">
        <v>55</v>
      </c>
      <c r="C5121" s="11" t="s">
        <v>123</v>
      </c>
      <c r="D5121" s="11" t="s">
        <v>160</v>
      </c>
      <c r="E5121" s="12">
        <v>0.33331315774611397</v>
      </c>
      <c r="F5121" s="12">
        <v>0.18441799999535699</v>
      </c>
      <c r="G5121" s="12">
        <v>0.119749951512715</v>
      </c>
      <c r="H5121" s="12">
        <v>0.17677706053449399</v>
      </c>
      <c r="I5121" s="12">
        <v>0.20613029714696801</v>
      </c>
      <c r="J5121" s="12">
        <v>3.0525209903305799E-2</v>
      </c>
      <c r="K5121" s="12">
        <v>0.11325138421151899</v>
      </c>
      <c r="L5121" s="12">
        <v>0.141967040563973</v>
      </c>
      <c r="M5121" s="12">
        <v>0.14755028627681599</v>
      </c>
    </row>
    <row r="5122" spans="1:13" x14ac:dyDescent="0.3">
      <c r="A5122" s="11" t="str">
        <f t="shared" si="81"/>
        <v>CONSUMO PER CAPITA (kg ó litros por individuo)RestoDE 25 A 34 AÑOS</v>
      </c>
      <c r="B5122" s="11" t="s">
        <v>55</v>
      </c>
      <c r="C5122" s="11" t="s">
        <v>123</v>
      </c>
      <c r="D5122" s="11" t="s">
        <v>161</v>
      </c>
      <c r="E5122" s="12">
        <v>0.235671459855014</v>
      </c>
      <c r="F5122" s="12">
        <v>0.138455248896143</v>
      </c>
      <c r="G5122" s="12">
        <v>0.162536927969685</v>
      </c>
      <c r="H5122" s="12">
        <v>0.17720691423446799</v>
      </c>
      <c r="I5122" s="12">
        <v>0.160416806685827</v>
      </c>
      <c r="J5122" s="12">
        <v>0.10056823203516201</v>
      </c>
      <c r="K5122" s="12">
        <v>9.6585708409638302E-2</v>
      </c>
      <c r="L5122" s="12">
        <v>8.2635064265135297E-2</v>
      </c>
      <c r="M5122" s="12">
        <v>0.104135676411441</v>
      </c>
    </row>
    <row r="5123" spans="1:13" x14ac:dyDescent="0.3">
      <c r="A5123" s="11" t="str">
        <f t="shared" si="81"/>
        <v>CONSUMO PER CAPITA (kg ó litros por individuo)RestoDE 35 A 49 AÑOS</v>
      </c>
      <c r="B5123" s="11" t="s">
        <v>55</v>
      </c>
      <c r="C5123" s="11" t="s">
        <v>123</v>
      </c>
      <c r="D5123" s="11" t="s">
        <v>162</v>
      </c>
      <c r="E5123" s="12">
        <v>0.285570522899322</v>
      </c>
      <c r="F5123" s="12">
        <v>0.13580056620004799</v>
      </c>
      <c r="G5123" s="12">
        <v>0.124625485286052</v>
      </c>
      <c r="H5123" s="12">
        <v>0.21638596291387999</v>
      </c>
      <c r="I5123" s="12">
        <v>0.22121486081876901</v>
      </c>
      <c r="J5123" s="12">
        <v>8.8740344735493595E-2</v>
      </c>
      <c r="K5123" s="12">
        <v>7.0543509821234002E-2</v>
      </c>
      <c r="L5123" s="12">
        <v>9.4698989602220396E-2</v>
      </c>
      <c r="M5123" s="12">
        <v>0.11218591584734899</v>
      </c>
    </row>
    <row r="5124" spans="1:13" x14ac:dyDescent="0.3">
      <c r="A5124" s="11" t="str">
        <f t="shared" si="81"/>
        <v>CONSUMO PER CAPITA (kg ó litros por individuo)RestoDE 50 A 59 AÑOS</v>
      </c>
      <c r="B5124" s="11" t="s">
        <v>55</v>
      </c>
      <c r="C5124" s="11" t="s">
        <v>123</v>
      </c>
      <c r="D5124" s="11" t="s">
        <v>163</v>
      </c>
      <c r="E5124" s="12">
        <v>0.31518004083200502</v>
      </c>
      <c r="F5124" s="12">
        <v>0.12942487630725799</v>
      </c>
      <c r="G5124" s="12">
        <v>0.111962184387415</v>
      </c>
      <c r="H5124" s="12">
        <v>0.158282881663351</v>
      </c>
      <c r="I5124" s="12">
        <v>0.21160198600351801</v>
      </c>
      <c r="J5124" s="12">
        <v>9.0569050979017199E-2</v>
      </c>
      <c r="K5124" s="12">
        <v>3.9722193872616697E-2</v>
      </c>
      <c r="L5124" s="12">
        <v>5.6869976850680598E-2</v>
      </c>
      <c r="M5124" s="12">
        <v>8.6485596505642706E-2</v>
      </c>
    </row>
    <row r="5125" spans="1:13" x14ac:dyDescent="0.3">
      <c r="A5125" s="11" t="str">
        <f t="shared" si="81"/>
        <v>CONSUMO PER CAPITA (kg ó litros por individuo)RestoDE 60 A 75 AÑOS</v>
      </c>
      <c r="B5125" s="11" t="s">
        <v>55</v>
      </c>
      <c r="C5125" s="11" t="s">
        <v>123</v>
      </c>
      <c r="D5125" s="11" t="s">
        <v>164</v>
      </c>
      <c r="E5125" s="12">
        <v>0.17992394969460701</v>
      </c>
      <c r="F5125" s="12">
        <v>0.113901887512575</v>
      </c>
      <c r="G5125" s="12">
        <v>0.110502157609318</v>
      </c>
      <c r="H5125" s="12">
        <v>0.16702776304814199</v>
      </c>
      <c r="I5125" s="12">
        <v>0.176486311423493</v>
      </c>
      <c r="J5125" s="12">
        <v>5.87753815481784E-2</v>
      </c>
      <c r="K5125" s="12">
        <v>7.0666487597520297E-2</v>
      </c>
      <c r="L5125" s="12">
        <v>5.5236601647812703E-2</v>
      </c>
      <c r="M5125" s="12">
        <v>9.4330852431517606E-2</v>
      </c>
    </row>
    <row r="5126" spans="1:13" x14ac:dyDescent="0.3">
      <c r="A5126" s="11" t="str">
        <f t="shared" si="81"/>
        <v>CONSUMO PER CAPITA (kg ó litros por individuo)RestoNIVEL ALTO</v>
      </c>
      <c r="B5126" s="11" t="s">
        <v>55</v>
      </c>
      <c r="C5126" s="11" t="s">
        <v>123</v>
      </c>
      <c r="D5126" s="11" t="s">
        <v>165</v>
      </c>
      <c r="E5126" s="12">
        <v>0.30408950488613601</v>
      </c>
      <c r="F5126" s="12">
        <v>0.16869843184740199</v>
      </c>
      <c r="G5126" s="12">
        <v>0.10238492459929401</v>
      </c>
      <c r="H5126" s="12">
        <v>0.17920857663363499</v>
      </c>
      <c r="I5126" s="12">
        <v>0.26089508206519402</v>
      </c>
      <c r="J5126" s="12">
        <v>9.69381396178009E-2</v>
      </c>
      <c r="K5126" s="12">
        <v>6.2729540813806106E-2</v>
      </c>
      <c r="L5126" s="12">
        <v>9.2010450011043299E-2</v>
      </c>
      <c r="M5126" s="12">
        <v>0.107250952703177</v>
      </c>
    </row>
    <row r="5127" spans="1:13" x14ac:dyDescent="0.3">
      <c r="A5127" s="11" t="str">
        <f t="shared" si="81"/>
        <v>CONSUMO PER CAPITA (kg ó litros por individuo)RestoNIVEL MEDIO ALTO</v>
      </c>
      <c r="B5127" s="11" t="s">
        <v>55</v>
      </c>
      <c r="C5127" s="11" t="s">
        <v>123</v>
      </c>
      <c r="D5127" s="11" t="s">
        <v>166</v>
      </c>
      <c r="E5127" s="12">
        <v>0.26877096516104398</v>
      </c>
      <c r="F5127" s="12">
        <v>0.13570902786546901</v>
      </c>
      <c r="G5127" s="12">
        <v>0.132219044948578</v>
      </c>
      <c r="H5127" s="12">
        <v>0.15862092812846401</v>
      </c>
      <c r="I5127" s="12">
        <v>0.124094481788495</v>
      </c>
      <c r="J5127" s="12">
        <v>4.8966321510484197E-2</v>
      </c>
      <c r="K5127" s="12">
        <v>3.2462882078771897E-2</v>
      </c>
      <c r="L5127" s="12">
        <v>4.4515082648140303E-2</v>
      </c>
      <c r="M5127" s="12">
        <v>6.2474037243349503E-2</v>
      </c>
    </row>
    <row r="5128" spans="1:13" x14ac:dyDescent="0.3">
      <c r="A5128" s="11" t="str">
        <f t="shared" si="81"/>
        <v>CONSUMO PER CAPITA (kg ó litros por individuo)RestoNIVEL MEDIO</v>
      </c>
      <c r="B5128" s="11" t="s">
        <v>55</v>
      </c>
      <c r="C5128" s="11" t="s">
        <v>123</v>
      </c>
      <c r="D5128" s="11" t="s">
        <v>167</v>
      </c>
      <c r="E5128" s="12">
        <v>0.31210928353603201</v>
      </c>
      <c r="F5128" s="12">
        <v>0.13883700060909401</v>
      </c>
      <c r="G5128" s="12">
        <v>0.150708736167774</v>
      </c>
      <c r="H5128" s="12">
        <v>0.15949728456839099</v>
      </c>
      <c r="I5128" s="12">
        <v>0.18533176191523501</v>
      </c>
      <c r="J5128" s="12">
        <v>7.8123564343824003E-2</v>
      </c>
      <c r="K5128" s="12">
        <v>0.103035948644149</v>
      </c>
      <c r="L5128" s="12">
        <v>6.1205123654623703E-2</v>
      </c>
      <c r="M5128" s="12">
        <v>0.138025306453503</v>
      </c>
    </row>
    <row r="5129" spans="1:13" x14ac:dyDescent="0.3">
      <c r="A5129" s="11" t="str">
        <f t="shared" si="81"/>
        <v>CONSUMO PER CAPITA (kg ó litros por individuo)RestoNIVEL MEDIO BAJO</v>
      </c>
      <c r="B5129" s="11" t="s">
        <v>55</v>
      </c>
      <c r="C5129" s="11" t="s">
        <v>123</v>
      </c>
      <c r="D5129" s="11" t="s">
        <v>168</v>
      </c>
      <c r="E5129" s="12">
        <v>0.235228451264994</v>
      </c>
      <c r="F5129" s="12">
        <v>0.15511471850509501</v>
      </c>
      <c r="G5129" s="12">
        <v>0.156887070213728</v>
      </c>
      <c r="H5129" s="12">
        <v>0.164064422221298</v>
      </c>
      <c r="I5129" s="12">
        <v>0.232227775324409</v>
      </c>
      <c r="J5129" s="12">
        <v>6.2945734193620706E-2</v>
      </c>
      <c r="K5129" s="12">
        <v>6.2852843747637596E-2</v>
      </c>
      <c r="L5129" s="12">
        <v>7.5259779865988696E-2</v>
      </c>
      <c r="M5129" s="12">
        <v>9.1512744370333493E-2</v>
      </c>
    </row>
    <row r="5130" spans="1:13" x14ac:dyDescent="0.3">
      <c r="A5130" s="11" t="str">
        <f t="shared" si="81"/>
        <v>CONSUMO PER CAPITA (kg ó litros por individuo)RestoNIVEL BAJO</v>
      </c>
      <c r="B5130" s="11" t="s">
        <v>55</v>
      </c>
      <c r="C5130" s="11" t="s">
        <v>123</v>
      </c>
      <c r="D5130" s="11" t="s">
        <v>169</v>
      </c>
      <c r="E5130" s="12">
        <v>0.21405353120454801</v>
      </c>
      <c r="F5130" s="12">
        <v>9.7093094169217797E-2</v>
      </c>
      <c r="G5130" s="12">
        <v>0.104328436661436</v>
      </c>
      <c r="H5130" s="12">
        <v>0.22416867820188399</v>
      </c>
      <c r="I5130" s="12">
        <v>0.21092486072946101</v>
      </c>
      <c r="J5130" s="12">
        <v>9.2254819794413606E-2</v>
      </c>
      <c r="K5130" s="12">
        <v>7.5150736786126604E-2</v>
      </c>
      <c r="L5130" s="12">
        <v>8.4269440096163703E-2</v>
      </c>
      <c r="M5130" s="12">
        <v>6.8043356765464899E-2</v>
      </c>
    </row>
    <row r="5131" spans="1:13" x14ac:dyDescent="0.3">
      <c r="A5131" s="11" t="str">
        <f t="shared" si="81"/>
        <v>CONSUMO PER CAPITA (kg ó litros por individuo)RestoHOMBRE</v>
      </c>
      <c r="B5131" s="11" t="s">
        <v>55</v>
      </c>
      <c r="C5131" s="11" t="s">
        <v>123</v>
      </c>
      <c r="D5131" s="11" t="s">
        <v>170</v>
      </c>
      <c r="E5131" s="12">
        <v>0.231102780462798</v>
      </c>
      <c r="F5131" s="12">
        <v>0.13745999250102001</v>
      </c>
      <c r="G5131" s="12">
        <v>0.11673636332507401</v>
      </c>
      <c r="H5131" s="12">
        <v>0.14849776549764601</v>
      </c>
      <c r="I5131" s="12">
        <v>0.14514508194299799</v>
      </c>
      <c r="J5131" s="12">
        <v>7.9097951793481905E-2</v>
      </c>
      <c r="K5131" s="12">
        <v>6.8866620322331595E-2</v>
      </c>
      <c r="L5131" s="12">
        <v>6.8350791570130701E-2</v>
      </c>
      <c r="M5131" s="12">
        <v>0.103577061184876</v>
      </c>
    </row>
    <row r="5132" spans="1:13" x14ac:dyDescent="0.3">
      <c r="A5132" s="11" t="str">
        <f t="shared" si="81"/>
        <v>CONSUMO PER CAPITA (kg ó litros por individuo)RestoMUJER</v>
      </c>
      <c r="B5132" s="11" t="s">
        <v>55</v>
      </c>
      <c r="C5132" s="11" t="s">
        <v>123</v>
      </c>
      <c r="D5132" s="11" t="s">
        <v>171</v>
      </c>
      <c r="E5132" s="12">
        <v>0.30887033414978099</v>
      </c>
      <c r="F5132" s="12">
        <v>0.138799152598788</v>
      </c>
      <c r="G5132" s="12">
        <v>0.13829732704592801</v>
      </c>
      <c r="H5132" s="12">
        <v>0.208852601598328</v>
      </c>
      <c r="I5132" s="12">
        <v>0.26607863287984601</v>
      </c>
      <c r="J5132" s="12">
        <v>7.8562396398919099E-2</v>
      </c>
      <c r="K5132" s="12">
        <v>7.3319763646279706E-2</v>
      </c>
      <c r="L5132" s="12">
        <v>7.7438532410196895E-2</v>
      </c>
      <c r="M5132" s="12">
        <v>9.0660330632248307E-2</v>
      </c>
    </row>
  </sheetData>
  <autoFilter ref="A2:D5132" xr:uid="{00000000-0001-0000-0900-000000000000}"/>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2"/>
  <sheetViews>
    <sheetView showGridLines="0" showRowColHeaders="0" zoomScale="70" zoomScaleNormal="70" workbookViewId="0"/>
  </sheetViews>
  <sheetFormatPr baseColWidth="10" defaultColWidth="10.77734375" defaultRowHeight="14.4" x14ac:dyDescent="0.3"/>
  <cols>
    <col min="1" max="1" width="46.21875" style="3" customWidth="1"/>
    <col min="2" max="2" width="5.44140625" style="3" customWidth="1"/>
    <col min="3" max="11" width="16" style="3" customWidth="1"/>
    <col min="12" max="12" width="1.5546875" style="3" customWidth="1"/>
    <col min="13" max="13" width="14.77734375" style="3" customWidth="1"/>
    <col min="14" max="14" width="1.77734375" style="3" customWidth="1"/>
    <col min="15" max="15" width="19.5546875" style="3" customWidth="1"/>
    <col min="16" max="16384" width="10.77734375" style="3"/>
  </cols>
  <sheetData>
    <row r="1" spans="1:15" ht="58.05" customHeight="1" x14ac:dyDescent="0.3"/>
    <row r="2" spans="1:15" ht="37.049999999999997" customHeight="1" x14ac:dyDescent="0.5">
      <c r="A2" s="109" t="s">
        <v>0</v>
      </c>
      <c r="B2" s="109"/>
      <c r="C2" s="109"/>
      <c r="D2" s="109"/>
      <c r="E2" s="109"/>
      <c r="F2" s="109"/>
      <c r="G2" s="109"/>
      <c r="H2" s="109"/>
      <c r="I2" s="109"/>
      <c r="J2" s="109"/>
      <c r="K2" s="109"/>
      <c r="L2" s="109"/>
      <c r="M2" s="109"/>
    </row>
    <row r="3" spans="1:15" ht="13.05" customHeight="1" x14ac:dyDescent="0.3">
      <c r="A3" s="31">
        <v>0</v>
      </c>
      <c r="B3" s="14"/>
    </row>
    <row r="4" spans="1:15" ht="11.55" customHeight="1" x14ac:dyDescent="0.3">
      <c r="A4" s="31"/>
      <c r="B4" s="14"/>
    </row>
    <row r="5" spans="1:15" ht="18.600000000000001" thickBot="1" x14ac:dyDescent="0.35">
      <c r="A5" s="33" t="s">
        <v>172</v>
      </c>
      <c r="B5" s="34"/>
    </row>
    <row r="6" spans="1:15" ht="15" thickTop="1" x14ac:dyDescent="0.3">
      <c r="A6" s="2" t="s">
        <v>173</v>
      </c>
      <c r="B6" s="13"/>
    </row>
    <row r="7" spans="1:15" s="5" customFormat="1" x14ac:dyDescent="0.3">
      <c r="A7" s="4"/>
      <c r="B7" s="7"/>
      <c r="C7" s="4"/>
      <c r="D7" s="4"/>
      <c r="E7" s="4"/>
      <c r="O7" s="3"/>
    </row>
    <row r="8" spans="1:15" s="5" customFormat="1" ht="39.75" customHeight="1" x14ac:dyDescent="0.3">
      <c r="A8" s="6">
        <v>1</v>
      </c>
      <c r="B8" s="7"/>
      <c r="C8" s="8">
        <v>12</v>
      </c>
      <c r="D8" s="26" t="str">
        <f>VLOOKUP($C$8,Desplegables!$G:$H,2,0)</f>
        <v>.Total Bebidas Frias</v>
      </c>
      <c r="E8" s="7"/>
      <c r="F8" s="14"/>
      <c r="O8" s="3"/>
    </row>
    <row r="9" spans="1:15" s="5" customFormat="1" ht="27.75" customHeight="1" x14ac:dyDescent="0.3">
      <c r="A9" s="26" t="str">
        <f>VLOOKUP($A$8,Desplegables!$D$2:$E$4,2,0)</f>
        <v>DISTRIBUCION VOLUMEN X CRITERIO (consumiciones)</v>
      </c>
      <c r="B9" s="14"/>
      <c r="C9" s="14">
        <v>5</v>
      </c>
      <c r="D9" s="14">
        <v>6</v>
      </c>
      <c r="E9" s="14">
        <v>7</v>
      </c>
      <c r="F9" s="14">
        <v>8</v>
      </c>
      <c r="G9" s="14">
        <v>9</v>
      </c>
      <c r="H9" s="14">
        <v>10</v>
      </c>
      <c r="I9" s="14">
        <v>11</v>
      </c>
      <c r="J9" s="14">
        <v>12</v>
      </c>
      <c r="K9" s="14">
        <v>13</v>
      </c>
      <c r="O9" s="3"/>
    </row>
    <row r="10" spans="1:15" ht="20.25" customHeight="1" x14ac:dyDescent="0.3">
      <c r="A10" s="9"/>
      <c r="B10" s="9"/>
      <c r="C10" s="62" t="str">
        <f>PERFIL_DATOS!E2</f>
        <v>TRIM 3 23</v>
      </c>
      <c r="D10" s="62" t="str">
        <f>PERFIL_DATOS!F2</f>
        <v>TRIM 4 23</v>
      </c>
      <c r="E10" s="62" t="str">
        <f>PERFIL_DATOS!G2</f>
        <v>TRIM 1 24</v>
      </c>
      <c r="F10" s="62" t="str">
        <f>PERFIL_DATOS!H2</f>
        <v>TRIM 2 24</v>
      </c>
      <c r="G10" s="62" t="str">
        <f>PERFIL_DATOS!I2</f>
        <v>TRIM 3 24</v>
      </c>
      <c r="H10" s="62" t="str">
        <f>PERFIL_DATOS!J2</f>
        <v>TRIM 4 24</v>
      </c>
      <c r="I10" s="62" t="str">
        <f>PERFIL_DATOS!K2</f>
        <v>TRIM 1 25</v>
      </c>
      <c r="J10" s="62" t="str">
        <f>PERFIL_DATOS!L2</f>
        <v>TRIM 2 25</v>
      </c>
      <c r="K10" s="62" t="str">
        <f>PERFIL_DATOS!M2</f>
        <v>TRIM 3 25</v>
      </c>
      <c r="L10" s="10"/>
      <c r="M10" s="63" t="s">
        <v>174</v>
      </c>
    </row>
    <row r="11" spans="1:15" ht="20.25" customHeight="1" x14ac:dyDescent="0.3">
      <c r="A11" s="49" t="s">
        <v>142</v>
      </c>
      <c r="B11" s="50">
        <v>0</v>
      </c>
      <c r="C11" s="64">
        <f>VLOOKUP($A$9&amp;$D$8&amp;$A11,PERFIL_DATOS!$A:$M,PERFIL!C$9,0)</f>
        <v>100</v>
      </c>
      <c r="D11" s="64">
        <f>VLOOKUP($A$9&amp;$D$8&amp;$A11,PERFIL_DATOS!$A:$M,PERFIL!D$9,0)</f>
        <v>100</v>
      </c>
      <c r="E11" s="64">
        <f>VLOOKUP($A$9&amp;$D$8&amp;$A11,PERFIL_DATOS!$A:$M,PERFIL!E$9,0)</f>
        <v>100</v>
      </c>
      <c r="F11" s="64">
        <f>VLOOKUP($A$9&amp;$D$8&amp;$A11,PERFIL_DATOS!$A:$M,PERFIL!F$9,0)</f>
        <v>100</v>
      </c>
      <c r="G11" s="64">
        <f>VLOOKUP($A$9&amp;$D$8&amp;$A11,PERFIL_DATOS!$A:$M,PERFIL!G$9,0)</f>
        <v>100</v>
      </c>
      <c r="H11" s="64">
        <f>VLOOKUP($A$9&amp;$D$8&amp;$A11,PERFIL_DATOS!$A:$M,PERFIL!H$9,0)</f>
        <v>100</v>
      </c>
      <c r="I11" s="64">
        <f>VLOOKUP($A$9&amp;$D$8&amp;$A11,PERFIL_DATOS!$A:$M,PERFIL!I$9,0)</f>
        <v>100</v>
      </c>
      <c r="J11" s="64">
        <f>VLOOKUP($A$9&amp;$D$8&amp;$A11,PERFIL_DATOS!$A:$M,PERFIL!J$9,0)</f>
        <v>100</v>
      </c>
      <c r="K11" s="65">
        <f>VLOOKUP($A$9&amp;$D$8&amp;$A11,PERFIL_DATOS!$A:$M,PERFIL!K$9,0)</f>
        <v>100</v>
      </c>
      <c r="L11" s="10"/>
      <c r="M11" s="66">
        <v>100</v>
      </c>
    </row>
    <row r="12" spans="1:15" ht="20.25" customHeight="1" x14ac:dyDescent="0.3">
      <c r="A12" s="51" t="s">
        <v>143</v>
      </c>
      <c r="B12" s="52">
        <v>0</v>
      </c>
      <c r="C12" s="67">
        <f>VLOOKUP($A$9&amp;$D$8&amp;$A12,PERFIL_DATOS!$A:$M,PERFIL!C$9,0)</f>
        <v>8.5652262714089797</v>
      </c>
      <c r="D12" s="67">
        <f>VLOOKUP($A$9&amp;$D$8&amp;$A12,PERFIL_DATOS!$A:$M,PERFIL!D$9,0)</f>
        <v>8.0609786613198597</v>
      </c>
      <c r="E12" s="67">
        <f>VLOOKUP($A$9&amp;$D$8&amp;$A12,PERFIL_DATOS!$A:$M,PERFIL!E$9,0)</f>
        <v>8.2901630397028594</v>
      </c>
      <c r="F12" s="67">
        <f>VLOOKUP($A$9&amp;$D$8&amp;$A12,PERFIL_DATOS!$A:$M,PERFIL!F$9,0)</f>
        <v>8.1160210047573695</v>
      </c>
      <c r="G12" s="67">
        <f>VLOOKUP($A$9&amp;$D$8&amp;$A12,PERFIL_DATOS!$A:$M,PERFIL!G$9,0)</f>
        <v>8.4522062571427004</v>
      </c>
      <c r="H12" s="67">
        <f>VLOOKUP($A$9&amp;$D$8&amp;$A12,PERFIL_DATOS!$A:$M,PERFIL!H$9,0)</f>
        <v>8.5039589878803401</v>
      </c>
      <c r="I12" s="67">
        <f>VLOOKUP($A$9&amp;$D$8&amp;$A12,PERFIL_DATOS!$A:$M,PERFIL!I$9,0)</f>
        <v>8.6340675004743801</v>
      </c>
      <c r="J12" s="67">
        <f>VLOOKUP($A$9&amp;$D$8&amp;$A12,PERFIL_DATOS!$A:$M,PERFIL!J$9,0)</f>
        <v>8.8466727429774394</v>
      </c>
      <c r="K12" s="68">
        <f>VLOOKUP($A$9&amp;$D$8&amp;$A12,PERFIL_DATOS!$A:$M,PERFIL!K$9,0)</f>
        <v>9.1605067665658702</v>
      </c>
      <c r="L12" s="10"/>
      <c r="M12" s="69">
        <v>9.5199524795149308</v>
      </c>
    </row>
    <row r="13" spans="1:15" ht="20.25" customHeight="1" x14ac:dyDescent="0.3">
      <c r="A13" s="53" t="s">
        <v>144</v>
      </c>
      <c r="B13" s="14">
        <v>0</v>
      </c>
      <c r="C13" s="48">
        <f>VLOOKUP($A$9&amp;$D$8&amp;$A13,PERFIL_DATOS!$A:$M,PERFIL!C$9,0)</f>
        <v>13.131036092551</v>
      </c>
      <c r="D13" s="48">
        <f>VLOOKUP($A$9&amp;$D$8&amp;$A13,PERFIL_DATOS!$A:$M,PERFIL!D$9,0)</f>
        <v>12.364684728569101</v>
      </c>
      <c r="E13" s="48">
        <f>VLOOKUP($A$9&amp;$D$8&amp;$A13,PERFIL_DATOS!$A:$M,PERFIL!E$9,0)</f>
        <v>13.188272743492099</v>
      </c>
      <c r="F13" s="48">
        <f>VLOOKUP($A$9&amp;$D$8&amp;$A13,PERFIL_DATOS!$A:$M,PERFIL!F$9,0)</f>
        <v>13.424815934026901</v>
      </c>
      <c r="G13" s="48">
        <f>VLOOKUP($A$9&amp;$D$8&amp;$A13,PERFIL_DATOS!$A:$M,PERFIL!G$9,0)</f>
        <v>13.815639100971699</v>
      </c>
      <c r="H13" s="48">
        <f>VLOOKUP($A$9&amp;$D$8&amp;$A13,PERFIL_DATOS!$A:$M,PERFIL!H$9,0)</f>
        <v>13.6293157977922</v>
      </c>
      <c r="I13" s="48">
        <f>VLOOKUP($A$9&amp;$D$8&amp;$A13,PERFIL_DATOS!$A:$M,PERFIL!I$9,0)</f>
        <v>13.7896169852032</v>
      </c>
      <c r="J13" s="48">
        <f>VLOOKUP($A$9&amp;$D$8&amp;$A13,PERFIL_DATOS!$A:$M,PERFIL!J$9,0)</f>
        <v>13.8745044164523</v>
      </c>
      <c r="K13" s="70">
        <f>VLOOKUP($A$9&amp;$D$8&amp;$A13,PERFIL_DATOS!$A:$M,PERFIL!K$9,0)</f>
        <v>15.116593134998499</v>
      </c>
      <c r="L13" s="10"/>
      <c r="M13" s="71">
        <v>13.219983226933399</v>
      </c>
    </row>
    <row r="14" spans="1:15" ht="20.25" customHeight="1" x14ac:dyDescent="0.3">
      <c r="A14" s="53" t="s">
        <v>145</v>
      </c>
      <c r="B14" s="14">
        <v>0</v>
      </c>
      <c r="C14" s="48">
        <f>VLOOKUP($A$9&amp;$D$8&amp;$A14,PERFIL_DATOS!$A:$M,PERFIL!C$9,0)</f>
        <v>13.274135454860801</v>
      </c>
      <c r="D14" s="48">
        <f>VLOOKUP($A$9&amp;$D$8&amp;$A14,PERFIL_DATOS!$A:$M,PERFIL!D$9,0)</f>
        <v>13.932440960230901</v>
      </c>
      <c r="E14" s="48">
        <f>VLOOKUP($A$9&amp;$D$8&amp;$A14,PERFIL_DATOS!$A:$M,PERFIL!E$9,0)</f>
        <v>13.1502355739026</v>
      </c>
      <c r="F14" s="48">
        <f>VLOOKUP($A$9&amp;$D$8&amp;$A14,PERFIL_DATOS!$A:$M,PERFIL!F$9,0)</f>
        <v>12.381843159330099</v>
      </c>
      <c r="G14" s="48">
        <f>VLOOKUP($A$9&amp;$D$8&amp;$A14,PERFIL_DATOS!$A:$M,PERFIL!G$9,0)</f>
        <v>12.4407122047012</v>
      </c>
      <c r="H14" s="48">
        <f>VLOOKUP($A$9&amp;$D$8&amp;$A14,PERFIL_DATOS!$A:$M,PERFIL!H$9,0)</f>
        <v>12.490613221594</v>
      </c>
      <c r="I14" s="48">
        <f>VLOOKUP($A$9&amp;$D$8&amp;$A14,PERFIL_DATOS!$A:$M,PERFIL!I$9,0)</f>
        <v>13.2511870676369</v>
      </c>
      <c r="J14" s="48">
        <f>VLOOKUP($A$9&amp;$D$8&amp;$A14,PERFIL_DATOS!$A:$M,PERFIL!J$9,0)</f>
        <v>12.578450549045</v>
      </c>
      <c r="K14" s="70">
        <f>VLOOKUP($A$9&amp;$D$8&amp;$A14,PERFIL_DATOS!$A:$M,PERFIL!K$9,0)</f>
        <v>12.77352010141</v>
      </c>
      <c r="L14" s="10"/>
      <c r="M14" s="71">
        <v>15.840021421635401</v>
      </c>
    </row>
    <row r="15" spans="1:15" ht="20.25" customHeight="1" x14ac:dyDescent="0.3">
      <c r="A15" s="53" t="s">
        <v>146</v>
      </c>
      <c r="B15" s="14">
        <v>0</v>
      </c>
      <c r="C15" s="48">
        <f>VLOOKUP($A$9&amp;$D$8&amp;$A15,PERFIL_DATOS!$A:$M,PERFIL!C$9,0)</f>
        <v>19.910386212664999</v>
      </c>
      <c r="D15" s="48">
        <f>VLOOKUP($A$9&amp;$D$8&amp;$A15,PERFIL_DATOS!$A:$M,PERFIL!D$9,0)</f>
        <v>20.457437856583301</v>
      </c>
      <c r="E15" s="48">
        <f>VLOOKUP($A$9&amp;$D$8&amp;$A15,PERFIL_DATOS!$A:$M,PERFIL!E$9,0)</f>
        <v>20.578120462439198</v>
      </c>
      <c r="F15" s="48">
        <f>VLOOKUP($A$9&amp;$D$8&amp;$A15,PERFIL_DATOS!$A:$M,PERFIL!F$9,0)</f>
        <v>21.549039889936399</v>
      </c>
      <c r="G15" s="48">
        <f>VLOOKUP($A$9&amp;$D$8&amp;$A15,PERFIL_DATOS!$A:$M,PERFIL!G$9,0)</f>
        <v>21.0624654601645</v>
      </c>
      <c r="H15" s="48">
        <f>VLOOKUP($A$9&amp;$D$8&amp;$A15,PERFIL_DATOS!$A:$M,PERFIL!H$9,0)</f>
        <v>21.591000105704801</v>
      </c>
      <c r="I15" s="48">
        <f>VLOOKUP($A$9&amp;$D$8&amp;$A15,PERFIL_DATOS!$A:$M,PERFIL!I$9,0)</f>
        <v>20.625258386630101</v>
      </c>
      <c r="J15" s="48">
        <f>VLOOKUP($A$9&amp;$D$8&amp;$A15,PERFIL_DATOS!$A:$M,PERFIL!J$9,0)</f>
        <v>20.2361675121115</v>
      </c>
      <c r="K15" s="70">
        <f>VLOOKUP($A$9&amp;$D$8&amp;$A15,PERFIL_DATOS!$A:$M,PERFIL!K$9,0)</f>
        <v>19.6669617375663</v>
      </c>
      <c r="L15" s="10"/>
      <c r="M15" s="71">
        <v>20.220108070246901</v>
      </c>
    </row>
    <row r="16" spans="1:15" ht="20.25" customHeight="1" x14ac:dyDescent="0.3">
      <c r="A16" s="53" t="s">
        <v>147</v>
      </c>
      <c r="B16" s="14">
        <v>0</v>
      </c>
      <c r="C16" s="48">
        <f>VLOOKUP($A$9&amp;$D$8&amp;$A16,PERFIL_DATOS!$A:$M,PERFIL!C$9,0)</f>
        <v>13.7721886681126</v>
      </c>
      <c r="D16" s="48">
        <f>VLOOKUP($A$9&amp;$D$8&amp;$A16,PERFIL_DATOS!$A:$M,PERFIL!D$9,0)</f>
        <v>13.593998137165901</v>
      </c>
      <c r="E16" s="48">
        <f>VLOOKUP($A$9&amp;$D$8&amp;$A16,PERFIL_DATOS!$A:$M,PERFIL!E$9,0)</f>
        <v>14.1603233311704</v>
      </c>
      <c r="F16" s="48">
        <f>VLOOKUP($A$9&amp;$D$8&amp;$A16,PERFIL_DATOS!$A:$M,PERFIL!F$9,0)</f>
        <v>14.0044586336747</v>
      </c>
      <c r="G16" s="48">
        <f>VLOOKUP($A$9&amp;$D$8&amp;$A16,PERFIL_DATOS!$A:$M,PERFIL!G$9,0)</f>
        <v>13.363080068033399</v>
      </c>
      <c r="H16" s="48">
        <f>VLOOKUP($A$9&amp;$D$8&amp;$A16,PERFIL_DATOS!$A:$M,PERFIL!H$9,0)</f>
        <v>13.3393071717851</v>
      </c>
      <c r="I16" s="48">
        <f>VLOOKUP($A$9&amp;$D$8&amp;$A16,PERFIL_DATOS!$A:$M,PERFIL!I$9,0)</f>
        <v>12.9267655280463</v>
      </c>
      <c r="J16" s="48">
        <f>VLOOKUP($A$9&amp;$D$8&amp;$A16,PERFIL_DATOS!$A:$M,PERFIL!J$9,0)</f>
        <v>14.352848021874699</v>
      </c>
      <c r="K16" s="70">
        <f>VLOOKUP($A$9&amp;$D$8&amp;$A16,PERFIL_DATOS!$A:$M,PERFIL!K$9,0)</f>
        <v>13.3291999801712</v>
      </c>
      <c r="L16" s="10"/>
      <c r="M16" s="71">
        <v>13.5599557506617</v>
      </c>
    </row>
    <row r="17" spans="1:13" ht="20.25" customHeight="1" x14ac:dyDescent="0.3">
      <c r="A17" s="53" t="s">
        <v>148</v>
      </c>
      <c r="B17" s="14">
        <v>0</v>
      </c>
      <c r="C17" s="48">
        <f>VLOOKUP($A$9&amp;$D$8&amp;$A17,PERFIL_DATOS!$A:$M,PERFIL!C$9,0)</f>
        <v>9.6685178160975394</v>
      </c>
      <c r="D17" s="48">
        <f>VLOOKUP($A$9&amp;$D$8&amp;$A17,PERFIL_DATOS!$A:$M,PERFIL!D$9,0)</f>
        <v>9.9510215357644594</v>
      </c>
      <c r="E17" s="48">
        <f>VLOOKUP($A$9&amp;$D$8&amp;$A17,PERFIL_DATOS!$A:$M,PERFIL!E$9,0)</f>
        <v>9.6421190838700301</v>
      </c>
      <c r="F17" s="48">
        <f>VLOOKUP($A$9&amp;$D$8&amp;$A17,PERFIL_DATOS!$A:$M,PERFIL!F$9,0)</f>
        <v>9.7427049315252194</v>
      </c>
      <c r="G17" s="48">
        <f>VLOOKUP($A$9&amp;$D$8&amp;$A17,PERFIL_DATOS!$A:$M,PERFIL!G$9,0)</f>
        <v>9.8883793238508595</v>
      </c>
      <c r="H17" s="48">
        <f>VLOOKUP($A$9&amp;$D$8&amp;$A17,PERFIL_DATOS!$A:$M,PERFIL!H$9,0)</f>
        <v>9.9600062861225993</v>
      </c>
      <c r="I17" s="48">
        <f>VLOOKUP($A$9&amp;$D$8&amp;$A17,PERFIL_DATOS!$A:$M,PERFIL!I$9,0)</f>
        <v>9.9973467514251109</v>
      </c>
      <c r="J17" s="48">
        <f>VLOOKUP($A$9&amp;$D$8&amp;$A17,PERFIL_DATOS!$A:$M,PERFIL!J$9,0)</f>
        <v>9.3516299261346703</v>
      </c>
      <c r="K17" s="70">
        <f>VLOOKUP($A$9&amp;$D$8&amp;$A17,PERFIL_DATOS!$A:$M,PERFIL!K$9,0)</f>
        <v>9.4609479565750103</v>
      </c>
      <c r="L17" s="10"/>
      <c r="M17" s="71">
        <v>9.5200538715032401</v>
      </c>
    </row>
    <row r="18" spans="1:13" ht="20.25" customHeight="1" x14ac:dyDescent="0.3">
      <c r="A18" s="53" t="s">
        <v>149</v>
      </c>
      <c r="B18" s="14">
        <v>0</v>
      </c>
      <c r="C18" s="48">
        <f>VLOOKUP($A$9&amp;$D$8&amp;$A18,PERFIL_DATOS!$A:$M,PERFIL!C$9,0)</f>
        <v>10.759276009297899</v>
      </c>
      <c r="D18" s="48">
        <f>VLOOKUP($A$9&amp;$D$8&amp;$A18,PERFIL_DATOS!$A:$M,PERFIL!D$9,0)</f>
        <v>10.7456758173889</v>
      </c>
      <c r="E18" s="48">
        <f>VLOOKUP($A$9&amp;$D$8&amp;$A18,PERFIL_DATOS!$A:$M,PERFIL!E$9,0)</f>
        <v>10.313664317234</v>
      </c>
      <c r="F18" s="48">
        <f>VLOOKUP($A$9&amp;$D$8&amp;$A18,PERFIL_DATOS!$A:$M,PERFIL!F$9,0)</f>
        <v>10.214924839304301</v>
      </c>
      <c r="G18" s="48">
        <f>VLOOKUP($A$9&amp;$D$8&amp;$A18,PERFIL_DATOS!$A:$M,PERFIL!G$9,0)</f>
        <v>10.926438869185899</v>
      </c>
      <c r="H18" s="48">
        <f>VLOOKUP($A$9&amp;$D$8&amp;$A18,PERFIL_DATOS!$A:$M,PERFIL!H$9,0)</f>
        <v>10.447645843717099</v>
      </c>
      <c r="I18" s="48">
        <f>VLOOKUP($A$9&amp;$D$8&amp;$A18,PERFIL_DATOS!$A:$M,PERFIL!I$9,0)</f>
        <v>9.9840417835604001</v>
      </c>
      <c r="J18" s="48">
        <f>VLOOKUP($A$9&amp;$D$8&amp;$A18,PERFIL_DATOS!$A:$M,PERFIL!J$9,0)</f>
        <v>10.3115650467272</v>
      </c>
      <c r="K18" s="70">
        <f>VLOOKUP($A$9&amp;$D$8&amp;$A18,PERFIL_DATOS!$A:$M,PERFIL!K$9,0)</f>
        <v>9.9594289315836804</v>
      </c>
      <c r="L18" s="10"/>
      <c r="M18" s="71">
        <v>9.2799589965073004</v>
      </c>
    </row>
    <row r="19" spans="1:13" ht="20.25" customHeight="1" x14ac:dyDescent="0.3">
      <c r="A19" s="54" t="s">
        <v>150</v>
      </c>
      <c r="B19" s="55">
        <v>0</v>
      </c>
      <c r="C19" s="72">
        <f>VLOOKUP($A$9&amp;$D$8&amp;$A19,PERFIL_DATOS!$A:$M,PERFIL!C$9,0)</f>
        <v>10.9192010555766</v>
      </c>
      <c r="D19" s="72">
        <f>VLOOKUP($A$9&amp;$D$8&amp;$A19,PERFIL_DATOS!$A:$M,PERFIL!D$9,0)</f>
        <v>10.8937709092795</v>
      </c>
      <c r="E19" s="72">
        <f>VLOOKUP($A$9&amp;$D$8&amp;$A19,PERFIL_DATOS!$A:$M,PERFIL!E$9,0)</f>
        <v>10.6771073054678</v>
      </c>
      <c r="F19" s="72">
        <f>VLOOKUP($A$9&amp;$D$8&amp;$A19,PERFIL_DATOS!$A:$M,PERFIL!F$9,0)</f>
        <v>10.5661895752511</v>
      </c>
      <c r="G19" s="72">
        <f>VLOOKUP($A$9&amp;$D$8&amp;$A19,PERFIL_DATOS!$A:$M,PERFIL!G$9,0)</f>
        <v>10.0510988362423</v>
      </c>
      <c r="H19" s="72">
        <f>VLOOKUP($A$9&amp;$D$8&amp;$A19,PERFIL_DATOS!$A:$M,PERFIL!H$9,0)</f>
        <v>10.0381548320523</v>
      </c>
      <c r="I19" s="72">
        <f>VLOOKUP($A$9&amp;$D$8&amp;$A19,PERFIL_DATOS!$A:$M,PERFIL!I$9,0)</f>
        <v>10.791724211415399</v>
      </c>
      <c r="J19" s="72">
        <f>VLOOKUP($A$9&amp;$D$8&amp;$A19,PERFIL_DATOS!$A:$M,PERFIL!J$9,0)</f>
        <v>10.4481617846772</v>
      </c>
      <c r="K19" s="73">
        <f>VLOOKUP($A$9&amp;$D$8&amp;$A19,PERFIL_DATOS!$A:$M,PERFIL!K$9,0)</f>
        <v>10.5328767996374</v>
      </c>
      <c r="L19" s="10"/>
      <c r="M19" s="74">
        <v>8.8399807444520704</v>
      </c>
    </row>
    <row r="20" spans="1:13" ht="20.25" customHeight="1" x14ac:dyDescent="0.3">
      <c r="A20" s="51" t="s">
        <v>151</v>
      </c>
      <c r="B20" s="52">
        <v>0</v>
      </c>
      <c r="C20" s="67">
        <f>VLOOKUP($A$9&amp;$D$8&amp;$A20,PERFIL_DATOS!$A:$M,PERFIL!C$9,0)</f>
        <v>5.8552303886765404</v>
      </c>
      <c r="D20" s="67">
        <f>VLOOKUP($A$9&amp;$D$8&amp;$A20,PERFIL_DATOS!$A:$M,PERFIL!D$9,0)</f>
        <v>5.3985244925670601</v>
      </c>
      <c r="E20" s="67">
        <f>VLOOKUP($A$9&amp;$D$8&amp;$A20,PERFIL_DATOS!$A:$M,PERFIL!E$9,0)</f>
        <v>5.7839341163890499</v>
      </c>
      <c r="F20" s="67">
        <f>VLOOKUP($A$9&amp;$D$8&amp;$A20,PERFIL_DATOS!$A:$M,PERFIL!F$9,0)</f>
        <v>5.9833482022195597</v>
      </c>
      <c r="G20" s="67">
        <f>VLOOKUP($A$9&amp;$D$8&amp;$A20,PERFIL_DATOS!$A:$M,PERFIL!G$9,0)</f>
        <v>6.2294337076602</v>
      </c>
      <c r="H20" s="67">
        <f>VLOOKUP($A$9&amp;$D$8&amp;$A20,PERFIL_DATOS!$A:$M,PERFIL!H$9,0)</f>
        <v>5.8328590096616004</v>
      </c>
      <c r="I20" s="67">
        <f>VLOOKUP($A$9&amp;$D$8&amp;$A20,PERFIL_DATOS!$A:$M,PERFIL!I$9,0)</f>
        <v>6.8554744638613103</v>
      </c>
      <c r="J20" s="67">
        <f>VLOOKUP($A$9&amp;$D$8&amp;$A20,PERFIL_DATOS!$A:$M,PERFIL!J$9,0)</f>
        <v>5.9850144160334997</v>
      </c>
      <c r="K20" s="68">
        <f>VLOOKUP($A$9&amp;$D$8&amp;$A20,PERFIL_DATOS!$A:$M,PERFIL!K$9,0)</f>
        <v>6.35471818368518</v>
      </c>
      <c r="L20" s="10"/>
      <c r="M20" s="69">
        <v>5.7999941411815703</v>
      </c>
    </row>
    <row r="21" spans="1:13" ht="20.25" customHeight="1" x14ac:dyDescent="0.3">
      <c r="A21" s="53" t="s">
        <v>152</v>
      </c>
      <c r="B21" s="14">
        <v>0</v>
      </c>
      <c r="C21" s="48">
        <f>VLOOKUP($A$9&amp;$D$8&amp;$A21,PERFIL_DATOS!$A:$M,PERFIL!C$9,0)</f>
        <v>5.3233507425670403</v>
      </c>
      <c r="D21" s="48">
        <f>VLOOKUP($A$9&amp;$D$8&amp;$A21,PERFIL_DATOS!$A:$M,PERFIL!D$9,0)</f>
        <v>5.2555168008998798</v>
      </c>
      <c r="E21" s="48">
        <f>VLOOKUP($A$9&amp;$D$8&amp;$A21,PERFIL_DATOS!$A:$M,PERFIL!E$9,0)</f>
        <v>5.2347825842478803</v>
      </c>
      <c r="F21" s="48">
        <f>VLOOKUP($A$9&amp;$D$8&amp;$A21,PERFIL_DATOS!$A:$M,PERFIL!F$9,0)</f>
        <v>4.8671981531420796</v>
      </c>
      <c r="G21" s="48">
        <f>VLOOKUP($A$9&amp;$D$8&amp;$A21,PERFIL_DATOS!$A:$M,PERFIL!G$9,0)</f>
        <v>5.1579892316194398</v>
      </c>
      <c r="H21" s="48">
        <f>VLOOKUP($A$9&amp;$D$8&amp;$A21,PERFIL_DATOS!$A:$M,PERFIL!H$9,0)</f>
        <v>4.5681183273836501</v>
      </c>
      <c r="I21" s="48">
        <f>VLOOKUP($A$9&amp;$D$8&amp;$A21,PERFIL_DATOS!$A:$M,PERFIL!I$9,0)</f>
        <v>4.1528116279176199</v>
      </c>
      <c r="J21" s="48">
        <f>VLOOKUP($A$9&amp;$D$8&amp;$A21,PERFIL_DATOS!$A:$M,PERFIL!J$9,0)</f>
        <v>4.1613716649575299</v>
      </c>
      <c r="K21" s="70">
        <f>VLOOKUP($A$9&amp;$D$8&amp;$A21,PERFIL_DATOS!$A:$M,PERFIL!K$9,0)</f>
        <v>4.2224419123426999</v>
      </c>
      <c r="L21" s="10"/>
      <c r="M21" s="71">
        <v>6.5000330240103601</v>
      </c>
    </row>
    <row r="22" spans="1:13" ht="20.25" customHeight="1" x14ac:dyDescent="0.3">
      <c r="A22" s="53" t="s">
        <v>153</v>
      </c>
      <c r="B22" s="14">
        <v>0</v>
      </c>
      <c r="C22" s="48">
        <f>VLOOKUP($A$9&amp;$D$8&amp;$A22,PERFIL_DATOS!$A:$M,PERFIL!C$9,0)</f>
        <v>8.1909115371024193</v>
      </c>
      <c r="D22" s="48">
        <f>VLOOKUP($A$9&amp;$D$8&amp;$A22,PERFIL_DATOS!$A:$M,PERFIL!D$9,0)</f>
        <v>8.0571477811770293</v>
      </c>
      <c r="E22" s="48">
        <f>VLOOKUP($A$9&amp;$D$8&amp;$A22,PERFIL_DATOS!$A:$M,PERFIL!E$9,0)</f>
        <v>7.7652887574099001</v>
      </c>
      <c r="F22" s="48">
        <f>VLOOKUP($A$9&amp;$D$8&amp;$A22,PERFIL_DATOS!$A:$M,PERFIL!F$9,0)</f>
        <v>8.0862544428841705</v>
      </c>
      <c r="G22" s="48">
        <f>VLOOKUP($A$9&amp;$D$8&amp;$A22,PERFIL_DATOS!$A:$M,PERFIL!G$9,0)</f>
        <v>7.6973398290580004</v>
      </c>
      <c r="H22" s="48">
        <f>VLOOKUP($A$9&amp;$D$8&amp;$A22,PERFIL_DATOS!$A:$M,PERFIL!H$9,0)</f>
        <v>8.0722137991624301</v>
      </c>
      <c r="I22" s="48">
        <f>VLOOKUP($A$9&amp;$D$8&amp;$A22,PERFIL_DATOS!$A:$M,PERFIL!I$9,0)</f>
        <v>7.3105552940640797</v>
      </c>
      <c r="J22" s="48">
        <f>VLOOKUP($A$9&amp;$D$8&amp;$A22,PERFIL_DATOS!$A:$M,PERFIL!J$9,0)</f>
        <v>7.9274842207359502</v>
      </c>
      <c r="K22" s="70">
        <f>VLOOKUP($A$9&amp;$D$8&amp;$A22,PERFIL_DATOS!$A:$M,PERFIL!K$9,0)</f>
        <v>7.5868110389564398</v>
      </c>
      <c r="L22" s="10"/>
      <c r="M22" s="71">
        <v>8.1399803578010097</v>
      </c>
    </row>
    <row r="23" spans="1:13" ht="20.25" customHeight="1" x14ac:dyDescent="0.3">
      <c r="A23" s="53" t="s">
        <v>154</v>
      </c>
      <c r="B23" s="14">
        <v>0</v>
      </c>
      <c r="C23" s="48">
        <f>VLOOKUP($A$9&amp;$D$8&amp;$A23,PERFIL_DATOS!$A:$M,PERFIL!C$9,0)</f>
        <v>16.3547658182502</v>
      </c>
      <c r="D23" s="48">
        <f>VLOOKUP($A$9&amp;$D$8&amp;$A23,PERFIL_DATOS!$A:$M,PERFIL!D$9,0)</f>
        <v>16.636379655821099</v>
      </c>
      <c r="E23" s="48">
        <f>VLOOKUP($A$9&amp;$D$8&amp;$A23,PERFIL_DATOS!$A:$M,PERFIL!E$9,0)</f>
        <v>17.0417414299516</v>
      </c>
      <c r="F23" s="48">
        <f>VLOOKUP($A$9&amp;$D$8&amp;$A23,PERFIL_DATOS!$A:$M,PERFIL!F$9,0)</f>
        <v>17.871581595638101</v>
      </c>
      <c r="G23" s="48">
        <f>VLOOKUP($A$9&amp;$D$8&amp;$A23,PERFIL_DATOS!$A:$M,PERFIL!G$9,0)</f>
        <v>17.6698219756518</v>
      </c>
      <c r="H23" s="48">
        <f>VLOOKUP($A$9&amp;$D$8&amp;$A23,PERFIL_DATOS!$A:$M,PERFIL!H$9,0)</f>
        <v>17.981422238607799</v>
      </c>
      <c r="I23" s="48">
        <f>VLOOKUP($A$9&amp;$D$8&amp;$A23,PERFIL_DATOS!$A:$M,PERFIL!I$9,0)</f>
        <v>17.9275699517076</v>
      </c>
      <c r="J23" s="48">
        <f>VLOOKUP($A$9&amp;$D$8&amp;$A23,PERFIL_DATOS!$A:$M,PERFIL!J$9,0)</f>
        <v>18.203098337957599</v>
      </c>
      <c r="K23" s="70">
        <f>VLOOKUP($A$9&amp;$D$8&amp;$A23,PERFIL_DATOS!$A:$M,PERFIL!K$9,0)</f>
        <v>18.172885580947401</v>
      </c>
      <c r="L23" s="10"/>
      <c r="M23" s="71">
        <v>18.237481507265201</v>
      </c>
    </row>
    <row r="24" spans="1:13" ht="20.25" customHeight="1" x14ac:dyDescent="0.3">
      <c r="A24" s="53" t="s">
        <v>155</v>
      </c>
      <c r="B24" s="14">
        <v>0</v>
      </c>
      <c r="C24" s="48">
        <f>VLOOKUP($A$9&amp;$D$8&amp;$A24,PERFIL_DATOS!$A:$M,PERFIL!C$9,0)</f>
        <v>20.4388423670074</v>
      </c>
      <c r="D24" s="48">
        <f>VLOOKUP($A$9&amp;$D$8&amp;$A24,PERFIL_DATOS!$A:$M,PERFIL!D$9,0)</f>
        <v>20.976419378207598</v>
      </c>
      <c r="E24" s="48">
        <f>VLOOKUP($A$9&amp;$D$8&amp;$A24,PERFIL_DATOS!$A:$M,PERFIL!E$9,0)</f>
        <v>19.996316942987701</v>
      </c>
      <c r="F24" s="48">
        <f>VLOOKUP($A$9&amp;$D$8&amp;$A24,PERFIL_DATOS!$A:$M,PERFIL!F$9,0)</f>
        <v>19.942438104450702</v>
      </c>
      <c r="G24" s="48">
        <f>VLOOKUP($A$9&amp;$D$8&amp;$A24,PERFIL_DATOS!$A:$M,PERFIL!G$9,0)</f>
        <v>21.00781203891</v>
      </c>
      <c r="H24" s="48">
        <f>VLOOKUP($A$9&amp;$D$8&amp;$A24,PERFIL_DATOS!$A:$M,PERFIL!H$9,0)</f>
        <v>21.527925448113699</v>
      </c>
      <c r="I24" s="48">
        <f>VLOOKUP($A$9&amp;$D$8&amp;$A24,PERFIL_DATOS!$A:$M,PERFIL!I$9,0)</f>
        <v>22.408825824264401</v>
      </c>
      <c r="J24" s="48">
        <f>VLOOKUP($A$9&amp;$D$8&amp;$A24,PERFIL_DATOS!$A:$M,PERFIL!J$9,0)</f>
        <v>21.7705223733605</v>
      </c>
      <c r="K24" s="70">
        <f>VLOOKUP($A$9&amp;$D$8&amp;$A24,PERFIL_DATOS!$A:$M,PERFIL!K$9,0)</f>
        <v>21.3195971928135</v>
      </c>
      <c r="L24" s="10"/>
      <c r="M24" s="71">
        <v>20.866872138397099</v>
      </c>
    </row>
    <row r="25" spans="1:13" ht="20.25" customHeight="1" x14ac:dyDescent="0.3">
      <c r="A25" s="53" t="s">
        <v>156</v>
      </c>
      <c r="B25" s="14">
        <v>0</v>
      </c>
      <c r="C25" s="48">
        <f>VLOOKUP($A$9&amp;$D$8&amp;$A25,PERFIL_DATOS!$A:$M,PERFIL!C$9,0)</f>
        <v>9.7038614782611496</v>
      </c>
      <c r="D25" s="48">
        <f>VLOOKUP($A$9&amp;$D$8&amp;$A25,PERFIL_DATOS!$A:$M,PERFIL!D$9,0)</f>
        <v>9.5330532555811303</v>
      </c>
      <c r="E25" s="48">
        <f>VLOOKUP($A$9&amp;$D$8&amp;$A25,PERFIL_DATOS!$A:$M,PERFIL!E$9,0)</f>
        <v>10.4608401657516</v>
      </c>
      <c r="F25" s="48">
        <f>VLOOKUP($A$9&amp;$D$8&amp;$A25,PERFIL_DATOS!$A:$M,PERFIL!F$9,0)</f>
        <v>10.360622989397999</v>
      </c>
      <c r="G25" s="48">
        <f>VLOOKUP($A$9&amp;$D$8&amp;$A25,PERFIL_DATOS!$A:$M,PERFIL!G$9,0)</f>
        <v>10.421500008048101</v>
      </c>
      <c r="H25" s="48">
        <f>VLOOKUP($A$9&amp;$D$8&amp;$A25,PERFIL_DATOS!$A:$M,PERFIL!H$9,0)</f>
        <v>10.234900584117399</v>
      </c>
      <c r="I25" s="48">
        <f>VLOOKUP($A$9&amp;$D$8&amp;$A25,PERFIL_DATOS!$A:$M,PERFIL!I$9,0)</f>
        <v>9.4979797876673597</v>
      </c>
      <c r="J25" s="48">
        <f>VLOOKUP($A$9&amp;$D$8&amp;$A25,PERFIL_DATOS!$A:$M,PERFIL!J$9,0)</f>
        <v>9.2685858603031797</v>
      </c>
      <c r="K25" s="70">
        <f>VLOOKUP($A$9&amp;$D$8&amp;$A25,PERFIL_DATOS!$A:$M,PERFIL!K$9,0)</f>
        <v>9.8723594105191594</v>
      </c>
      <c r="L25" s="10"/>
      <c r="M25" s="71">
        <v>10.3491370094125</v>
      </c>
    </row>
    <row r="26" spans="1:13" ht="20.25" customHeight="1" x14ac:dyDescent="0.3">
      <c r="A26" s="53" t="s">
        <v>157</v>
      </c>
      <c r="B26" s="14">
        <v>0</v>
      </c>
      <c r="C26" s="48">
        <f>VLOOKUP($A$9&amp;$D$8&amp;$A26,PERFIL_DATOS!$A:$M,PERFIL!C$9,0)</f>
        <v>14.9371160323805</v>
      </c>
      <c r="D26" s="48">
        <f>VLOOKUP($A$9&amp;$D$8&amp;$A26,PERFIL_DATOS!$A:$M,PERFIL!D$9,0)</f>
        <v>14.723058886254201</v>
      </c>
      <c r="E26" s="48">
        <f>VLOOKUP($A$9&amp;$D$8&amp;$A26,PERFIL_DATOS!$A:$M,PERFIL!E$9,0)</f>
        <v>13.259825263311001</v>
      </c>
      <c r="F26" s="48">
        <f>VLOOKUP($A$9&amp;$D$8&amp;$A26,PERFIL_DATOS!$A:$M,PERFIL!F$9,0)</f>
        <v>13.394018033689701</v>
      </c>
      <c r="G26" s="48">
        <f>VLOOKUP($A$9&amp;$D$8&amp;$A26,PERFIL_DATOS!$A:$M,PERFIL!G$9,0)</f>
        <v>13.718364193390901</v>
      </c>
      <c r="H26" s="48">
        <f>VLOOKUP($A$9&amp;$D$8&amp;$A26,PERFIL_DATOS!$A:$M,PERFIL!H$9,0)</f>
        <v>13.4355086620096</v>
      </c>
      <c r="I26" s="48">
        <f>VLOOKUP($A$9&amp;$D$8&amp;$A26,PERFIL_DATOS!$A:$M,PERFIL!I$9,0)</f>
        <v>13.633531804775799</v>
      </c>
      <c r="J26" s="48">
        <f>VLOOKUP($A$9&amp;$D$8&amp;$A26,PERFIL_DATOS!$A:$M,PERFIL!J$9,0)</f>
        <v>13.3599289419963</v>
      </c>
      <c r="K26" s="70">
        <f>VLOOKUP($A$9&amp;$D$8&amp;$A26,PERFIL_DATOS!$A:$M,PERFIL!K$9,0)</f>
        <v>14.0122725888577</v>
      </c>
      <c r="L26" s="10"/>
      <c r="M26" s="71">
        <v>13.054658313001999</v>
      </c>
    </row>
    <row r="27" spans="1:13" ht="20.25" customHeight="1" x14ac:dyDescent="0.3">
      <c r="A27" s="54" t="s">
        <v>158</v>
      </c>
      <c r="B27" s="55">
        <v>0</v>
      </c>
      <c r="C27" s="72">
        <f>VLOOKUP($A$9&amp;$D$8&amp;$A27,PERFIL_DATOS!$A:$M,PERFIL!C$9,0)</f>
        <v>19.1958879195479</v>
      </c>
      <c r="D27" s="72">
        <f>VLOOKUP($A$9&amp;$D$8&amp;$A27,PERFIL_DATOS!$A:$M,PERFIL!D$9,0)</f>
        <v>19.419894370553401</v>
      </c>
      <c r="E27" s="72">
        <f>VLOOKUP($A$9&amp;$D$8&amp;$A27,PERFIL_DATOS!$A:$M,PERFIL!E$9,0)</f>
        <v>20.457284797420701</v>
      </c>
      <c r="F27" s="72">
        <f>VLOOKUP($A$9&amp;$D$8&amp;$A27,PERFIL_DATOS!$A:$M,PERFIL!F$9,0)</f>
        <v>19.494522221025498</v>
      </c>
      <c r="G27" s="72">
        <f>VLOOKUP($A$9&amp;$D$8&amp;$A27,PERFIL_DATOS!$A:$M,PERFIL!G$9,0)</f>
        <v>18.097747063778598</v>
      </c>
      <c r="H27" s="72">
        <f>VLOOKUP($A$9&amp;$D$8&amp;$A27,PERFIL_DATOS!$A:$M,PERFIL!H$9,0)</f>
        <v>18.347064287510801</v>
      </c>
      <c r="I27" s="72">
        <f>VLOOKUP($A$9&amp;$D$8&amp;$A27,PERFIL_DATOS!$A:$M,PERFIL!I$9,0)</f>
        <v>18.213254766195501</v>
      </c>
      <c r="J27" s="72">
        <f>VLOOKUP($A$9&amp;$D$8&amp;$A27,PERFIL_DATOS!$A:$M,PERFIL!J$9,0)</f>
        <v>19.3240055881049</v>
      </c>
      <c r="K27" s="73">
        <f>VLOOKUP($A$9&amp;$D$8&amp;$A27,PERFIL_DATOS!$A:$M,PERFIL!K$9,0)</f>
        <v>18.458957998427898</v>
      </c>
      <c r="L27" s="10"/>
      <c r="M27" s="74">
        <v>17.051869269657502</v>
      </c>
    </row>
    <row r="28" spans="1:13" ht="20.25" customHeight="1" x14ac:dyDescent="0.3">
      <c r="A28" s="51" t="s">
        <v>159</v>
      </c>
      <c r="B28" s="52">
        <v>0</v>
      </c>
      <c r="C28" s="67">
        <f>VLOOKUP($A$9&amp;$D$8&amp;$A28,PERFIL_DATOS!$A:$M,PERFIL!C$9,0)</f>
        <v>2.26111386676263</v>
      </c>
      <c r="D28" s="67">
        <f>VLOOKUP($A$9&amp;$D$8&amp;$A28,PERFIL_DATOS!$A:$M,PERFIL!D$9,0)</f>
        <v>2.6263905363382798</v>
      </c>
      <c r="E28" s="67">
        <f>VLOOKUP($A$9&amp;$D$8&amp;$A28,PERFIL_DATOS!$A:$M,PERFIL!E$9,0)</f>
        <v>1.40233215762125</v>
      </c>
      <c r="F28" s="67">
        <f>VLOOKUP($A$9&amp;$D$8&amp;$A28,PERFIL_DATOS!$A:$M,PERFIL!F$9,0)</f>
        <v>1.41560907902999</v>
      </c>
      <c r="G28" s="67">
        <f>VLOOKUP($A$9&amp;$D$8&amp;$A28,PERFIL_DATOS!$A:$M,PERFIL!G$9,0)</f>
        <v>2.08685460808353</v>
      </c>
      <c r="H28" s="67">
        <f>VLOOKUP($A$9&amp;$D$8&amp;$A28,PERFIL_DATOS!$A:$M,PERFIL!H$9,0)</f>
        <v>1.93379823231447</v>
      </c>
      <c r="I28" s="67">
        <f>VLOOKUP($A$9&amp;$D$8&amp;$A28,PERFIL_DATOS!$A:$M,PERFIL!I$9,0)</f>
        <v>1.35962267308281</v>
      </c>
      <c r="J28" s="67">
        <f>VLOOKUP($A$9&amp;$D$8&amp;$A28,PERFIL_DATOS!$A:$M,PERFIL!J$9,0)</f>
        <v>1.1177692281855101</v>
      </c>
      <c r="K28" s="68">
        <f>VLOOKUP($A$9&amp;$D$8&amp;$A28,PERFIL_DATOS!$A:$M,PERFIL!K$9,0)</f>
        <v>1.5664157383736199</v>
      </c>
      <c r="L28" s="10"/>
      <c r="M28" s="69">
        <v>6.9746976896756099</v>
      </c>
    </row>
    <row r="29" spans="1:13" ht="20.25" customHeight="1" x14ac:dyDescent="0.3">
      <c r="A29" s="53" t="s">
        <v>160</v>
      </c>
      <c r="B29" s="14">
        <v>0</v>
      </c>
      <c r="C29" s="48">
        <f>VLOOKUP($A$9&amp;$D$8&amp;$A29,PERFIL_DATOS!$A:$M,PERFIL!C$9,0)</f>
        <v>2.8787059460475901</v>
      </c>
      <c r="D29" s="48">
        <f>VLOOKUP($A$9&amp;$D$8&amp;$A29,PERFIL_DATOS!$A:$M,PERFIL!D$9,0)</f>
        <v>2.38990764792565</v>
      </c>
      <c r="E29" s="48">
        <f>VLOOKUP($A$9&amp;$D$8&amp;$A29,PERFIL_DATOS!$A:$M,PERFIL!E$9,0)</f>
        <v>2.5167275101281099</v>
      </c>
      <c r="F29" s="48">
        <f>VLOOKUP($A$9&amp;$D$8&amp;$A29,PERFIL_DATOS!$A:$M,PERFIL!F$9,0)</f>
        <v>2.6203566906939701</v>
      </c>
      <c r="G29" s="48">
        <f>VLOOKUP($A$9&amp;$D$8&amp;$A29,PERFIL_DATOS!$A:$M,PERFIL!G$9,0)</f>
        <v>2.4498199904495701</v>
      </c>
      <c r="H29" s="48">
        <f>VLOOKUP($A$9&amp;$D$8&amp;$A29,PERFIL_DATOS!$A:$M,PERFIL!H$9,0)</f>
        <v>2.3486879404062999</v>
      </c>
      <c r="I29" s="48">
        <f>VLOOKUP($A$9&amp;$D$8&amp;$A29,PERFIL_DATOS!$A:$M,PERFIL!I$9,0)</f>
        <v>2.63642550033568</v>
      </c>
      <c r="J29" s="48">
        <f>VLOOKUP($A$9&amp;$D$8&amp;$A29,PERFIL_DATOS!$A:$M,PERFIL!J$9,0)</f>
        <v>2.7504726211471402</v>
      </c>
      <c r="K29" s="70">
        <f>VLOOKUP($A$9&amp;$D$8&amp;$A29,PERFIL_DATOS!$A:$M,PERFIL!K$9,0)</f>
        <v>2.8039799162942902</v>
      </c>
      <c r="L29" s="10"/>
      <c r="M29" s="71">
        <v>6.9663994766195296</v>
      </c>
    </row>
    <row r="30" spans="1:13" ht="20.25" customHeight="1" x14ac:dyDescent="0.3">
      <c r="A30" s="53" t="s">
        <v>161</v>
      </c>
      <c r="B30" s="14">
        <v>0</v>
      </c>
      <c r="C30" s="48">
        <f>VLOOKUP($A$9&amp;$D$8&amp;$A30,PERFIL_DATOS!$A:$M,PERFIL!C$9,0)</f>
        <v>7.0441974083907999</v>
      </c>
      <c r="D30" s="48">
        <f>VLOOKUP($A$9&amp;$D$8&amp;$A30,PERFIL_DATOS!$A:$M,PERFIL!D$9,0)</f>
        <v>8.1155383123515303</v>
      </c>
      <c r="E30" s="48">
        <f>VLOOKUP($A$9&amp;$D$8&amp;$A30,PERFIL_DATOS!$A:$M,PERFIL!E$9,0)</f>
        <v>7.2892840964215901</v>
      </c>
      <c r="F30" s="48">
        <f>VLOOKUP($A$9&amp;$D$8&amp;$A30,PERFIL_DATOS!$A:$M,PERFIL!F$9,0)</f>
        <v>6.58459109208074</v>
      </c>
      <c r="G30" s="48">
        <f>VLOOKUP($A$9&amp;$D$8&amp;$A30,PERFIL_DATOS!$A:$M,PERFIL!G$9,0)</f>
        <v>6.4542565149507203</v>
      </c>
      <c r="H30" s="48">
        <f>VLOOKUP($A$9&amp;$D$8&amp;$A30,PERFIL_DATOS!$A:$M,PERFIL!H$9,0)</f>
        <v>7.10882057804245</v>
      </c>
      <c r="I30" s="48">
        <f>VLOOKUP($A$9&amp;$D$8&amp;$A30,PERFIL_DATOS!$A:$M,PERFIL!I$9,0)</f>
        <v>6.6813223152521699</v>
      </c>
      <c r="J30" s="48">
        <f>VLOOKUP($A$9&amp;$D$8&amp;$A30,PERFIL_DATOS!$A:$M,PERFIL!J$9,0)</f>
        <v>6.62434777452353</v>
      </c>
      <c r="K30" s="70">
        <f>VLOOKUP($A$9&amp;$D$8&amp;$A30,PERFIL_DATOS!$A:$M,PERFIL!K$9,0)</f>
        <v>6.5622007095864996</v>
      </c>
      <c r="L30" s="10"/>
      <c r="M30" s="71">
        <v>14.513305498889499</v>
      </c>
    </row>
    <row r="31" spans="1:13" ht="20.25" customHeight="1" x14ac:dyDescent="0.3">
      <c r="A31" s="53" t="s">
        <v>162</v>
      </c>
      <c r="B31" s="14">
        <v>0</v>
      </c>
      <c r="C31" s="48">
        <f>VLOOKUP($A$9&amp;$D$8&amp;$A31,PERFIL_DATOS!$A:$M,PERFIL!C$9,0)</f>
        <v>24.2612616993617</v>
      </c>
      <c r="D31" s="48">
        <f>VLOOKUP($A$9&amp;$D$8&amp;$A31,PERFIL_DATOS!$A:$M,PERFIL!D$9,0)</f>
        <v>23.677829972608301</v>
      </c>
      <c r="E31" s="48">
        <f>VLOOKUP($A$9&amp;$D$8&amp;$A31,PERFIL_DATOS!$A:$M,PERFIL!E$9,0)</f>
        <v>22.8483080722559</v>
      </c>
      <c r="F31" s="48">
        <f>VLOOKUP($A$9&amp;$D$8&amp;$A31,PERFIL_DATOS!$A:$M,PERFIL!F$9,0)</f>
        <v>23.017198457971201</v>
      </c>
      <c r="G31" s="48">
        <f>VLOOKUP($A$9&amp;$D$8&amp;$A31,PERFIL_DATOS!$A:$M,PERFIL!G$9,0)</f>
        <v>22.725414343890701</v>
      </c>
      <c r="H31" s="48">
        <f>VLOOKUP($A$9&amp;$D$8&amp;$A31,PERFIL_DATOS!$A:$M,PERFIL!H$9,0)</f>
        <v>23.204284718217998</v>
      </c>
      <c r="I31" s="48">
        <f>VLOOKUP($A$9&amp;$D$8&amp;$A31,PERFIL_DATOS!$A:$M,PERFIL!I$9,0)</f>
        <v>22.487085509120401</v>
      </c>
      <c r="J31" s="48">
        <f>VLOOKUP($A$9&amp;$D$8&amp;$A31,PERFIL_DATOS!$A:$M,PERFIL!J$9,0)</f>
        <v>22.474923814590699</v>
      </c>
      <c r="K31" s="70">
        <f>VLOOKUP($A$9&amp;$D$8&amp;$A31,PERFIL_DATOS!$A:$M,PERFIL!K$9,0)</f>
        <v>22.038297842205498</v>
      </c>
      <c r="L31" s="10"/>
      <c r="M31" s="71">
        <v>28.346031484572801</v>
      </c>
    </row>
    <row r="32" spans="1:13" ht="20.25" customHeight="1" x14ac:dyDescent="0.3">
      <c r="A32" s="53" t="s">
        <v>163</v>
      </c>
      <c r="B32" s="14" t="s">
        <v>51</v>
      </c>
      <c r="C32" s="48">
        <f>VLOOKUP($A$9&amp;$D$8&amp;$A32,PERFIL_DATOS!$A:$M,PERFIL!C$9,0)</f>
        <v>25.674923895389</v>
      </c>
      <c r="D32" s="48">
        <f>VLOOKUP($A$9&amp;$D$8&amp;$A32,PERFIL_DATOS!$A:$M,PERFIL!D$9,0)</f>
        <v>24.5118559339484</v>
      </c>
      <c r="E32" s="48">
        <f>VLOOKUP($A$9&amp;$D$8&amp;$A32,PERFIL_DATOS!$A:$M,PERFIL!E$9,0)</f>
        <v>25.409356440845499</v>
      </c>
      <c r="F32" s="48">
        <f>VLOOKUP($A$9&amp;$D$8&amp;$A32,PERFIL_DATOS!$A:$M,PERFIL!F$9,0)</f>
        <v>25.701980779509</v>
      </c>
      <c r="G32" s="48">
        <f>VLOOKUP($A$9&amp;$D$8&amp;$A32,PERFIL_DATOS!$A:$M,PERFIL!G$9,0)</f>
        <v>26.115321468620401</v>
      </c>
      <c r="H32" s="48">
        <f>VLOOKUP($A$9&amp;$D$8&amp;$A32,PERFIL_DATOS!$A:$M,PERFIL!H$9,0)</f>
        <v>25.318021524914901</v>
      </c>
      <c r="I32" s="48">
        <f>VLOOKUP($A$9&amp;$D$8&amp;$A32,PERFIL_DATOS!$A:$M,PERFIL!I$9,0)</f>
        <v>25.537147885691802</v>
      </c>
      <c r="J32" s="48">
        <f>VLOOKUP($A$9&amp;$D$8&amp;$A32,PERFIL_DATOS!$A:$M,PERFIL!J$9,0)</f>
        <v>25.5348217806714</v>
      </c>
      <c r="K32" s="70">
        <f>VLOOKUP($A$9&amp;$D$8&amp;$A32,PERFIL_DATOS!$A:$M,PERFIL!K$9,0)</f>
        <v>25.365748642083702</v>
      </c>
      <c r="L32" s="10"/>
      <c r="M32" s="71">
        <v>19.918187114702398</v>
      </c>
    </row>
    <row r="33" spans="1:13" ht="20.25" customHeight="1" x14ac:dyDescent="0.3">
      <c r="A33" s="53" t="s">
        <v>164</v>
      </c>
      <c r="B33" s="14">
        <v>0</v>
      </c>
      <c r="C33" s="92">
        <f>VLOOKUP($A$9&amp;$D$8&amp;$A33,PERFIL_DATOS!$A:$M,PERFIL!C$9,0)</f>
        <v>37.879769303338897</v>
      </c>
      <c r="D33" s="92">
        <f>VLOOKUP($A$9&amp;$D$8&amp;$A33,PERFIL_DATOS!$A:$M,PERFIL!D$9,0)</f>
        <v>38.678474369464702</v>
      </c>
      <c r="E33" s="92">
        <f>VLOOKUP($A$9&amp;$D$8&amp;$A33,PERFIL_DATOS!$A:$M,PERFIL!E$9,0)</f>
        <v>40.533998751462399</v>
      </c>
      <c r="F33" s="92">
        <f>VLOOKUP($A$9&amp;$D$8&amp;$A33,PERFIL_DATOS!$A:$M,PERFIL!F$9,0)</f>
        <v>40.6602598363271</v>
      </c>
      <c r="G33" s="92">
        <f>VLOOKUP($A$9&amp;$D$8&amp;$A33,PERFIL_DATOS!$A:$M,PERFIL!G$9,0)</f>
        <v>40.168339780769301</v>
      </c>
      <c r="H33" s="92">
        <f>VLOOKUP($A$9&amp;$D$8&amp;$A33,PERFIL_DATOS!$A:$M,PERFIL!H$9,0)</f>
        <v>40.086388129428101</v>
      </c>
      <c r="I33" s="92">
        <f>VLOOKUP($A$9&amp;$D$8&amp;$A33,PERFIL_DATOS!$A:$M,PERFIL!I$9,0)</f>
        <v>41.298394943032598</v>
      </c>
      <c r="J33" s="92">
        <f>VLOOKUP($A$9&amp;$D$8&amp;$A33,PERFIL_DATOS!$A:$M,PERFIL!J$9,0)</f>
        <v>41.497671000944997</v>
      </c>
      <c r="K33" s="93">
        <f>VLOOKUP($A$9&amp;$D$8&amp;$A33,PERFIL_DATOS!$A:$M,PERFIL!K$9,0)</f>
        <v>41.663392559964301</v>
      </c>
      <c r="L33" s="10"/>
      <c r="M33" s="74">
        <v>23.281394777988002</v>
      </c>
    </row>
    <row r="34" spans="1:13" ht="20.25" customHeight="1" x14ac:dyDescent="0.3">
      <c r="A34" s="51" t="s">
        <v>165</v>
      </c>
      <c r="B34" s="52" t="s">
        <v>165</v>
      </c>
      <c r="C34" s="67">
        <f>VLOOKUP($A$9&amp;$D$8&amp;$A34,PERFIL_DATOS!$A:$M,PERFIL!C$9,0)</f>
        <v>24.026331060731302</v>
      </c>
      <c r="D34" s="67">
        <f>VLOOKUP($A$9&amp;$D$8&amp;$A34,PERFIL_DATOS!$A:$M,PERFIL!D$9,0)</f>
        <v>23.073958040405302</v>
      </c>
      <c r="E34" s="67">
        <f>VLOOKUP($A$9&amp;$D$8&amp;$A34,PERFIL_DATOS!$A:$M,PERFIL!E$9,0)</f>
        <v>23.721101210617601</v>
      </c>
      <c r="F34" s="67">
        <f>VLOOKUP($A$9&amp;$D$8&amp;$A34,PERFIL_DATOS!$A:$M,PERFIL!F$9,0)</f>
        <v>24.940090920360301</v>
      </c>
      <c r="G34" s="67">
        <f>VLOOKUP($A$9&amp;$D$8&amp;$A34,PERFIL_DATOS!$A:$M,PERFIL!G$9,0)</f>
        <v>24.4198581921783</v>
      </c>
      <c r="H34" s="67">
        <f>VLOOKUP($A$9&amp;$D$8&amp;$A34,PERFIL_DATOS!$A:$M,PERFIL!H$9,0)</f>
        <v>23.4843069914916</v>
      </c>
      <c r="I34" s="67">
        <f>VLOOKUP($A$9&amp;$D$8&amp;$A34,PERFIL_DATOS!$A:$M,PERFIL!I$9,0)</f>
        <v>22.0727398482145</v>
      </c>
      <c r="J34" s="67">
        <f>VLOOKUP($A$9&amp;$D$8&amp;$A34,PERFIL_DATOS!$A:$M,PERFIL!J$9,0)</f>
        <v>20.8594696939853</v>
      </c>
      <c r="K34" s="68">
        <f>VLOOKUP($A$9&amp;$D$8&amp;$A34,PERFIL_DATOS!$A:$M,PERFIL!K$9,0)</f>
        <v>22.211133851241801</v>
      </c>
      <c r="L34" s="10"/>
      <c r="M34" s="71">
        <v>23.281394777988002</v>
      </c>
    </row>
    <row r="35" spans="1:13" ht="20.25" customHeight="1" x14ac:dyDescent="0.3">
      <c r="A35" s="53" t="s">
        <v>166</v>
      </c>
      <c r="B35" s="14" t="s">
        <v>166</v>
      </c>
      <c r="C35" s="94">
        <f>VLOOKUP($A$9&amp;$D$8&amp;$A35,PERFIL_DATOS!$A:$M,PERFIL!C$9,0)</f>
        <v>14.195463225019999</v>
      </c>
      <c r="D35" s="94">
        <f>VLOOKUP($A$9&amp;$D$8&amp;$A35,PERFIL_DATOS!$A:$M,PERFIL!D$9,0)</f>
        <v>14.0790170398323</v>
      </c>
      <c r="E35" s="94">
        <f>VLOOKUP($A$9&amp;$D$8&amp;$A35,PERFIL_DATOS!$A:$M,PERFIL!E$9,0)</f>
        <v>14.7017819131209</v>
      </c>
      <c r="F35" s="94">
        <f>VLOOKUP($A$9&amp;$D$8&amp;$A35,PERFIL_DATOS!$A:$M,PERFIL!F$9,0)</f>
        <v>13.8588011274612</v>
      </c>
      <c r="G35" s="94">
        <f>VLOOKUP($A$9&amp;$D$8&amp;$A35,PERFIL_DATOS!$A:$M,PERFIL!G$9,0)</f>
        <v>14.070348590774699</v>
      </c>
      <c r="H35" s="94">
        <f>VLOOKUP($A$9&amp;$D$8&amp;$A35,PERFIL_DATOS!$A:$M,PERFIL!H$9,0)</f>
        <v>14.0868345384918</v>
      </c>
      <c r="I35" s="94">
        <f>VLOOKUP($A$9&amp;$D$8&amp;$A35,PERFIL_DATOS!$A:$M,PERFIL!I$9,0)</f>
        <v>14.7385904737228</v>
      </c>
      <c r="J35" s="94">
        <f>VLOOKUP($A$9&amp;$D$8&amp;$A35,PERFIL_DATOS!$A:$M,PERFIL!J$9,0)</f>
        <v>14.666453249381799</v>
      </c>
      <c r="K35" s="95">
        <f>VLOOKUP($A$9&amp;$D$8&amp;$A35,PERFIL_DATOS!$A:$M,PERFIL!K$9,0)</f>
        <v>13.985298387496499</v>
      </c>
      <c r="L35" s="10"/>
      <c r="M35" s="71">
        <v>22.4805507483855</v>
      </c>
    </row>
    <row r="36" spans="1:13" ht="20.25" customHeight="1" x14ac:dyDescent="0.3">
      <c r="A36" s="53" t="s">
        <v>167</v>
      </c>
      <c r="B36" s="14" t="s">
        <v>167</v>
      </c>
      <c r="C36" s="94">
        <f>VLOOKUP($A$9&amp;$D$8&amp;$A36,PERFIL_DATOS!$A:$M,PERFIL!C$9,0)</f>
        <v>25.5754610853377</v>
      </c>
      <c r="D36" s="94">
        <f>VLOOKUP($A$9&amp;$D$8&amp;$A36,PERFIL_DATOS!$A:$M,PERFIL!D$9,0)</f>
        <v>24.9328116766862</v>
      </c>
      <c r="E36" s="94">
        <f>VLOOKUP($A$9&amp;$D$8&amp;$A36,PERFIL_DATOS!$A:$M,PERFIL!E$9,0)</f>
        <v>23.882375529600498</v>
      </c>
      <c r="F36" s="94">
        <f>VLOOKUP($A$9&amp;$D$8&amp;$A36,PERFIL_DATOS!$A:$M,PERFIL!F$9,0)</f>
        <v>23.262159124856002</v>
      </c>
      <c r="G36" s="94">
        <f>VLOOKUP($A$9&amp;$D$8&amp;$A36,PERFIL_DATOS!$A:$M,PERFIL!G$9,0)</f>
        <v>24.246977932063199</v>
      </c>
      <c r="H36" s="94">
        <f>VLOOKUP($A$9&amp;$D$8&amp;$A36,PERFIL_DATOS!$A:$M,PERFIL!H$9,0)</f>
        <v>23.864821853689499</v>
      </c>
      <c r="I36" s="94">
        <f>VLOOKUP($A$9&amp;$D$8&amp;$A36,PERFIL_DATOS!$A:$M,PERFIL!I$9,0)</f>
        <v>24.814363544810501</v>
      </c>
      <c r="J36" s="94">
        <f>VLOOKUP($A$9&amp;$D$8&amp;$A36,PERFIL_DATOS!$A:$M,PERFIL!J$9,0)</f>
        <v>24.299786734761199</v>
      </c>
      <c r="K36" s="95">
        <f>VLOOKUP($A$9&amp;$D$8&amp;$A36,PERFIL_DATOS!$A:$M,PERFIL!K$9,0)</f>
        <v>25.057368864590799</v>
      </c>
      <c r="L36" s="10"/>
      <c r="M36" s="71">
        <v>14.8862651357903</v>
      </c>
    </row>
    <row r="37" spans="1:13" ht="20.25" customHeight="1" x14ac:dyDescent="0.3">
      <c r="A37" s="53" t="s">
        <v>168</v>
      </c>
      <c r="B37" s="14" t="s">
        <v>168</v>
      </c>
      <c r="C37" s="48">
        <f>VLOOKUP($A$9&amp;$D$8&amp;$A37,PERFIL_DATOS!$A:$M,PERFIL!C$9,0)</f>
        <v>14.934373348635299</v>
      </c>
      <c r="D37" s="48">
        <f>VLOOKUP($A$9&amp;$D$8&amp;$A37,PERFIL_DATOS!$A:$M,PERFIL!D$9,0)</f>
        <v>15.426968320417799</v>
      </c>
      <c r="E37" s="48">
        <f>VLOOKUP($A$9&amp;$D$8&amp;$A37,PERFIL_DATOS!$A:$M,PERFIL!E$9,0)</f>
        <v>15.329307352161999</v>
      </c>
      <c r="F37" s="48">
        <f>VLOOKUP($A$9&amp;$D$8&amp;$A37,PERFIL_DATOS!$A:$M,PERFIL!F$9,0)</f>
        <v>14.830413409228999</v>
      </c>
      <c r="G37" s="48">
        <f>VLOOKUP($A$9&amp;$D$8&amp;$A37,PERFIL_DATOS!$A:$M,PERFIL!G$9,0)</f>
        <v>15.0062372906819</v>
      </c>
      <c r="H37" s="48">
        <f>VLOOKUP($A$9&amp;$D$8&amp;$A37,PERFIL_DATOS!$A:$M,PERFIL!H$9,0)</f>
        <v>16.1715334128872</v>
      </c>
      <c r="I37" s="48">
        <f>VLOOKUP($A$9&amp;$D$8&amp;$A37,PERFIL_DATOS!$A:$M,PERFIL!I$9,0)</f>
        <v>17.746348732149698</v>
      </c>
      <c r="J37" s="48">
        <f>VLOOKUP($A$9&amp;$D$8&amp;$A37,PERFIL_DATOS!$A:$M,PERFIL!J$9,0)</f>
        <v>17.2381280760805</v>
      </c>
      <c r="K37" s="70">
        <f>VLOOKUP($A$9&amp;$D$8&amp;$A37,PERFIL_DATOS!$A:$M,PERFIL!K$9,0)</f>
        <v>15.9775085157462</v>
      </c>
      <c r="L37" s="10"/>
      <c r="M37" s="71">
        <v>25.039716453161098</v>
      </c>
    </row>
    <row r="38" spans="1:13" ht="20.25" customHeight="1" x14ac:dyDescent="0.3">
      <c r="A38" s="54" t="s">
        <v>169</v>
      </c>
      <c r="B38" s="55" t="s">
        <v>169</v>
      </c>
      <c r="C38" s="72">
        <f>VLOOKUP($A$9&amp;$D$8&amp;$A38,PERFIL_DATOS!$A:$M,PERFIL!C$9,0)</f>
        <v>21.268345344732001</v>
      </c>
      <c r="D38" s="72">
        <f>VLOOKUP($A$9&amp;$D$8&amp;$A38,PERFIL_DATOS!$A:$M,PERFIL!D$9,0)</f>
        <v>22.487244922658402</v>
      </c>
      <c r="E38" s="72">
        <f>VLOOKUP($A$9&amp;$D$8&amp;$A38,PERFIL_DATOS!$A:$M,PERFIL!E$9,0)</f>
        <v>22.365433994499099</v>
      </c>
      <c r="F38" s="72">
        <f>VLOOKUP($A$9&amp;$D$8&amp;$A38,PERFIL_DATOS!$A:$M,PERFIL!F$9,0)</f>
        <v>23.1085354180934</v>
      </c>
      <c r="G38" s="72">
        <f>VLOOKUP($A$9&amp;$D$8&amp;$A38,PERFIL_DATOS!$A:$M,PERFIL!G$9,0)</f>
        <v>22.2565914078303</v>
      </c>
      <c r="H38" s="72">
        <f>VLOOKUP($A$9&amp;$D$8&amp;$A38,PERFIL_DATOS!$A:$M,PERFIL!H$9,0)</f>
        <v>22.39250320344</v>
      </c>
      <c r="I38" s="72">
        <f>VLOOKUP($A$9&amp;$D$8&amp;$A38,PERFIL_DATOS!$A:$M,PERFIL!I$9,0)</f>
        <v>20.627957401102499</v>
      </c>
      <c r="J38" s="72">
        <f>VLOOKUP($A$9&amp;$D$8&amp;$A38,PERFIL_DATOS!$A:$M,PERFIL!J$9,0)</f>
        <v>22.936172612563499</v>
      </c>
      <c r="K38" s="73">
        <f>VLOOKUP($A$9&amp;$D$8&amp;$A38,PERFIL_DATOS!$A:$M,PERFIL!K$9,0)</f>
        <v>22.7687257894327</v>
      </c>
      <c r="L38" s="10"/>
      <c r="M38" s="74">
        <v>15.056033133371701</v>
      </c>
    </row>
    <row r="39" spans="1:13" ht="20.25" customHeight="1" x14ac:dyDescent="0.3">
      <c r="A39" s="51" t="s">
        <v>170</v>
      </c>
      <c r="B39" s="52">
        <v>0</v>
      </c>
      <c r="C39" s="67">
        <f>VLOOKUP($A$9&amp;$D$8&amp;$A39,PERFIL_DATOS!$A:$M,PERFIL!C$9,0)</f>
        <v>58.032704720593102</v>
      </c>
      <c r="D39" s="67">
        <f>VLOOKUP($A$9&amp;$D$8&amp;$A39,PERFIL_DATOS!$A:$M,PERFIL!D$9,0)</f>
        <v>60.014949146437701</v>
      </c>
      <c r="E39" s="67">
        <f>VLOOKUP($A$9&amp;$D$8&amp;$A39,PERFIL_DATOS!$A:$M,PERFIL!E$9,0)</f>
        <v>61.068587916644397</v>
      </c>
      <c r="F39" s="67">
        <f>VLOOKUP($A$9&amp;$D$8&amp;$A39,PERFIL_DATOS!$A:$M,PERFIL!F$9,0)</f>
        <v>59.195982758866002</v>
      </c>
      <c r="G39" s="67">
        <f>VLOOKUP($A$9&amp;$D$8&amp;$A39,PERFIL_DATOS!$A:$M,PERFIL!G$9,0)</f>
        <v>59.115464993373699</v>
      </c>
      <c r="H39" s="67">
        <f>VLOOKUP($A$9&amp;$D$8&amp;$A39,PERFIL_DATOS!$A:$M,PERFIL!H$9,0)</f>
        <v>61.013773191169903</v>
      </c>
      <c r="I39" s="67">
        <f>VLOOKUP($A$9&amp;$D$8&amp;$A39,PERFIL_DATOS!$A:$M,PERFIL!I$9,0)</f>
        <v>60.9588377996742</v>
      </c>
      <c r="J39" s="67">
        <f>VLOOKUP($A$9&amp;$D$8&amp;$A39,PERFIL_DATOS!$A:$M,PERFIL!J$9,0)</f>
        <v>60.182191875685</v>
      </c>
      <c r="K39" s="68">
        <f>VLOOKUP($A$9&amp;$D$8&amp;$A39,PERFIL_DATOS!$A:$M,PERFIL!K$9,0)</f>
        <v>59.063961928772201</v>
      </c>
      <c r="L39" s="10"/>
      <c r="M39" s="69">
        <v>22.537448139893801</v>
      </c>
    </row>
    <row r="40" spans="1:13" ht="20.25" customHeight="1" x14ac:dyDescent="0.3">
      <c r="A40" s="54" t="s">
        <v>171</v>
      </c>
      <c r="B40" s="55">
        <v>0</v>
      </c>
      <c r="C40" s="72">
        <f>VLOOKUP($A$9&amp;$D$8&amp;$A40,PERFIL_DATOS!$A:$M,PERFIL!C$9,0)</f>
        <v>41.967262859977197</v>
      </c>
      <c r="D40" s="72">
        <f>VLOOKUP($A$9&amp;$D$8&amp;$A40,PERFIL_DATOS!$A:$M,PERFIL!D$9,0)</f>
        <v>39.985040095684901</v>
      </c>
      <c r="E40" s="72">
        <f>VLOOKUP($A$9&amp;$D$8&amp;$A40,PERFIL_DATOS!$A:$M,PERFIL!E$9,0)</f>
        <v>38.931412083355603</v>
      </c>
      <c r="F40" s="72">
        <f>VLOOKUP($A$9&amp;$D$8&amp;$A40,PERFIL_DATOS!$A:$M,PERFIL!F$9,0)</f>
        <v>40.804017241133998</v>
      </c>
      <c r="G40" s="72">
        <f>VLOOKUP($A$9&amp;$D$8&amp;$A40,PERFIL_DATOS!$A:$M,PERFIL!G$9,0)</f>
        <v>40.884548420154601</v>
      </c>
      <c r="H40" s="72">
        <f>VLOOKUP($A$9&amp;$D$8&amp;$A40,PERFIL_DATOS!$A:$M,PERFIL!H$9,0)</f>
        <v>38.986226808830097</v>
      </c>
      <c r="I40" s="72">
        <f>VLOOKUP($A$9&amp;$D$8&amp;$A40,PERFIL_DATOS!$A:$M,PERFIL!I$9,0)</f>
        <v>39.0411622003258</v>
      </c>
      <c r="J40" s="72">
        <f>VLOOKUP($A$9&amp;$D$8&amp;$A40,PERFIL_DATOS!$A:$M,PERFIL!J$9,0)</f>
        <v>39.817818491087301</v>
      </c>
      <c r="K40" s="73">
        <f>VLOOKUP($A$9&amp;$D$8&amp;$A40,PERFIL_DATOS!$A:$M,PERFIL!K$9,0)</f>
        <v>40.936080561437301</v>
      </c>
      <c r="L40" s="10"/>
      <c r="M40" s="74">
        <v>49.740693795036997</v>
      </c>
    </row>
    <row r="41" spans="1:13" ht="15.6" x14ac:dyDescent="0.3">
      <c r="A41" s="46" t="s">
        <v>140</v>
      </c>
      <c r="B41" s="56"/>
      <c r="C41" s="57"/>
      <c r="D41" s="57"/>
      <c r="E41" s="57"/>
      <c r="F41" s="57"/>
      <c r="G41" s="58"/>
      <c r="H41" s="58"/>
      <c r="I41" s="58"/>
      <c r="J41" s="58"/>
      <c r="K41" s="58"/>
      <c r="L41" s="58"/>
    </row>
    <row r="42" spans="1:13" x14ac:dyDescent="0.3">
      <c r="A42" s="47" t="s">
        <v>175</v>
      </c>
      <c r="B42" s="59"/>
      <c r="C42" s="60"/>
      <c r="D42" s="60"/>
      <c r="E42" s="60"/>
      <c r="F42" s="60"/>
      <c r="G42" s="60"/>
      <c r="H42" s="60"/>
      <c r="I42" s="60"/>
      <c r="J42" s="60"/>
      <c r="K42" s="60"/>
      <c r="L42" s="60"/>
    </row>
    <row r="43" spans="1:13" x14ac:dyDescent="0.3">
      <c r="A43" s="61"/>
      <c r="B43" s="59"/>
    </row>
    <row r="44" spans="1:13" x14ac:dyDescent="0.3">
      <c r="B44" s="14"/>
    </row>
    <row r="45" spans="1:13" x14ac:dyDescent="0.3">
      <c r="B45" s="14"/>
    </row>
    <row r="46" spans="1:13" x14ac:dyDescent="0.3">
      <c r="B46" s="14"/>
    </row>
    <row r="47" spans="1:13" x14ac:dyDescent="0.3">
      <c r="B47" s="14"/>
    </row>
    <row r="48" spans="1:13" x14ac:dyDescent="0.3">
      <c r="B48" s="14"/>
    </row>
    <row r="49" spans="2:2" x14ac:dyDescent="0.3">
      <c r="B49" s="14"/>
    </row>
    <row r="50" spans="2:2" x14ac:dyDescent="0.3">
      <c r="B50" s="14"/>
    </row>
    <row r="51" spans="2:2" x14ac:dyDescent="0.3">
      <c r="B51" s="14"/>
    </row>
    <row r="52" spans="2:2" x14ac:dyDescent="0.3">
      <c r="B52" s="14"/>
    </row>
    <row r="53" spans="2:2" x14ac:dyDescent="0.3">
      <c r="B53" s="14"/>
    </row>
    <row r="54" spans="2:2" x14ac:dyDescent="0.3">
      <c r="B54" s="14"/>
    </row>
    <row r="55" spans="2:2" x14ac:dyDescent="0.3">
      <c r="B55" s="14"/>
    </row>
    <row r="56" spans="2:2" x14ac:dyDescent="0.3">
      <c r="B56" s="14"/>
    </row>
    <row r="57" spans="2:2" x14ac:dyDescent="0.3">
      <c r="B57" s="14"/>
    </row>
    <row r="58" spans="2:2" x14ac:dyDescent="0.3">
      <c r="B58" s="14"/>
    </row>
    <row r="59" spans="2:2" x14ac:dyDescent="0.3">
      <c r="B59" s="14"/>
    </row>
    <row r="60" spans="2:2" x14ac:dyDescent="0.3">
      <c r="B60" s="14"/>
    </row>
    <row r="61" spans="2:2" x14ac:dyDescent="0.3">
      <c r="B61" s="14"/>
    </row>
    <row r="62" spans="2:2" x14ac:dyDescent="0.3">
      <c r="B62" s="14"/>
    </row>
    <row r="63" spans="2:2" x14ac:dyDescent="0.3">
      <c r="B63" s="14"/>
    </row>
    <row r="64" spans="2:2" x14ac:dyDescent="0.3">
      <c r="B64" s="14"/>
    </row>
    <row r="65" spans="2:2" x14ac:dyDescent="0.3">
      <c r="B65" s="14"/>
    </row>
    <row r="66" spans="2:2" x14ac:dyDescent="0.3">
      <c r="B66" s="14"/>
    </row>
    <row r="67" spans="2:2" x14ac:dyDescent="0.3">
      <c r="B67" s="14"/>
    </row>
    <row r="68" spans="2:2" x14ac:dyDescent="0.3">
      <c r="B68" s="14"/>
    </row>
    <row r="69" spans="2:2" x14ac:dyDescent="0.3">
      <c r="B69" s="14"/>
    </row>
    <row r="70" spans="2:2" x14ac:dyDescent="0.3">
      <c r="B70" s="14"/>
    </row>
    <row r="71" spans="2:2" x14ac:dyDescent="0.3">
      <c r="B71" s="14"/>
    </row>
    <row r="72" spans="2:2" x14ac:dyDescent="0.3">
      <c r="B72" s="14"/>
    </row>
    <row r="73" spans="2:2" x14ac:dyDescent="0.3">
      <c r="B73" s="14"/>
    </row>
    <row r="74" spans="2:2" x14ac:dyDescent="0.3">
      <c r="B74" s="14"/>
    </row>
    <row r="75" spans="2:2" x14ac:dyDescent="0.3">
      <c r="B75" s="14"/>
    </row>
    <row r="76" spans="2:2" x14ac:dyDescent="0.3">
      <c r="B76" s="14"/>
    </row>
    <row r="77" spans="2:2" x14ac:dyDescent="0.3">
      <c r="B77" s="14"/>
    </row>
    <row r="78" spans="2:2" x14ac:dyDescent="0.3">
      <c r="B78" s="14"/>
    </row>
    <row r="79" spans="2:2" x14ac:dyDescent="0.3">
      <c r="B79" s="14"/>
    </row>
    <row r="80" spans="2:2"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119" spans="2:2" x14ac:dyDescent="0.3">
      <c r="B119" s="14"/>
    </row>
    <row r="120" spans="2:2" x14ac:dyDescent="0.3">
      <c r="B120" s="14"/>
    </row>
    <row r="121" spans="2:2" x14ac:dyDescent="0.3">
      <c r="B121" s="14"/>
    </row>
    <row r="122" spans="2:2" x14ac:dyDescent="0.3">
      <c r="B122" s="14"/>
    </row>
    <row r="123" spans="2:2" x14ac:dyDescent="0.3">
      <c r="B123" s="14"/>
    </row>
    <row r="124" spans="2:2" x14ac:dyDescent="0.3">
      <c r="B124" s="14"/>
    </row>
    <row r="125" spans="2:2" x14ac:dyDescent="0.3">
      <c r="B125" s="14"/>
    </row>
    <row r="126" spans="2:2" x14ac:dyDescent="0.3">
      <c r="B126" s="14"/>
    </row>
    <row r="127" spans="2:2" x14ac:dyDescent="0.3">
      <c r="B127" s="14"/>
    </row>
    <row r="128" spans="2:2" x14ac:dyDescent="0.3">
      <c r="B128" s="14"/>
    </row>
    <row r="129" spans="2:2" x14ac:dyDescent="0.3">
      <c r="B129" s="14"/>
    </row>
    <row r="130" spans="2:2" x14ac:dyDescent="0.3">
      <c r="B130" s="14"/>
    </row>
    <row r="131" spans="2:2" x14ac:dyDescent="0.3">
      <c r="B131" s="14"/>
    </row>
    <row r="132" spans="2:2" x14ac:dyDescent="0.3">
      <c r="B132" s="14"/>
    </row>
    <row r="133" spans="2:2" x14ac:dyDescent="0.3">
      <c r="B133" s="14"/>
    </row>
    <row r="134" spans="2:2" x14ac:dyDescent="0.3">
      <c r="B134" s="14"/>
    </row>
    <row r="135" spans="2:2" x14ac:dyDescent="0.3">
      <c r="B135" s="14"/>
    </row>
    <row r="136" spans="2:2" x14ac:dyDescent="0.3">
      <c r="B136" s="14"/>
    </row>
    <row r="137" spans="2:2" x14ac:dyDescent="0.3">
      <c r="B137" s="14"/>
    </row>
    <row r="138" spans="2:2" x14ac:dyDescent="0.3">
      <c r="B138" s="14"/>
    </row>
    <row r="139" spans="2:2" x14ac:dyDescent="0.3">
      <c r="B139" s="14"/>
    </row>
    <row r="140" spans="2:2" x14ac:dyDescent="0.3">
      <c r="B140" s="14"/>
    </row>
    <row r="141" spans="2:2" x14ac:dyDescent="0.3">
      <c r="B141" s="14"/>
    </row>
    <row r="142" spans="2:2" x14ac:dyDescent="0.3">
      <c r="B142" s="14"/>
    </row>
    <row r="143" spans="2:2" x14ac:dyDescent="0.3">
      <c r="B143" s="14"/>
    </row>
    <row r="144" spans="2:2" x14ac:dyDescent="0.3">
      <c r="B144" s="14"/>
    </row>
    <row r="145" spans="2:2" x14ac:dyDescent="0.3">
      <c r="B145" s="14"/>
    </row>
    <row r="146" spans="2:2" x14ac:dyDescent="0.3">
      <c r="B146" s="14"/>
    </row>
    <row r="147" spans="2:2" x14ac:dyDescent="0.3">
      <c r="B147" s="14"/>
    </row>
    <row r="148" spans="2:2" x14ac:dyDescent="0.3">
      <c r="B148" s="14"/>
    </row>
    <row r="149" spans="2:2" x14ac:dyDescent="0.3">
      <c r="B149" s="14"/>
    </row>
    <row r="150" spans="2:2" x14ac:dyDescent="0.3">
      <c r="B150" s="14"/>
    </row>
    <row r="151" spans="2:2" x14ac:dyDescent="0.3">
      <c r="B151" s="14"/>
    </row>
    <row r="152" spans="2:2" x14ac:dyDescent="0.3">
      <c r="B152" s="14"/>
    </row>
    <row r="153" spans="2:2" x14ac:dyDescent="0.3">
      <c r="B153" s="14"/>
    </row>
    <row r="154" spans="2:2" x14ac:dyDescent="0.3">
      <c r="B154" s="14"/>
    </row>
    <row r="155" spans="2:2" x14ac:dyDescent="0.3">
      <c r="B155" s="14"/>
    </row>
    <row r="156" spans="2:2" x14ac:dyDescent="0.3">
      <c r="B156" s="14"/>
    </row>
    <row r="157" spans="2:2" x14ac:dyDescent="0.3">
      <c r="B157" s="14"/>
    </row>
    <row r="158" spans="2:2" x14ac:dyDescent="0.3">
      <c r="B158" s="14"/>
    </row>
    <row r="159" spans="2:2" x14ac:dyDescent="0.3">
      <c r="B159" s="14"/>
    </row>
    <row r="160" spans="2:2" x14ac:dyDescent="0.3">
      <c r="B160" s="14"/>
    </row>
    <row r="161" spans="2:2" x14ac:dyDescent="0.3">
      <c r="B161" s="14"/>
    </row>
    <row r="162" spans="2:2" x14ac:dyDescent="0.3">
      <c r="B162" s="14"/>
    </row>
    <row r="163" spans="2:2" x14ac:dyDescent="0.3">
      <c r="B163" s="14"/>
    </row>
    <row r="164" spans="2:2" x14ac:dyDescent="0.3">
      <c r="B164" s="14"/>
    </row>
    <row r="165" spans="2:2" x14ac:dyDescent="0.3">
      <c r="B165" s="14"/>
    </row>
    <row r="166" spans="2:2" x14ac:dyDescent="0.3">
      <c r="B166" s="14"/>
    </row>
    <row r="167" spans="2:2" x14ac:dyDescent="0.3">
      <c r="B167" s="14"/>
    </row>
    <row r="168" spans="2:2" x14ac:dyDescent="0.3">
      <c r="B168" s="14"/>
    </row>
    <row r="169" spans="2:2" x14ac:dyDescent="0.3">
      <c r="B169" s="14"/>
    </row>
    <row r="170" spans="2:2" x14ac:dyDescent="0.3">
      <c r="B170" s="14"/>
    </row>
    <row r="171" spans="2:2" x14ac:dyDescent="0.3">
      <c r="B171" s="14"/>
    </row>
    <row r="172" spans="2:2" x14ac:dyDescent="0.3">
      <c r="B172" s="14"/>
    </row>
    <row r="173" spans="2:2" x14ac:dyDescent="0.3">
      <c r="B173" s="14"/>
    </row>
    <row r="174" spans="2:2" x14ac:dyDescent="0.3">
      <c r="B174" s="14"/>
    </row>
    <row r="175" spans="2:2" x14ac:dyDescent="0.3">
      <c r="B175" s="14"/>
    </row>
    <row r="176" spans="2:2"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388" spans="2:2" x14ac:dyDescent="0.3">
      <c r="B388" s="14"/>
    </row>
    <row r="389" spans="2:2" x14ac:dyDescent="0.3">
      <c r="B389" s="14"/>
    </row>
    <row r="390" spans="2:2" x14ac:dyDescent="0.3">
      <c r="B390" s="14"/>
    </row>
    <row r="391" spans="2:2" x14ac:dyDescent="0.3">
      <c r="B391" s="14"/>
    </row>
    <row r="392" spans="2:2" x14ac:dyDescent="0.3">
      <c r="B392" s="14"/>
    </row>
    <row r="393" spans="2:2" x14ac:dyDescent="0.3">
      <c r="B393" s="14"/>
    </row>
    <row r="394" spans="2:2" x14ac:dyDescent="0.3">
      <c r="B394" s="14"/>
    </row>
    <row r="395" spans="2:2" x14ac:dyDescent="0.3">
      <c r="B395" s="14"/>
    </row>
    <row r="396" spans="2:2" x14ac:dyDescent="0.3">
      <c r="B396" s="14"/>
    </row>
    <row r="397" spans="2:2" x14ac:dyDescent="0.3">
      <c r="B397" s="14"/>
    </row>
    <row r="398" spans="2:2" x14ac:dyDescent="0.3">
      <c r="B398" s="14"/>
    </row>
    <row r="399" spans="2:2" x14ac:dyDescent="0.3">
      <c r="B399" s="14"/>
    </row>
    <row r="400" spans="2:2" x14ac:dyDescent="0.3">
      <c r="B400" s="14"/>
    </row>
    <row r="401" spans="2:2" x14ac:dyDescent="0.3">
      <c r="B401" s="14"/>
    </row>
    <row r="402" spans="2:2" x14ac:dyDescent="0.3">
      <c r="B402" s="14"/>
    </row>
    <row r="403" spans="2:2" x14ac:dyDescent="0.3">
      <c r="B403" s="14"/>
    </row>
    <row r="404" spans="2:2" x14ac:dyDescent="0.3">
      <c r="B404" s="14"/>
    </row>
    <row r="405" spans="2:2" x14ac:dyDescent="0.3">
      <c r="B405" s="14"/>
    </row>
    <row r="406" spans="2:2" x14ac:dyDescent="0.3">
      <c r="B406" s="14"/>
    </row>
    <row r="407" spans="2:2" x14ac:dyDescent="0.3">
      <c r="B407" s="14"/>
    </row>
    <row r="408" spans="2:2" x14ac:dyDescent="0.3">
      <c r="B408" s="14"/>
    </row>
    <row r="409" spans="2:2" x14ac:dyDescent="0.3">
      <c r="B409" s="14"/>
    </row>
    <row r="410" spans="2:2" x14ac:dyDescent="0.3">
      <c r="B410" s="14"/>
    </row>
    <row r="411" spans="2:2" x14ac:dyDescent="0.3">
      <c r="B411" s="14"/>
    </row>
    <row r="412" spans="2:2" x14ac:dyDescent="0.3">
      <c r="B412" s="14"/>
    </row>
    <row r="413" spans="2:2" x14ac:dyDescent="0.3">
      <c r="B413" s="14"/>
    </row>
    <row r="414" spans="2:2" x14ac:dyDescent="0.3">
      <c r="B414" s="14"/>
    </row>
    <row r="415" spans="2:2" x14ac:dyDescent="0.3">
      <c r="B415" s="14"/>
    </row>
    <row r="416" spans="2:2" x14ac:dyDescent="0.3">
      <c r="B416" s="14"/>
    </row>
    <row r="417" spans="2:2" x14ac:dyDescent="0.3">
      <c r="B417" s="14"/>
    </row>
    <row r="418" spans="2:2" x14ac:dyDescent="0.3">
      <c r="B418" s="14"/>
    </row>
    <row r="419" spans="2:2" x14ac:dyDescent="0.3">
      <c r="B419" s="14"/>
    </row>
    <row r="420" spans="2:2" x14ac:dyDescent="0.3">
      <c r="B420" s="14"/>
    </row>
    <row r="421" spans="2:2" x14ac:dyDescent="0.3">
      <c r="B421" s="14"/>
    </row>
    <row r="422" spans="2:2" x14ac:dyDescent="0.3">
      <c r="B422" s="14"/>
    </row>
    <row r="423" spans="2:2" x14ac:dyDescent="0.3">
      <c r="B423" s="14"/>
    </row>
    <row r="424" spans="2:2" x14ac:dyDescent="0.3">
      <c r="B424" s="14"/>
    </row>
    <row r="425" spans="2:2" x14ac:dyDescent="0.3">
      <c r="B425" s="14"/>
    </row>
    <row r="426" spans="2:2" x14ac:dyDescent="0.3">
      <c r="B426" s="14"/>
    </row>
    <row r="427" spans="2:2" x14ac:dyDescent="0.3">
      <c r="B427" s="14"/>
    </row>
    <row r="428" spans="2:2" x14ac:dyDescent="0.3">
      <c r="B428" s="14"/>
    </row>
    <row r="429" spans="2:2" x14ac:dyDescent="0.3">
      <c r="B429" s="14"/>
    </row>
    <row r="430" spans="2:2" x14ac:dyDescent="0.3">
      <c r="B430" s="14"/>
    </row>
    <row r="431" spans="2:2" x14ac:dyDescent="0.3">
      <c r="B431" s="14"/>
    </row>
    <row r="432" spans="2:2" x14ac:dyDescent="0.3">
      <c r="B432" s="14"/>
    </row>
    <row r="433" spans="2:2" x14ac:dyDescent="0.3">
      <c r="B433" s="14"/>
    </row>
    <row r="434" spans="2:2" x14ac:dyDescent="0.3">
      <c r="B434" s="14"/>
    </row>
    <row r="435" spans="2:2" x14ac:dyDescent="0.3">
      <c r="B435" s="14"/>
    </row>
    <row r="436" spans="2:2" x14ac:dyDescent="0.3">
      <c r="B436" s="14"/>
    </row>
    <row r="437" spans="2:2" x14ac:dyDescent="0.3">
      <c r="B437" s="14"/>
    </row>
    <row r="438" spans="2:2" x14ac:dyDescent="0.3">
      <c r="B438" s="14"/>
    </row>
    <row r="439" spans="2:2" x14ac:dyDescent="0.3">
      <c r="B439" s="14"/>
    </row>
    <row r="440" spans="2:2" x14ac:dyDescent="0.3">
      <c r="B440" s="14"/>
    </row>
    <row r="441" spans="2:2" x14ac:dyDescent="0.3">
      <c r="B441" s="14"/>
    </row>
    <row r="442" spans="2:2" x14ac:dyDescent="0.3">
      <c r="B442" s="14"/>
    </row>
    <row r="443" spans="2:2" x14ac:dyDescent="0.3">
      <c r="B443" s="14"/>
    </row>
    <row r="444" spans="2:2" x14ac:dyDescent="0.3">
      <c r="B444" s="14"/>
    </row>
    <row r="445" spans="2:2" x14ac:dyDescent="0.3">
      <c r="B445" s="14"/>
    </row>
    <row r="446" spans="2:2" x14ac:dyDescent="0.3">
      <c r="B446" s="14"/>
    </row>
    <row r="447" spans="2:2" x14ac:dyDescent="0.3">
      <c r="B447" s="14"/>
    </row>
    <row r="448" spans="2:2" x14ac:dyDescent="0.3">
      <c r="B448" s="14"/>
    </row>
    <row r="449" spans="2:2" x14ac:dyDescent="0.3">
      <c r="B449" s="14"/>
    </row>
    <row r="450" spans="2:2" x14ac:dyDescent="0.3">
      <c r="B450" s="14"/>
    </row>
    <row r="451" spans="2:2" x14ac:dyDescent="0.3">
      <c r="B451" s="14"/>
    </row>
    <row r="452" spans="2:2" x14ac:dyDescent="0.3">
      <c r="B452" s="14"/>
    </row>
    <row r="453" spans="2:2" x14ac:dyDescent="0.3">
      <c r="B453" s="14"/>
    </row>
    <row r="454" spans="2:2" x14ac:dyDescent="0.3">
      <c r="B454" s="14"/>
    </row>
    <row r="455" spans="2:2" x14ac:dyDescent="0.3">
      <c r="B455" s="14"/>
    </row>
    <row r="456" spans="2:2" x14ac:dyDescent="0.3">
      <c r="B456" s="14"/>
    </row>
    <row r="457" spans="2:2" x14ac:dyDescent="0.3">
      <c r="B457" s="14"/>
    </row>
    <row r="458" spans="2:2" x14ac:dyDescent="0.3">
      <c r="B458" s="14"/>
    </row>
    <row r="459" spans="2:2" x14ac:dyDescent="0.3">
      <c r="B459" s="14"/>
    </row>
    <row r="460" spans="2:2" x14ac:dyDescent="0.3">
      <c r="B460" s="14"/>
    </row>
    <row r="461" spans="2:2" x14ac:dyDescent="0.3">
      <c r="B461" s="14"/>
    </row>
    <row r="462" spans="2:2" x14ac:dyDescent="0.3">
      <c r="B462" s="14"/>
    </row>
    <row r="463" spans="2:2" x14ac:dyDescent="0.3">
      <c r="B463" s="14"/>
    </row>
    <row r="464" spans="2:2" x14ac:dyDescent="0.3">
      <c r="B464" s="14"/>
    </row>
    <row r="465" spans="2:2" x14ac:dyDescent="0.3">
      <c r="B465" s="14"/>
    </row>
    <row r="466" spans="2:2" x14ac:dyDescent="0.3">
      <c r="B466" s="14"/>
    </row>
    <row r="467" spans="2:2" x14ac:dyDescent="0.3">
      <c r="B467" s="14"/>
    </row>
    <row r="468" spans="2:2" x14ac:dyDescent="0.3">
      <c r="B468" s="14"/>
    </row>
    <row r="469" spans="2:2" x14ac:dyDescent="0.3">
      <c r="B469" s="14"/>
    </row>
    <row r="470" spans="2:2" x14ac:dyDescent="0.3">
      <c r="B470" s="14"/>
    </row>
    <row r="471" spans="2:2" x14ac:dyDescent="0.3">
      <c r="B471" s="14"/>
    </row>
    <row r="472" spans="2:2" x14ac:dyDescent="0.3">
      <c r="B472" s="14"/>
    </row>
    <row r="473" spans="2:2" x14ac:dyDescent="0.3">
      <c r="B473" s="14"/>
    </row>
    <row r="474" spans="2:2" x14ac:dyDescent="0.3">
      <c r="B474" s="14"/>
    </row>
    <row r="475" spans="2:2" x14ac:dyDescent="0.3">
      <c r="B475" s="14"/>
    </row>
    <row r="476" spans="2:2" x14ac:dyDescent="0.3">
      <c r="B476" s="14"/>
    </row>
    <row r="477" spans="2:2" x14ac:dyDescent="0.3">
      <c r="B477" s="14"/>
    </row>
    <row r="478" spans="2:2" x14ac:dyDescent="0.3">
      <c r="B478" s="14"/>
    </row>
    <row r="479" spans="2:2" x14ac:dyDescent="0.3">
      <c r="B479" s="14"/>
    </row>
    <row r="480" spans="2:2" x14ac:dyDescent="0.3">
      <c r="B480" s="14"/>
    </row>
    <row r="481" spans="2:2" x14ac:dyDescent="0.3">
      <c r="B481" s="14"/>
    </row>
    <row r="482" spans="2:2" x14ac:dyDescent="0.3">
      <c r="B482" s="14"/>
    </row>
    <row r="483" spans="2:2" x14ac:dyDescent="0.3">
      <c r="B483" s="14"/>
    </row>
    <row r="484" spans="2:2" x14ac:dyDescent="0.3">
      <c r="B484" s="14"/>
    </row>
    <row r="485" spans="2:2" x14ac:dyDescent="0.3">
      <c r="B485" s="14"/>
    </row>
    <row r="486" spans="2:2" x14ac:dyDescent="0.3">
      <c r="B486" s="14"/>
    </row>
    <row r="487" spans="2:2" x14ac:dyDescent="0.3">
      <c r="B487" s="14"/>
    </row>
    <row r="488" spans="2:2" x14ac:dyDescent="0.3">
      <c r="B488" s="14"/>
    </row>
    <row r="489" spans="2:2" x14ac:dyDescent="0.3">
      <c r="B489" s="14"/>
    </row>
    <row r="490" spans="2:2" x14ac:dyDescent="0.3">
      <c r="B490" s="14"/>
    </row>
    <row r="491" spans="2:2" x14ac:dyDescent="0.3">
      <c r="B491" s="14"/>
    </row>
    <row r="492" spans="2:2" x14ac:dyDescent="0.3">
      <c r="B492" s="14"/>
    </row>
    <row r="493" spans="2:2" x14ac:dyDescent="0.3">
      <c r="B493" s="14"/>
    </row>
    <row r="494" spans="2:2" x14ac:dyDescent="0.3">
      <c r="B494" s="14"/>
    </row>
    <row r="495" spans="2:2" x14ac:dyDescent="0.3">
      <c r="B495" s="14"/>
    </row>
    <row r="496" spans="2:2" x14ac:dyDescent="0.3">
      <c r="B496" s="14"/>
    </row>
    <row r="497" spans="2:2" x14ac:dyDescent="0.3">
      <c r="B497" s="14"/>
    </row>
    <row r="498" spans="2:2" x14ac:dyDescent="0.3">
      <c r="B498" s="14"/>
    </row>
    <row r="499" spans="2:2" x14ac:dyDescent="0.3">
      <c r="B499" s="14"/>
    </row>
    <row r="500" spans="2:2" x14ac:dyDescent="0.3">
      <c r="B500" s="14"/>
    </row>
    <row r="501" spans="2:2" x14ac:dyDescent="0.3">
      <c r="B501" s="14"/>
    </row>
    <row r="502" spans="2:2" x14ac:dyDescent="0.3">
      <c r="B502" s="14"/>
    </row>
  </sheetData>
  <sheetProtection sheet="1" objects="1" scenarios="1"/>
  <mergeCells count="1">
    <mergeCell ref="A2:M2"/>
  </mergeCells>
  <pageMargins left="0.70866141732283472" right="0.70866141732283472" top="0.74803149606299213" bottom="0.74803149606299213" header="0.31496062992125984" footer="0.31496062992125984"/>
  <pageSetup paperSize="9" scale="54" orientation="landscape" r:id="rId1"/>
  <ignoredErrors>
    <ignoredError sqref="C10:K10 A9 D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53340</xdr:colOff>
                    <xdr:row>7</xdr:row>
                    <xdr:rowOff>83820</xdr:rowOff>
                  </from>
                  <to>
                    <xdr:col>2</xdr:col>
                    <xdr:colOff>38100</xdr:colOff>
                    <xdr:row>8</xdr:row>
                    <xdr:rowOff>106680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243840</xdr:colOff>
                    <xdr:row>7</xdr:row>
                    <xdr:rowOff>83820</xdr:rowOff>
                  </from>
                  <to>
                    <xdr:col>5</xdr:col>
                    <xdr:colOff>838200</xdr:colOff>
                    <xdr:row>8</xdr:row>
                    <xdr:rowOff>106680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491ABBDBC427440ACDBCB316FD0C14C" ma:contentTypeVersion="3" ma:contentTypeDescription="Crear nuevo documento." ma:contentTypeScope="" ma:versionID="76d737e81f127fc977c2795686d49714">
  <xsd:schema xmlns:xsd="http://www.w3.org/2001/XMLSchema" xmlns:xs="http://www.w3.org/2001/XMLSchema" xmlns:p="http://schemas.microsoft.com/office/2006/metadata/properties" xmlns:ns2="9599f623-7283-405e-84dc-5f69e5f844d1" targetNamespace="http://schemas.microsoft.com/office/2006/metadata/properties" ma:root="true" ma:fieldsID="67c3052182c9e01d043cd8a0b91dfe60" ns2:_="">
    <xsd:import namespace="9599f623-7283-405e-84dc-5f69e5f844d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9f623-7283-405e-84dc-5f69e5f844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111197-C4BA-491E-B42F-C8D5970CB2AE}">
  <ds:schemaRefs>
    <ds:schemaRef ds:uri="http://schemas.microsoft.com/sharepoint/v3/contenttype/forms"/>
  </ds:schemaRefs>
</ds:datastoreItem>
</file>

<file path=customXml/itemProps2.xml><?xml version="1.0" encoding="utf-8"?>
<ds:datastoreItem xmlns:ds="http://schemas.openxmlformats.org/officeDocument/2006/customXml" ds:itemID="{AEE34D26-C99C-45F1-ABDD-DC4214FC0822}">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3.xml><?xml version="1.0" encoding="utf-8"?>
<ds:datastoreItem xmlns:ds="http://schemas.openxmlformats.org/officeDocument/2006/customXml" ds:itemID="{11B62919-78A8-47B4-92ED-AED245392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99f623-7283-405e-84dc-5f69e5f844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PORTADA</vt:lpstr>
      <vt:lpstr>VARIABLES</vt:lpstr>
      <vt:lpstr>Conclusiones </vt:lpstr>
      <vt:lpstr>METODOLOGÍA </vt:lpstr>
      <vt:lpstr>Desplegables</vt:lpstr>
      <vt:lpstr>KPI_DATOS</vt:lpstr>
      <vt:lpstr>KPI</vt:lpstr>
      <vt:lpstr>PERFIL_DATOS</vt:lpstr>
      <vt:lpstr>PERFIL</vt:lpstr>
      <vt:lpstr>MOTIVOS_DATOS</vt:lpstr>
      <vt:lpstr>MOTIVOS</vt:lpstr>
      <vt:lpstr>MOTIVOS!_GoBack</vt:lpstr>
      <vt:lpstr>'Conclusiones '!Área_de_impresión</vt:lpstr>
      <vt:lpstr>'METODOLOGÍA '!Área_de_impresión</vt:lpstr>
      <vt:lpstr>MOTIVOS!Área_de_impresión</vt:lpstr>
      <vt:lpstr>PERFIL!Área_de_impresión</vt:lpstr>
      <vt:lpstr>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Muñoz Morillo-Velarde, Ginés</cp:lastModifiedBy>
  <cp:revision/>
  <dcterms:created xsi:type="dcterms:W3CDTF">2019-04-04T11:02:49Z</dcterms:created>
  <dcterms:modified xsi:type="dcterms:W3CDTF">2026-04-20T12:02:24Z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0x010100F491ABBDBC427440ACDBCB316FD0C14C</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